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Любовь\Desktop\"/>
    </mc:Choice>
  </mc:AlternateContent>
  <xr:revisionPtr revIDLastSave="0" documentId="13_ncr:1_{B495EF2C-4C50-4AE3-AC55-CFDB4E203A54}" xr6:coauthVersionLast="47" xr6:coauthVersionMax="47" xr10:uidLastSave="{00000000-0000-0000-0000-000000000000}"/>
  <bookViews>
    <workbookView xWindow="-120" yWindow="-120" windowWidth="29040" windowHeight="15840" tabRatio="750" firstSheet="10" activeTab="23" xr2:uid="{00000000-000D-0000-FFFF-FFFF00000000}"/>
  </bookViews>
  <sheets>
    <sheet name="химический состав" sheetId="2" r:id="rId1"/>
    <sheet name="с 15.04-28.04.21" sheetId="3" state="hidden" r:id="rId2"/>
    <sheet name="с 29.04-20.05.21" sheetId="4" state="hidden" r:id="rId3"/>
    <sheet name="21.05-03.06.21" sheetId="5" state="hidden" r:id="rId4"/>
    <sheet name="04.06-18.06.21" sheetId="6" state="hidden" r:id="rId5"/>
    <sheet name="05.07-16.07.21" sheetId="7" state="hidden" r:id="rId6"/>
    <sheet name="19.07-02.08.21" sheetId="8" state="hidden" r:id="rId7"/>
    <sheet name="04.08.-17.08.21" sheetId="9" state="hidden" r:id="rId8"/>
    <sheet name="18.08.-03.09.21 " sheetId="10" state="hidden" r:id="rId9"/>
    <sheet name="06.09.-17.09.21" sheetId="11" state="hidden" r:id="rId10"/>
    <sheet name="химический состав ( с 01.09.21)" sheetId="12" r:id="rId11"/>
    <sheet name="с 08.04.-21.04.22" sheetId="24" state="hidden" r:id="rId12"/>
    <sheet name="с 22.04.-11.05.22" sheetId="25" state="hidden" r:id="rId13"/>
    <sheet name="с 20.02.23 по 28.02.23" sheetId="27" state="hidden" r:id="rId14"/>
    <sheet name="20.09-01.10.21" sheetId="13" state="hidden" r:id="rId15"/>
    <sheet name="04.10.-15.10.21" sheetId="14" state="hidden" r:id="rId16"/>
    <sheet name="18.10.-29.10.21" sheetId="15" state="hidden" r:id="rId17"/>
    <sheet name="08.11.-19.11.21" sheetId="16" state="hidden" r:id="rId18"/>
    <sheet name="06.12-17.12.21" sheetId="18" state="hidden" r:id="rId19"/>
    <sheet name="20.12-10.01.22" sheetId="19" state="hidden" r:id="rId20"/>
    <sheet name="11.01.22-24.01.22" sheetId="20" state="hidden" r:id="rId21"/>
    <sheet name="25.01-08.02.22" sheetId="21" state="hidden" r:id="rId22"/>
    <sheet name="09.02-22.02.22" sheetId="22" state="hidden" r:id="rId23"/>
    <sheet name="17,10-30.10" sheetId="28" r:id="rId24"/>
    <sheet name="19,09-02,10" sheetId="29" r:id="rId25"/>
    <sheet name="03.10-16.10" sheetId="30" r:id="rId26"/>
    <sheet name="16.06-29.06" sheetId="31" r:id="rId27"/>
    <sheet name="30.06-13.07" sheetId="32" r:id="rId28"/>
    <sheet name="0" sheetId="33" r:id="rId29"/>
    <sheet name="Лист1" sheetId="34" r:id="rId30"/>
  </sheets>
  <externalReferences>
    <externalReference r:id="rId31"/>
    <externalReference r:id="rId32"/>
  </externalReferences>
  <calcPr calcId="191029"/>
</workbook>
</file>

<file path=xl/calcChain.xml><?xml version="1.0" encoding="utf-8"?>
<calcChain xmlns="http://schemas.openxmlformats.org/spreadsheetml/2006/main">
  <c r="L317" i="28" l="1"/>
  <c r="G317" i="28"/>
  <c r="L221" i="28" l="1"/>
  <c r="L68" i="28" l="1"/>
  <c r="G68" i="28" l="1"/>
  <c r="G125" i="28"/>
  <c r="L125" i="28"/>
  <c r="L323" i="30" l="1"/>
  <c r="L233" i="29" l="1"/>
  <c r="G233" i="29"/>
  <c r="L73" i="29" l="1"/>
  <c r="G291" i="30" l="1"/>
  <c r="L291" i="30"/>
  <c r="L136" i="29" l="1"/>
  <c r="G136" i="29"/>
  <c r="L135" i="29"/>
  <c r="K135" i="29"/>
  <c r="J135" i="29"/>
  <c r="I135" i="29"/>
  <c r="H135" i="29"/>
  <c r="G135" i="29"/>
  <c r="F135" i="29"/>
  <c r="E135" i="29"/>
  <c r="D135" i="29"/>
  <c r="C135" i="29"/>
  <c r="L128" i="29"/>
  <c r="K128" i="29"/>
  <c r="J128" i="29"/>
  <c r="I128" i="29"/>
  <c r="H128" i="29"/>
  <c r="G128" i="29"/>
  <c r="F128" i="29"/>
  <c r="E128" i="29"/>
  <c r="D128" i="29"/>
  <c r="L123" i="29"/>
  <c r="K123" i="29"/>
  <c r="J123" i="29"/>
  <c r="I123" i="29"/>
  <c r="H123" i="29"/>
  <c r="G123" i="29"/>
  <c r="F123" i="29"/>
  <c r="E123" i="29"/>
  <c r="D123" i="29"/>
  <c r="C123" i="29"/>
  <c r="L111" i="29"/>
  <c r="K111" i="29"/>
  <c r="J111" i="29"/>
  <c r="I111" i="29"/>
  <c r="H111" i="29"/>
  <c r="G111" i="29"/>
  <c r="F111" i="29"/>
  <c r="E111" i="29"/>
  <c r="D111" i="29"/>
  <c r="C111" i="29"/>
  <c r="H136" i="29" l="1"/>
  <c r="C136" i="29"/>
  <c r="L33" i="29"/>
  <c r="L40" i="29" l="1"/>
  <c r="K40" i="29"/>
  <c r="J40" i="29"/>
  <c r="I40" i="29"/>
  <c r="H40" i="29"/>
  <c r="G40" i="29"/>
  <c r="F40" i="29"/>
  <c r="E40" i="29"/>
  <c r="D40" i="29"/>
  <c r="C40" i="29"/>
  <c r="K33" i="29"/>
  <c r="J33" i="29"/>
  <c r="I33" i="29"/>
  <c r="H33" i="29"/>
  <c r="F33" i="29"/>
  <c r="E33" i="29"/>
  <c r="D33" i="29"/>
  <c r="C33" i="29"/>
  <c r="L28" i="29"/>
  <c r="K28" i="29"/>
  <c r="J28" i="29"/>
  <c r="I28" i="29"/>
  <c r="H28" i="29"/>
  <c r="G28" i="29"/>
  <c r="F28" i="29"/>
  <c r="E28" i="29"/>
  <c r="D28" i="29"/>
  <c r="C28" i="29"/>
  <c r="L16" i="29"/>
  <c r="K16" i="29"/>
  <c r="J16" i="29"/>
  <c r="I16" i="29"/>
  <c r="H16" i="29"/>
  <c r="G16" i="29"/>
  <c r="F16" i="29"/>
  <c r="E16" i="29"/>
  <c r="D16" i="29"/>
  <c r="C16" i="29"/>
  <c r="L331" i="31"/>
  <c r="G41" i="29" l="1"/>
  <c r="L41" i="29"/>
  <c r="L298" i="31"/>
  <c r="L266" i="31" l="1"/>
  <c r="G233" i="31" l="1"/>
  <c r="L233" i="31"/>
  <c r="L200" i="31" l="1"/>
  <c r="L168" i="31"/>
  <c r="L136" i="31" l="1"/>
  <c r="L104" i="31" l="1"/>
  <c r="G104" i="31"/>
  <c r="G72" i="31" l="1"/>
  <c r="L72" i="31"/>
  <c r="G39" i="31"/>
  <c r="L39" i="31"/>
  <c r="G325" i="32" l="1"/>
  <c r="L325" i="32"/>
  <c r="L293" i="32"/>
  <c r="G293" i="32"/>
  <c r="L261" i="32" l="1"/>
  <c r="G261" i="32"/>
  <c r="G230" i="32" l="1"/>
  <c r="L230" i="32"/>
  <c r="L134" i="32" l="1"/>
  <c r="G166" i="32"/>
  <c r="L166" i="32"/>
  <c r="G198" i="32"/>
  <c r="L198" i="32"/>
  <c r="G134" i="32" l="1"/>
  <c r="G72" i="32" l="1"/>
  <c r="G102" i="32"/>
  <c r="L72" i="32" l="1"/>
  <c r="L102" i="32" l="1"/>
  <c r="L39" i="32" l="1"/>
  <c r="G39" i="32"/>
  <c r="C31" i="32"/>
  <c r="D31" i="32"/>
  <c r="E31" i="32"/>
  <c r="F31" i="32"/>
  <c r="G31" i="32"/>
  <c r="H31" i="32"/>
  <c r="I31" i="32"/>
  <c r="J31" i="32"/>
  <c r="K31" i="32"/>
  <c r="L31" i="32"/>
  <c r="G331" i="31" l="1"/>
  <c r="G298" i="31"/>
  <c r="G266" i="31" l="1"/>
  <c r="G200" i="31" l="1"/>
  <c r="G136" i="31" l="1"/>
  <c r="G168" i="31" l="1"/>
  <c r="G333" i="29" l="1"/>
  <c r="L333" i="29"/>
  <c r="G266" i="29" l="1"/>
  <c r="L266" i="29"/>
  <c r="L168" i="29" l="1"/>
  <c r="G200" i="29" l="1"/>
  <c r="L200" i="29"/>
  <c r="G168" i="29"/>
  <c r="G104" i="29"/>
  <c r="L104" i="29"/>
  <c r="G73" i="29"/>
  <c r="G252" i="28" l="1"/>
  <c r="L252" i="28"/>
  <c r="G158" i="28" l="1"/>
  <c r="L158" i="28"/>
  <c r="L96" i="28" l="1"/>
  <c r="C30" i="28" l="1"/>
  <c r="H30" i="28"/>
  <c r="L30" i="28"/>
  <c r="G30" i="28"/>
  <c r="G38" i="28"/>
  <c r="L38" i="28"/>
  <c r="K207" i="31" l="1"/>
  <c r="J207" i="31"/>
  <c r="I207" i="31"/>
  <c r="F207" i="31"/>
  <c r="E207" i="31"/>
  <c r="D207" i="31"/>
  <c r="C207" i="31"/>
  <c r="H207" i="31"/>
  <c r="L207" i="31"/>
  <c r="G232" i="31"/>
  <c r="G323" i="30" l="1"/>
  <c r="G259" i="30" l="1"/>
  <c r="L259" i="30" l="1"/>
  <c r="G258" i="30"/>
  <c r="G226" i="30" l="1"/>
  <c r="L226" i="30"/>
  <c r="G194" i="30" l="1"/>
  <c r="L194" i="30"/>
  <c r="G161" i="30" l="1"/>
  <c r="L161" i="30"/>
  <c r="G98" i="30" l="1"/>
  <c r="L98" i="30"/>
  <c r="G70" i="30" l="1"/>
  <c r="L70" i="30"/>
  <c r="G39" i="30" l="1"/>
  <c r="L39" i="30"/>
  <c r="G299" i="29"/>
  <c r="G334" i="29" s="1"/>
  <c r="L299" i="29"/>
  <c r="L334" i="29" s="1"/>
  <c r="L193" i="29" l="1"/>
  <c r="G316" i="28" l="1"/>
  <c r="G190" i="28" l="1"/>
  <c r="L190" i="28"/>
  <c r="G96" i="28" l="1"/>
  <c r="G221" i="28" l="1"/>
  <c r="G284" i="28"/>
  <c r="L284" i="28"/>
  <c r="G127" i="27" l="1"/>
  <c r="L127" i="27"/>
  <c r="G68" i="27" l="1"/>
  <c r="L68" i="27"/>
  <c r="G54" i="27"/>
  <c r="L54" i="27"/>
  <c r="A56" i="27"/>
  <c r="L60" i="27" l="1"/>
  <c r="G60" i="27"/>
  <c r="G37" i="27"/>
  <c r="L37" i="27"/>
  <c r="C323" i="31" l="1"/>
  <c r="G207" i="31" l="1"/>
  <c r="G193" i="31" l="1"/>
  <c r="L193" i="31"/>
  <c r="G393" i="31" l="1"/>
  <c r="L393" i="31"/>
  <c r="G128" i="30" l="1"/>
  <c r="L128" i="30"/>
  <c r="G96" i="27" l="1"/>
  <c r="L96" i="27"/>
  <c r="G316" i="27" l="1"/>
  <c r="L316" i="27"/>
  <c r="L324" i="32" l="1"/>
  <c r="K324" i="32"/>
  <c r="J324" i="32"/>
  <c r="I324" i="32"/>
  <c r="H324" i="32"/>
  <c r="G324" i="32"/>
  <c r="F324" i="32"/>
  <c r="E324" i="32"/>
  <c r="D324" i="32"/>
  <c r="C324" i="32"/>
  <c r="L318" i="32"/>
  <c r="K318" i="32"/>
  <c r="J318" i="32"/>
  <c r="I318" i="32"/>
  <c r="H318" i="32"/>
  <c r="G318" i="32"/>
  <c r="F318" i="32"/>
  <c r="E318" i="32"/>
  <c r="D318" i="32"/>
  <c r="C318" i="32"/>
  <c r="L313" i="32"/>
  <c r="K313" i="32"/>
  <c r="J313" i="32"/>
  <c r="I313" i="32"/>
  <c r="H313" i="32"/>
  <c r="G313" i="32"/>
  <c r="F313" i="32"/>
  <c r="E313" i="32"/>
  <c r="D313" i="32"/>
  <c r="C313" i="32"/>
  <c r="L300" i="32"/>
  <c r="K300" i="32"/>
  <c r="J300" i="32"/>
  <c r="I300" i="32"/>
  <c r="H300" i="32"/>
  <c r="G300" i="32"/>
  <c r="F300" i="32"/>
  <c r="E300" i="32"/>
  <c r="D300" i="32"/>
  <c r="C300" i="32"/>
  <c r="L292" i="32"/>
  <c r="K292" i="32"/>
  <c r="J292" i="32"/>
  <c r="I292" i="32"/>
  <c r="H292" i="32"/>
  <c r="G292" i="32"/>
  <c r="F292" i="32"/>
  <c r="E292" i="32"/>
  <c r="D292" i="32"/>
  <c r="C292" i="32"/>
  <c r="L285" i="32"/>
  <c r="K285" i="32"/>
  <c r="J285" i="32"/>
  <c r="I285" i="32"/>
  <c r="H285" i="32"/>
  <c r="G285" i="32"/>
  <c r="F285" i="32"/>
  <c r="E285" i="32"/>
  <c r="D285" i="32"/>
  <c r="C285" i="32"/>
  <c r="L281" i="32"/>
  <c r="K281" i="32"/>
  <c r="J281" i="32"/>
  <c r="I281" i="32"/>
  <c r="H281" i="32"/>
  <c r="G281" i="32"/>
  <c r="F281" i="32"/>
  <c r="E281" i="32"/>
  <c r="D281" i="32"/>
  <c r="C281" i="32"/>
  <c r="L268" i="32"/>
  <c r="K268" i="32"/>
  <c r="J268" i="32"/>
  <c r="I268" i="32"/>
  <c r="H268" i="32"/>
  <c r="G268" i="32"/>
  <c r="F268" i="32"/>
  <c r="E268" i="32"/>
  <c r="D268" i="32"/>
  <c r="C268" i="32"/>
  <c r="L260" i="32"/>
  <c r="K260" i="32"/>
  <c r="J260" i="32"/>
  <c r="I260" i="32"/>
  <c r="H260" i="32"/>
  <c r="G260" i="32"/>
  <c r="F260" i="32"/>
  <c r="E260" i="32"/>
  <c r="D260" i="32"/>
  <c r="C260" i="32"/>
  <c r="L254" i="32"/>
  <c r="K254" i="32"/>
  <c r="J254" i="32"/>
  <c r="I254" i="32"/>
  <c r="H254" i="32"/>
  <c r="G254" i="32"/>
  <c r="F254" i="32"/>
  <c r="E254" i="32"/>
  <c r="D254" i="32"/>
  <c r="C254" i="32"/>
  <c r="L250" i="32"/>
  <c r="K250" i="32"/>
  <c r="J250" i="32"/>
  <c r="I250" i="32"/>
  <c r="H250" i="32"/>
  <c r="G250" i="32"/>
  <c r="F250" i="32"/>
  <c r="E250" i="32"/>
  <c r="D250" i="32"/>
  <c r="C250" i="32"/>
  <c r="L237" i="32"/>
  <c r="K237" i="32"/>
  <c r="J237" i="32"/>
  <c r="I237" i="32"/>
  <c r="H237" i="32"/>
  <c r="G237" i="32"/>
  <c r="F237" i="32"/>
  <c r="E237" i="32"/>
  <c r="D237" i="32"/>
  <c r="C237" i="32"/>
  <c r="L229" i="32"/>
  <c r="K229" i="32"/>
  <c r="J229" i="32"/>
  <c r="I229" i="32"/>
  <c r="H229" i="32"/>
  <c r="G229" i="32"/>
  <c r="F229" i="32"/>
  <c r="E229" i="32"/>
  <c r="D229" i="32"/>
  <c r="C229" i="32"/>
  <c r="L221" i="32"/>
  <c r="K221" i="32"/>
  <c r="J221" i="32"/>
  <c r="I221" i="32"/>
  <c r="H221" i="32"/>
  <c r="G221" i="32"/>
  <c r="F221" i="32"/>
  <c r="E221" i="32"/>
  <c r="D221" i="32"/>
  <c r="C221" i="32"/>
  <c r="L217" i="32"/>
  <c r="K217" i="32"/>
  <c r="J217" i="32"/>
  <c r="I217" i="32"/>
  <c r="H217" i="32"/>
  <c r="G217" i="32"/>
  <c r="F217" i="32"/>
  <c r="E217" i="32"/>
  <c r="D217" i="32"/>
  <c r="C217" i="32"/>
  <c r="L205" i="32"/>
  <c r="K205" i="32"/>
  <c r="J205" i="32"/>
  <c r="I205" i="32"/>
  <c r="H205" i="32"/>
  <c r="G205" i="32"/>
  <c r="F205" i="32"/>
  <c r="E205" i="32"/>
  <c r="D205" i="32"/>
  <c r="C205" i="32"/>
  <c r="L197" i="32"/>
  <c r="K197" i="32"/>
  <c r="J197" i="32"/>
  <c r="I197" i="32"/>
  <c r="H197" i="32"/>
  <c r="G197" i="32"/>
  <c r="F197" i="32"/>
  <c r="E197" i="32"/>
  <c r="D197" i="32"/>
  <c r="C197" i="32"/>
  <c r="L191" i="32"/>
  <c r="K191" i="32"/>
  <c r="J191" i="32"/>
  <c r="I191" i="32"/>
  <c r="H191" i="32"/>
  <c r="G191" i="32"/>
  <c r="F191" i="32"/>
  <c r="E191" i="32"/>
  <c r="D191" i="32"/>
  <c r="C191" i="32"/>
  <c r="L186" i="32"/>
  <c r="K186" i="32"/>
  <c r="J186" i="32"/>
  <c r="I186" i="32"/>
  <c r="H186" i="32"/>
  <c r="G186" i="32"/>
  <c r="F186" i="32"/>
  <c r="E186" i="32"/>
  <c r="D186" i="32"/>
  <c r="C186" i="32"/>
  <c r="L173" i="32"/>
  <c r="K173" i="32"/>
  <c r="J173" i="32"/>
  <c r="I173" i="32"/>
  <c r="H173" i="32"/>
  <c r="G173" i="32"/>
  <c r="F173" i="32"/>
  <c r="E173" i="32"/>
  <c r="D173" i="32"/>
  <c r="C173" i="32"/>
  <c r="L165" i="32"/>
  <c r="K165" i="32"/>
  <c r="J165" i="32"/>
  <c r="I165" i="32"/>
  <c r="H165" i="32"/>
  <c r="G165" i="32"/>
  <c r="F165" i="32"/>
  <c r="E165" i="32"/>
  <c r="D165" i="32"/>
  <c r="C165" i="32"/>
  <c r="L158" i="32"/>
  <c r="K158" i="32"/>
  <c r="J158" i="32"/>
  <c r="I158" i="32"/>
  <c r="H158" i="32"/>
  <c r="G158" i="32"/>
  <c r="F158" i="32"/>
  <c r="E158" i="32"/>
  <c r="D158" i="32"/>
  <c r="C158" i="32"/>
  <c r="L154" i="32"/>
  <c r="K154" i="32"/>
  <c r="J154" i="32"/>
  <c r="I154" i="32"/>
  <c r="H154" i="32"/>
  <c r="G154" i="32"/>
  <c r="F154" i="32"/>
  <c r="E154" i="32"/>
  <c r="D154" i="32"/>
  <c r="C154" i="32"/>
  <c r="L141" i="32"/>
  <c r="K141" i="32"/>
  <c r="J141" i="32"/>
  <c r="I141" i="32"/>
  <c r="H141" i="32"/>
  <c r="G141" i="32"/>
  <c r="F141" i="32"/>
  <c r="E141" i="32"/>
  <c r="D141" i="32"/>
  <c r="C141" i="32"/>
  <c r="L133" i="32"/>
  <c r="K133" i="32"/>
  <c r="J133" i="32"/>
  <c r="I133" i="32"/>
  <c r="H133" i="32"/>
  <c r="G133" i="32"/>
  <c r="F133" i="32"/>
  <c r="E133" i="32"/>
  <c r="D133" i="32"/>
  <c r="C133" i="32"/>
  <c r="L125" i="32"/>
  <c r="K125" i="32"/>
  <c r="J125" i="32"/>
  <c r="I125" i="32"/>
  <c r="H125" i="32"/>
  <c r="G125" i="32"/>
  <c r="F125" i="32"/>
  <c r="E125" i="32"/>
  <c r="D125" i="32"/>
  <c r="L120" i="32"/>
  <c r="K120" i="32"/>
  <c r="J120" i="32"/>
  <c r="I120" i="32"/>
  <c r="H120" i="32"/>
  <c r="G120" i="32"/>
  <c r="F120" i="32"/>
  <c r="E120" i="32"/>
  <c r="D120" i="32"/>
  <c r="C120" i="32"/>
  <c r="L109" i="32"/>
  <c r="K109" i="32"/>
  <c r="J109" i="32"/>
  <c r="I109" i="32"/>
  <c r="H109" i="32"/>
  <c r="G109" i="32"/>
  <c r="F109" i="32"/>
  <c r="E109" i="32"/>
  <c r="D109" i="32"/>
  <c r="C109" i="32"/>
  <c r="L101" i="32"/>
  <c r="K101" i="32"/>
  <c r="J101" i="32"/>
  <c r="I101" i="32"/>
  <c r="H101" i="32"/>
  <c r="G101" i="32"/>
  <c r="F101" i="32"/>
  <c r="E101" i="32"/>
  <c r="D101" i="32"/>
  <c r="C101" i="32"/>
  <c r="L95" i="32"/>
  <c r="K95" i="32"/>
  <c r="J95" i="32"/>
  <c r="I95" i="32"/>
  <c r="H95" i="32"/>
  <c r="G95" i="32"/>
  <c r="F95" i="32"/>
  <c r="E95" i="32"/>
  <c r="D95" i="32"/>
  <c r="C95" i="32"/>
  <c r="L90" i="32"/>
  <c r="K90" i="32"/>
  <c r="J90" i="32"/>
  <c r="I90" i="32"/>
  <c r="H90" i="32"/>
  <c r="G90" i="32"/>
  <c r="F90" i="32"/>
  <c r="E90" i="32"/>
  <c r="D90" i="32"/>
  <c r="C90" i="32"/>
  <c r="L79" i="32"/>
  <c r="K79" i="32"/>
  <c r="J79" i="32"/>
  <c r="I79" i="32"/>
  <c r="H79" i="32"/>
  <c r="G79" i="32"/>
  <c r="F79" i="32"/>
  <c r="E79" i="32"/>
  <c r="D79" i="32"/>
  <c r="C79" i="32"/>
  <c r="L71" i="32"/>
  <c r="K71" i="32"/>
  <c r="J71" i="32"/>
  <c r="I71" i="32"/>
  <c r="H71" i="32"/>
  <c r="G71" i="32"/>
  <c r="F71" i="32"/>
  <c r="E71" i="32"/>
  <c r="D71" i="32"/>
  <c r="C71" i="32"/>
  <c r="L64" i="32"/>
  <c r="K64" i="32"/>
  <c r="J64" i="32"/>
  <c r="I64" i="32"/>
  <c r="G64" i="32"/>
  <c r="F64" i="32"/>
  <c r="E64" i="32"/>
  <c r="D64" i="32"/>
  <c r="L58" i="32"/>
  <c r="K58" i="32"/>
  <c r="J58" i="32"/>
  <c r="I58" i="32"/>
  <c r="H58" i="32"/>
  <c r="G58" i="32"/>
  <c r="F58" i="32"/>
  <c r="E58" i="32"/>
  <c r="D58" i="32"/>
  <c r="C58" i="32"/>
  <c r="L46" i="32"/>
  <c r="K46" i="32"/>
  <c r="J46" i="32"/>
  <c r="I46" i="32"/>
  <c r="H46" i="32"/>
  <c r="G46" i="32"/>
  <c r="F46" i="32"/>
  <c r="E46" i="32"/>
  <c r="D46" i="32"/>
  <c r="C46" i="32"/>
  <c r="L38" i="32"/>
  <c r="K38" i="32"/>
  <c r="J38" i="32"/>
  <c r="I38" i="32"/>
  <c r="H38" i="32"/>
  <c r="G38" i="32"/>
  <c r="F38" i="32"/>
  <c r="E38" i="32"/>
  <c r="D38" i="32"/>
  <c r="C38" i="32"/>
  <c r="L27" i="32"/>
  <c r="K27" i="32"/>
  <c r="J27" i="32"/>
  <c r="I27" i="32"/>
  <c r="H27" i="32"/>
  <c r="G27" i="32"/>
  <c r="F27" i="32"/>
  <c r="E27" i="32"/>
  <c r="D27" i="32"/>
  <c r="C27" i="32"/>
  <c r="L16" i="32"/>
  <c r="K16" i="32"/>
  <c r="J16" i="32"/>
  <c r="I16" i="32"/>
  <c r="H16" i="32"/>
  <c r="G16" i="32"/>
  <c r="F16" i="32"/>
  <c r="E16" i="32"/>
  <c r="D16" i="32"/>
  <c r="C16" i="32"/>
  <c r="G326" i="32" l="1"/>
  <c r="H230" i="32"/>
  <c r="H261" i="32"/>
  <c r="H293" i="32"/>
  <c r="H325" i="32"/>
  <c r="C230" i="32"/>
  <c r="C261" i="32"/>
  <c r="C293" i="32"/>
  <c r="C325" i="32"/>
  <c r="H198" i="32"/>
  <c r="C198" i="32"/>
  <c r="H166" i="32"/>
  <c r="C166" i="32"/>
  <c r="H134" i="32"/>
  <c r="C134" i="32"/>
  <c r="H102" i="32"/>
  <c r="C72" i="32"/>
  <c r="H72" i="32"/>
  <c r="C102" i="32"/>
  <c r="C39" i="32"/>
  <c r="L326" i="32"/>
  <c r="H39" i="32"/>
  <c r="C31" i="31" l="1"/>
  <c r="D31" i="31"/>
  <c r="E31" i="31"/>
  <c r="F31" i="31"/>
  <c r="G31" i="31"/>
  <c r="H31" i="31"/>
  <c r="I31" i="31"/>
  <c r="J31" i="31"/>
  <c r="K31" i="31"/>
  <c r="L31" i="31"/>
  <c r="L330" i="31"/>
  <c r="K330" i="31"/>
  <c r="J330" i="31"/>
  <c r="I330" i="31"/>
  <c r="H330" i="31"/>
  <c r="G330" i="31"/>
  <c r="F330" i="31"/>
  <c r="E330" i="31"/>
  <c r="D330" i="31"/>
  <c r="C330" i="31"/>
  <c r="L323" i="31"/>
  <c r="K323" i="31"/>
  <c r="J323" i="31"/>
  <c r="I323" i="31"/>
  <c r="H323" i="31"/>
  <c r="G323" i="31"/>
  <c r="F323" i="31"/>
  <c r="E323" i="31"/>
  <c r="D323" i="31"/>
  <c r="L318" i="31"/>
  <c r="K318" i="31"/>
  <c r="J318" i="31"/>
  <c r="I318" i="31"/>
  <c r="H318" i="31"/>
  <c r="G318" i="31"/>
  <c r="F318" i="31"/>
  <c r="E318" i="31"/>
  <c r="D318" i="31"/>
  <c r="C318" i="31"/>
  <c r="L305" i="31"/>
  <c r="K305" i="31"/>
  <c r="J305" i="31"/>
  <c r="I305" i="31"/>
  <c r="H305" i="31"/>
  <c r="G305" i="31"/>
  <c r="F305" i="31"/>
  <c r="E305" i="31"/>
  <c r="D305" i="31"/>
  <c r="C305" i="31"/>
  <c r="L297" i="31"/>
  <c r="K297" i="31"/>
  <c r="J297" i="31"/>
  <c r="I297" i="31"/>
  <c r="H297" i="31"/>
  <c r="G297" i="31"/>
  <c r="F297" i="31"/>
  <c r="E297" i="31"/>
  <c r="D297" i="31"/>
  <c r="C297" i="31"/>
  <c r="L290" i="31"/>
  <c r="K290" i="31"/>
  <c r="J290" i="31"/>
  <c r="I290" i="31"/>
  <c r="H290" i="31"/>
  <c r="G290" i="31"/>
  <c r="F290" i="31"/>
  <c r="E290" i="31"/>
  <c r="D290" i="31"/>
  <c r="C290" i="31"/>
  <c r="L285" i="31"/>
  <c r="K285" i="31"/>
  <c r="J285" i="31"/>
  <c r="I285" i="31"/>
  <c r="H285" i="31"/>
  <c r="G285" i="31"/>
  <c r="F285" i="31"/>
  <c r="E285" i="31"/>
  <c r="D285" i="31"/>
  <c r="C285" i="31"/>
  <c r="L273" i="31"/>
  <c r="K273" i="31"/>
  <c r="J273" i="31"/>
  <c r="I273" i="31"/>
  <c r="H273" i="31"/>
  <c r="G273" i="31"/>
  <c r="F273" i="31"/>
  <c r="E273" i="31"/>
  <c r="D273" i="31"/>
  <c r="C273" i="31"/>
  <c r="L265" i="31"/>
  <c r="K265" i="31"/>
  <c r="J265" i="31"/>
  <c r="I265" i="31"/>
  <c r="H265" i="31"/>
  <c r="G265" i="31"/>
  <c r="F265" i="31"/>
  <c r="E265" i="31"/>
  <c r="D265" i="31"/>
  <c r="C265" i="31"/>
  <c r="L259" i="31"/>
  <c r="K259" i="31"/>
  <c r="J259" i="31"/>
  <c r="I259" i="31"/>
  <c r="H259" i="31"/>
  <c r="G259" i="31"/>
  <c r="F259" i="31"/>
  <c r="E259" i="31"/>
  <c r="D259" i="31"/>
  <c r="C259" i="31"/>
  <c r="L254" i="31"/>
  <c r="K254" i="31"/>
  <c r="J254" i="31"/>
  <c r="I254" i="31"/>
  <c r="H254" i="31"/>
  <c r="G254" i="31"/>
  <c r="F254" i="31"/>
  <c r="E254" i="31"/>
  <c r="D254" i="31"/>
  <c r="C254" i="31"/>
  <c r="L240" i="31"/>
  <c r="K240" i="31"/>
  <c r="J240" i="31"/>
  <c r="I240" i="31"/>
  <c r="H240" i="31"/>
  <c r="G240" i="31"/>
  <c r="F240" i="31"/>
  <c r="E240" i="31"/>
  <c r="D240" i="31"/>
  <c r="C240" i="31"/>
  <c r="L232" i="31"/>
  <c r="K232" i="31"/>
  <c r="J232" i="31"/>
  <c r="I232" i="31"/>
  <c r="H232" i="31"/>
  <c r="F232" i="31"/>
  <c r="E232" i="31"/>
  <c r="D232" i="31"/>
  <c r="C232" i="31"/>
  <c r="L225" i="31"/>
  <c r="K225" i="31"/>
  <c r="J225" i="31"/>
  <c r="I225" i="31"/>
  <c r="H225" i="31"/>
  <c r="G225" i="31"/>
  <c r="F225" i="31"/>
  <c r="E225" i="31"/>
  <c r="D225" i="31"/>
  <c r="C225" i="31"/>
  <c r="L221" i="31"/>
  <c r="K221" i="31"/>
  <c r="J221" i="31"/>
  <c r="I221" i="31"/>
  <c r="H221" i="31"/>
  <c r="G221" i="31"/>
  <c r="F221" i="31"/>
  <c r="E221" i="31"/>
  <c r="D221" i="31"/>
  <c r="C221" i="31"/>
  <c r="L199" i="31"/>
  <c r="K199" i="31"/>
  <c r="J199" i="31"/>
  <c r="I199" i="31"/>
  <c r="H199" i="31"/>
  <c r="G199" i="31"/>
  <c r="F199" i="31"/>
  <c r="E199" i="31"/>
  <c r="D199" i="31"/>
  <c r="C199" i="31"/>
  <c r="K193" i="31"/>
  <c r="J193" i="31"/>
  <c r="I193" i="31"/>
  <c r="H193" i="31"/>
  <c r="F193" i="31"/>
  <c r="E193" i="31"/>
  <c r="D193" i="31"/>
  <c r="C193" i="31"/>
  <c r="L188" i="31"/>
  <c r="K188" i="31"/>
  <c r="J188" i="31"/>
  <c r="I188" i="31"/>
  <c r="H188" i="31"/>
  <c r="G188" i="31"/>
  <c r="F188" i="31"/>
  <c r="E188" i="31"/>
  <c r="D188" i="31"/>
  <c r="C188" i="31"/>
  <c r="L175" i="31"/>
  <c r="K175" i="31"/>
  <c r="J175" i="31"/>
  <c r="I175" i="31"/>
  <c r="H175" i="31"/>
  <c r="G175" i="31"/>
  <c r="F175" i="31"/>
  <c r="E175" i="31"/>
  <c r="D175" i="31"/>
  <c r="C175" i="31"/>
  <c r="L167" i="31"/>
  <c r="K167" i="31"/>
  <c r="J167" i="31"/>
  <c r="I167" i="31"/>
  <c r="H167" i="31"/>
  <c r="G167" i="31"/>
  <c r="F167" i="31"/>
  <c r="E167" i="31"/>
  <c r="D167" i="31"/>
  <c r="C167" i="31"/>
  <c r="L160" i="31"/>
  <c r="K160" i="31"/>
  <c r="J160" i="31"/>
  <c r="I160" i="31"/>
  <c r="H160" i="31"/>
  <c r="G160" i="31"/>
  <c r="F160" i="31"/>
  <c r="E160" i="31"/>
  <c r="D160" i="31"/>
  <c r="C160" i="31"/>
  <c r="L156" i="31"/>
  <c r="K156" i="31"/>
  <c r="J156" i="31"/>
  <c r="I156" i="31"/>
  <c r="H156" i="31"/>
  <c r="G156" i="31"/>
  <c r="F156" i="31"/>
  <c r="E156" i="31"/>
  <c r="D156" i="31"/>
  <c r="C156" i="31"/>
  <c r="L143" i="31"/>
  <c r="K143" i="31"/>
  <c r="J143" i="31"/>
  <c r="I143" i="31"/>
  <c r="H143" i="31"/>
  <c r="G143" i="31"/>
  <c r="F143" i="31"/>
  <c r="E143" i="31"/>
  <c r="D143" i="31"/>
  <c r="C143" i="31"/>
  <c r="L135" i="31"/>
  <c r="K135" i="31"/>
  <c r="J135" i="31"/>
  <c r="I135" i="31"/>
  <c r="H135" i="31"/>
  <c r="G135" i="31"/>
  <c r="F135" i="31"/>
  <c r="E135" i="31"/>
  <c r="D135" i="31"/>
  <c r="C135" i="31"/>
  <c r="L128" i="31"/>
  <c r="K128" i="31"/>
  <c r="J128" i="31"/>
  <c r="I128" i="31"/>
  <c r="H128" i="31"/>
  <c r="G128" i="31"/>
  <c r="F128" i="31"/>
  <c r="E128" i="31"/>
  <c r="D128" i="31"/>
  <c r="L123" i="31"/>
  <c r="K123" i="31"/>
  <c r="J123" i="31"/>
  <c r="I123" i="31"/>
  <c r="H123" i="31"/>
  <c r="G123" i="31"/>
  <c r="F123" i="31"/>
  <c r="E123" i="31"/>
  <c r="D123" i="31"/>
  <c r="C123" i="31"/>
  <c r="L111" i="31"/>
  <c r="K111" i="31"/>
  <c r="J111" i="31"/>
  <c r="I111" i="31"/>
  <c r="H111" i="31"/>
  <c r="G111" i="31"/>
  <c r="F111" i="31"/>
  <c r="E111" i="31"/>
  <c r="D111" i="31"/>
  <c r="C111" i="31"/>
  <c r="L103" i="31"/>
  <c r="K103" i="31"/>
  <c r="J103" i="31"/>
  <c r="I103" i="31"/>
  <c r="H103" i="31"/>
  <c r="G103" i="31"/>
  <c r="F103" i="31"/>
  <c r="E103" i="31"/>
  <c r="D103" i="31"/>
  <c r="C103" i="31"/>
  <c r="L96" i="31"/>
  <c r="K96" i="31"/>
  <c r="J96" i="31"/>
  <c r="I96" i="31"/>
  <c r="H96" i="31"/>
  <c r="G96" i="31"/>
  <c r="F96" i="31"/>
  <c r="E96" i="31"/>
  <c r="D96" i="31"/>
  <c r="C96" i="31"/>
  <c r="L91" i="31"/>
  <c r="K91" i="31"/>
  <c r="J91" i="31"/>
  <c r="I91" i="31"/>
  <c r="H91" i="31"/>
  <c r="G91" i="31"/>
  <c r="F91" i="31"/>
  <c r="E91" i="31"/>
  <c r="D91" i="31"/>
  <c r="C91" i="31"/>
  <c r="L79" i="31"/>
  <c r="K79" i="31"/>
  <c r="J79" i="31"/>
  <c r="I79" i="31"/>
  <c r="H79" i="31"/>
  <c r="H104" i="31" s="1"/>
  <c r="G79" i="31"/>
  <c r="F79" i="31"/>
  <c r="E79" i="31"/>
  <c r="D79" i="31"/>
  <c r="C79" i="31"/>
  <c r="L71" i="31"/>
  <c r="K71" i="31"/>
  <c r="J71" i="31"/>
  <c r="I71" i="31"/>
  <c r="H71" i="31"/>
  <c r="G71" i="31"/>
  <c r="F71" i="31"/>
  <c r="E71" i="31"/>
  <c r="D71" i="31"/>
  <c r="C71" i="31"/>
  <c r="L64" i="31"/>
  <c r="K64" i="31"/>
  <c r="J64" i="31"/>
  <c r="I64" i="31"/>
  <c r="G64" i="31"/>
  <c r="F64" i="31"/>
  <c r="E64" i="31"/>
  <c r="D64" i="31"/>
  <c r="L58" i="31"/>
  <c r="K58" i="31"/>
  <c r="J58" i="31"/>
  <c r="I58" i="31"/>
  <c r="H58" i="31"/>
  <c r="G58" i="31"/>
  <c r="F58" i="31"/>
  <c r="E58" i="31"/>
  <c r="D58" i="31"/>
  <c r="C58" i="31"/>
  <c r="L46" i="31"/>
  <c r="K46" i="31"/>
  <c r="J46" i="31"/>
  <c r="I46" i="31"/>
  <c r="H46" i="31"/>
  <c r="H72" i="31" s="1"/>
  <c r="G46" i="31"/>
  <c r="F46" i="31"/>
  <c r="E46" i="31"/>
  <c r="D46" i="31"/>
  <c r="C46" i="31"/>
  <c r="L38" i="31"/>
  <c r="K38" i="31"/>
  <c r="J38" i="31"/>
  <c r="I38" i="31"/>
  <c r="H38" i="31"/>
  <c r="G38" i="31"/>
  <c r="F38" i="31"/>
  <c r="E38" i="31"/>
  <c r="D38" i="31"/>
  <c r="C38" i="31"/>
  <c r="L27" i="31"/>
  <c r="K27" i="31"/>
  <c r="J27" i="31"/>
  <c r="I27" i="31"/>
  <c r="H27" i="31"/>
  <c r="G27" i="31"/>
  <c r="F27" i="31"/>
  <c r="E27" i="31"/>
  <c r="D27" i="31"/>
  <c r="C27" i="31"/>
  <c r="L16" i="31"/>
  <c r="K16" i="31"/>
  <c r="J16" i="31"/>
  <c r="I16" i="31"/>
  <c r="H16" i="31"/>
  <c r="G16" i="31"/>
  <c r="F16" i="31"/>
  <c r="E16" i="31"/>
  <c r="D16" i="31"/>
  <c r="C16" i="31"/>
  <c r="C331" i="31" l="1"/>
  <c r="H331" i="31"/>
  <c r="H298" i="31"/>
  <c r="C298" i="31"/>
  <c r="H266" i="31"/>
  <c r="C266" i="31"/>
  <c r="C233" i="31"/>
  <c r="H233" i="31"/>
  <c r="C200" i="31"/>
  <c r="H200" i="31"/>
  <c r="C168" i="31"/>
  <c r="H168" i="31"/>
  <c r="H136" i="31"/>
  <c r="C136" i="31"/>
  <c r="C104" i="31"/>
  <c r="C72" i="31"/>
  <c r="H39" i="31"/>
  <c r="C39" i="31"/>
  <c r="L322" i="30"/>
  <c r="K322" i="30"/>
  <c r="J322" i="30"/>
  <c r="I322" i="30"/>
  <c r="H322" i="30"/>
  <c r="G322" i="30"/>
  <c r="F322" i="30"/>
  <c r="E322" i="30"/>
  <c r="D322" i="30"/>
  <c r="C322" i="30"/>
  <c r="L316" i="30"/>
  <c r="K316" i="30"/>
  <c r="J316" i="30"/>
  <c r="I316" i="30"/>
  <c r="H316" i="30"/>
  <c r="G316" i="30"/>
  <c r="F316" i="30"/>
  <c r="E316" i="30"/>
  <c r="D316" i="30"/>
  <c r="C316" i="30"/>
  <c r="L311" i="30"/>
  <c r="K311" i="30"/>
  <c r="J311" i="30"/>
  <c r="I311" i="30"/>
  <c r="H311" i="30"/>
  <c r="G311" i="30"/>
  <c r="F311" i="30"/>
  <c r="E311" i="30"/>
  <c r="D311" i="30"/>
  <c r="C311" i="30"/>
  <c r="L298" i="30"/>
  <c r="K298" i="30"/>
  <c r="J298" i="30"/>
  <c r="I298" i="30"/>
  <c r="H298" i="30"/>
  <c r="G298" i="30"/>
  <c r="F298" i="30"/>
  <c r="E298" i="30"/>
  <c r="D298" i="30"/>
  <c r="C298" i="30"/>
  <c r="L290" i="30"/>
  <c r="K290" i="30"/>
  <c r="J290" i="30"/>
  <c r="I290" i="30"/>
  <c r="H290" i="30"/>
  <c r="G290" i="30"/>
  <c r="F290" i="30"/>
  <c r="E290" i="30"/>
  <c r="D290" i="30"/>
  <c r="C290" i="30"/>
  <c r="L283" i="30"/>
  <c r="K283" i="30"/>
  <c r="J283" i="30"/>
  <c r="I283" i="30"/>
  <c r="H283" i="30"/>
  <c r="G283" i="30"/>
  <c r="F283" i="30"/>
  <c r="E283" i="30"/>
  <c r="D283" i="30"/>
  <c r="C283" i="30"/>
  <c r="L279" i="30"/>
  <c r="K279" i="30"/>
  <c r="J279" i="30"/>
  <c r="I279" i="30"/>
  <c r="H279" i="30"/>
  <c r="G279" i="30"/>
  <c r="F279" i="30"/>
  <c r="E279" i="30"/>
  <c r="D279" i="30"/>
  <c r="C279" i="30"/>
  <c r="L266" i="30"/>
  <c r="K266" i="30"/>
  <c r="J266" i="30"/>
  <c r="I266" i="30"/>
  <c r="H266" i="30"/>
  <c r="G266" i="30"/>
  <c r="F266" i="30"/>
  <c r="E266" i="30"/>
  <c r="D266" i="30"/>
  <c r="C266" i="30"/>
  <c r="L258" i="30"/>
  <c r="K258" i="30"/>
  <c r="J258" i="30"/>
  <c r="I258" i="30"/>
  <c r="H258" i="30"/>
  <c r="F258" i="30"/>
  <c r="E258" i="30"/>
  <c r="D258" i="30"/>
  <c r="C258" i="30"/>
  <c r="L251" i="30"/>
  <c r="K251" i="30"/>
  <c r="J251" i="30"/>
  <c r="I251" i="30"/>
  <c r="H251" i="30"/>
  <c r="G251" i="30"/>
  <c r="F251" i="30"/>
  <c r="E251" i="30"/>
  <c r="D251" i="30"/>
  <c r="C251" i="30"/>
  <c r="L246" i="30"/>
  <c r="K246" i="30"/>
  <c r="J246" i="30"/>
  <c r="I246" i="30"/>
  <c r="H246" i="30"/>
  <c r="G246" i="30"/>
  <c r="F246" i="30"/>
  <c r="E246" i="30"/>
  <c r="D246" i="30"/>
  <c r="C246" i="30"/>
  <c r="L233" i="30"/>
  <c r="K233" i="30"/>
  <c r="J233" i="30"/>
  <c r="I233" i="30"/>
  <c r="H233" i="30"/>
  <c r="G233" i="30"/>
  <c r="F233" i="30"/>
  <c r="E233" i="30"/>
  <c r="D233" i="30"/>
  <c r="C233" i="30"/>
  <c r="L225" i="30"/>
  <c r="K225" i="30"/>
  <c r="J225" i="30"/>
  <c r="I225" i="30"/>
  <c r="H225" i="30"/>
  <c r="G225" i="30"/>
  <c r="F225" i="30"/>
  <c r="E225" i="30"/>
  <c r="D225" i="30"/>
  <c r="C225" i="30"/>
  <c r="L218" i="30"/>
  <c r="K218" i="30"/>
  <c r="J218" i="30"/>
  <c r="I218" i="30"/>
  <c r="H218" i="30"/>
  <c r="G218" i="30"/>
  <c r="F218" i="30"/>
  <c r="E218" i="30"/>
  <c r="D218" i="30"/>
  <c r="C218" i="30"/>
  <c r="L213" i="30"/>
  <c r="K213" i="30"/>
  <c r="J213" i="30"/>
  <c r="I213" i="30"/>
  <c r="H213" i="30"/>
  <c r="G213" i="30"/>
  <c r="F213" i="30"/>
  <c r="E213" i="30"/>
  <c r="D213" i="30"/>
  <c r="C213" i="30"/>
  <c r="L201" i="30"/>
  <c r="K201" i="30"/>
  <c r="J201" i="30"/>
  <c r="I201" i="30"/>
  <c r="H201" i="30"/>
  <c r="G201" i="30"/>
  <c r="F201" i="30"/>
  <c r="E201" i="30"/>
  <c r="D201" i="30"/>
  <c r="C201" i="30"/>
  <c r="L193" i="30"/>
  <c r="K193" i="30"/>
  <c r="J193" i="30"/>
  <c r="I193" i="30"/>
  <c r="H193" i="30"/>
  <c r="G193" i="30"/>
  <c r="F193" i="30"/>
  <c r="E193" i="30"/>
  <c r="D193" i="30"/>
  <c r="C193" i="30"/>
  <c r="L186" i="30"/>
  <c r="K186" i="30"/>
  <c r="J186" i="30"/>
  <c r="I186" i="30"/>
  <c r="H186" i="30"/>
  <c r="G186" i="30"/>
  <c r="F186" i="30"/>
  <c r="E186" i="30"/>
  <c r="D186" i="30"/>
  <c r="C186" i="30"/>
  <c r="L181" i="30"/>
  <c r="K181" i="30"/>
  <c r="J181" i="30"/>
  <c r="I181" i="30"/>
  <c r="H181" i="30"/>
  <c r="G181" i="30"/>
  <c r="F181" i="30"/>
  <c r="E181" i="30"/>
  <c r="D181" i="30"/>
  <c r="C181" i="30"/>
  <c r="L168" i="30"/>
  <c r="K168" i="30"/>
  <c r="J168" i="30"/>
  <c r="I168" i="30"/>
  <c r="H168" i="30"/>
  <c r="G168" i="30"/>
  <c r="F168" i="30"/>
  <c r="E168" i="30"/>
  <c r="D168" i="30"/>
  <c r="C168" i="30"/>
  <c r="L160" i="30"/>
  <c r="K160" i="30"/>
  <c r="J160" i="30"/>
  <c r="I160" i="30"/>
  <c r="H160" i="30"/>
  <c r="G160" i="30"/>
  <c r="F160" i="30"/>
  <c r="E160" i="30"/>
  <c r="D160" i="30"/>
  <c r="C160" i="30"/>
  <c r="L153" i="30"/>
  <c r="K153" i="30"/>
  <c r="J153" i="30"/>
  <c r="I153" i="30"/>
  <c r="H153" i="30"/>
  <c r="G153" i="30"/>
  <c r="F153" i="30"/>
  <c r="E153" i="30"/>
  <c r="D153" i="30"/>
  <c r="C153" i="30"/>
  <c r="L148" i="30"/>
  <c r="K148" i="30"/>
  <c r="J148" i="30"/>
  <c r="I148" i="30"/>
  <c r="H148" i="30"/>
  <c r="G148" i="30"/>
  <c r="F148" i="30"/>
  <c r="E148" i="30"/>
  <c r="D148" i="30"/>
  <c r="C148" i="30"/>
  <c r="L135" i="30"/>
  <c r="K135" i="30"/>
  <c r="J135" i="30"/>
  <c r="I135" i="30"/>
  <c r="H135" i="30"/>
  <c r="G135" i="30"/>
  <c r="F135" i="30"/>
  <c r="E135" i="30"/>
  <c r="D135" i="30"/>
  <c r="C135" i="30"/>
  <c r="L127" i="30"/>
  <c r="K127" i="30"/>
  <c r="J127" i="30"/>
  <c r="I127" i="30"/>
  <c r="H127" i="30"/>
  <c r="G127" i="30"/>
  <c r="F127" i="30"/>
  <c r="E127" i="30"/>
  <c r="D127" i="30"/>
  <c r="C127" i="30"/>
  <c r="L120" i="30"/>
  <c r="K120" i="30"/>
  <c r="J120" i="30"/>
  <c r="I120" i="30"/>
  <c r="H120" i="30"/>
  <c r="G120" i="30"/>
  <c r="F120" i="30"/>
  <c r="E120" i="30"/>
  <c r="D120" i="30"/>
  <c r="L115" i="30"/>
  <c r="K115" i="30"/>
  <c r="J115" i="30"/>
  <c r="I115" i="30"/>
  <c r="H115" i="30"/>
  <c r="G115" i="30"/>
  <c r="F115" i="30"/>
  <c r="E115" i="30"/>
  <c r="D115" i="30"/>
  <c r="C115" i="30"/>
  <c r="L105" i="30"/>
  <c r="K105" i="30"/>
  <c r="J105" i="30"/>
  <c r="I105" i="30"/>
  <c r="H105" i="30"/>
  <c r="G105" i="30"/>
  <c r="F105" i="30"/>
  <c r="E105" i="30"/>
  <c r="D105" i="30"/>
  <c r="C105" i="30"/>
  <c r="L97" i="30"/>
  <c r="K97" i="30"/>
  <c r="J97" i="30"/>
  <c r="I97" i="30"/>
  <c r="H97" i="30"/>
  <c r="G97" i="30"/>
  <c r="F97" i="30"/>
  <c r="E97" i="30"/>
  <c r="D97" i="30"/>
  <c r="C97" i="30"/>
  <c r="L91" i="30"/>
  <c r="K91" i="30"/>
  <c r="J91" i="30"/>
  <c r="I91" i="30"/>
  <c r="H91" i="30"/>
  <c r="G91" i="30"/>
  <c r="F91" i="30"/>
  <c r="E91" i="30"/>
  <c r="D91" i="30"/>
  <c r="C91" i="30"/>
  <c r="L86" i="30"/>
  <c r="K86" i="30"/>
  <c r="J86" i="30"/>
  <c r="I86" i="30"/>
  <c r="H86" i="30"/>
  <c r="G86" i="30"/>
  <c r="F86" i="30"/>
  <c r="E86" i="30"/>
  <c r="D86" i="30"/>
  <c r="C86" i="30"/>
  <c r="L77" i="30"/>
  <c r="K77" i="30"/>
  <c r="J77" i="30"/>
  <c r="I77" i="30"/>
  <c r="H77" i="30"/>
  <c r="G77" i="30"/>
  <c r="F77" i="30"/>
  <c r="E77" i="30"/>
  <c r="D77" i="30"/>
  <c r="C77" i="30"/>
  <c r="L69" i="30"/>
  <c r="K69" i="30"/>
  <c r="J69" i="30"/>
  <c r="I69" i="30"/>
  <c r="H69" i="30"/>
  <c r="G69" i="30"/>
  <c r="F69" i="30"/>
  <c r="E69" i="30"/>
  <c r="D69" i="30"/>
  <c r="C69" i="30"/>
  <c r="L62" i="30"/>
  <c r="K62" i="30"/>
  <c r="J62" i="30"/>
  <c r="I62" i="30"/>
  <c r="G62" i="30"/>
  <c r="F62" i="30"/>
  <c r="E62" i="30"/>
  <c r="D62" i="30"/>
  <c r="L56" i="30"/>
  <c r="K56" i="30"/>
  <c r="J56" i="30"/>
  <c r="I56" i="30"/>
  <c r="H56" i="30"/>
  <c r="G56" i="30"/>
  <c r="F56" i="30"/>
  <c r="E56" i="30"/>
  <c r="D56" i="30"/>
  <c r="C56" i="30"/>
  <c r="L46" i="30"/>
  <c r="K46" i="30"/>
  <c r="J46" i="30"/>
  <c r="I46" i="30"/>
  <c r="H46" i="30"/>
  <c r="G46" i="30"/>
  <c r="F46" i="30"/>
  <c r="E46" i="30"/>
  <c r="D46" i="30"/>
  <c r="C46" i="30"/>
  <c r="L38" i="30"/>
  <c r="K38" i="30"/>
  <c r="J38" i="30"/>
  <c r="I38" i="30"/>
  <c r="H38" i="30"/>
  <c r="G38" i="30"/>
  <c r="F38" i="30"/>
  <c r="E38" i="30"/>
  <c r="D38" i="30"/>
  <c r="C38" i="30"/>
  <c r="L31" i="30"/>
  <c r="K31" i="30"/>
  <c r="J31" i="30"/>
  <c r="I31" i="30"/>
  <c r="H31" i="30"/>
  <c r="G31" i="30"/>
  <c r="F31" i="30"/>
  <c r="E31" i="30"/>
  <c r="D31" i="30"/>
  <c r="C31" i="30"/>
  <c r="L26" i="30"/>
  <c r="K26" i="30"/>
  <c r="J26" i="30"/>
  <c r="I26" i="30"/>
  <c r="H26" i="30"/>
  <c r="G26" i="30"/>
  <c r="F26" i="30"/>
  <c r="E26" i="30"/>
  <c r="D26" i="30"/>
  <c r="C26" i="30"/>
  <c r="L17" i="30"/>
  <c r="K17" i="30"/>
  <c r="J17" i="30"/>
  <c r="I17" i="30"/>
  <c r="H17" i="30"/>
  <c r="G17" i="30"/>
  <c r="F17" i="30"/>
  <c r="E17" i="30"/>
  <c r="D17" i="30"/>
  <c r="C17" i="30"/>
  <c r="H291" i="30" l="1"/>
  <c r="H323" i="30"/>
  <c r="C291" i="30"/>
  <c r="C323" i="30"/>
  <c r="C259" i="30"/>
  <c r="H259" i="30"/>
  <c r="C226" i="30"/>
  <c r="H226" i="30"/>
  <c r="C194" i="30"/>
  <c r="H194" i="30"/>
  <c r="C161" i="30"/>
  <c r="H161" i="30"/>
  <c r="C128" i="30"/>
  <c r="H128" i="30"/>
  <c r="H98" i="30"/>
  <c r="C98" i="30"/>
  <c r="H70" i="30"/>
  <c r="C70" i="30"/>
  <c r="H39" i="30"/>
  <c r="L324" i="30"/>
  <c r="C39" i="30"/>
  <c r="G324" i="30"/>
  <c r="L332" i="29" l="1"/>
  <c r="K332" i="29"/>
  <c r="J332" i="29"/>
  <c r="I332" i="29"/>
  <c r="H332" i="29"/>
  <c r="G332" i="29"/>
  <c r="F332" i="29"/>
  <c r="E332" i="29"/>
  <c r="D332" i="29"/>
  <c r="C332" i="29"/>
  <c r="L324" i="29"/>
  <c r="K324" i="29"/>
  <c r="J324" i="29"/>
  <c r="I324" i="29"/>
  <c r="H324" i="29"/>
  <c r="G324" i="29"/>
  <c r="F324" i="29"/>
  <c r="E324" i="29"/>
  <c r="D324" i="29"/>
  <c r="C324" i="29"/>
  <c r="L319" i="29"/>
  <c r="K319" i="29"/>
  <c r="J319" i="29"/>
  <c r="I319" i="29"/>
  <c r="H319" i="29"/>
  <c r="G319" i="29"/>
  <c r="F319" i="29"/>
  <c r="E319" i="29"/>
  <c r="D319" i="29"/>
  <c r="C319" i="29"/>
  <c r="L306" i="29"/>
  <c r="K306" i="29"/>
  <c r="J306" i="29"/>
  <c r="I306" i="29"/>
  <c r="H306" i="29"/>
  <c r="G306" i="29"/>
  <c r="F306" i="29"/>
  <c r="E306" i="29"/>
  <c r="D306" i="29"/>
  <c r="C306" i="29"/>
  <c r="L298" i="29"/>
  <c r="K298" i="29"/>
  <c r="J298" i="29"/>
  <c r="I298" i="29"/>
  <c r="H298" i="29"/>
  <c r="G298" i="29"/>
  <c r="F298" i="29"/>
  <c r="E298" i="29"/>
  <c r="D298" i="29"/>
  <c r="C298" i="29"/>
  <c r="L291" i="29"/>
  <c r="K291" i="29"/>
  <c r="J291" i="29"/>
  <c r="I291" i="29"/>
  <c r="H291" i="29"/>
  <c r="G291" i="29"/>
  <c r="F291" i="29"/>
  <c r="E291" i="29"/>
  <c r="D291" i="29"/>
  <c r="C291" i="29"/>
  <c r="L286" i="29"/>
  <c r="K286" i="29"/>
  <c r="J286" i="29"/>
  <c r="I286" i="29"/>
  <c r="H286" i="29"/>
  <c r="G286" i="29"/>
  <c r="F286" i="29"/>
  <c r="E286" i="29"/>
  <c r="D286" i="29"/>
  <c r="C286" i="29"/>
  <c r="L273" i="29"/>
  <c r="K273" i="29"/>
  <c r="J273" i="29"/>
  <c r="I273" i="29"/>
  <c r="H273" i="29"/>
  <c r="G273" i="29"/>
  <c r="F273" i="29"/>
  <c r="E273" i="29"/>
  <c r="D273" i="29"/>
  <c r="C273" i="29"/>
  <c r="L265" i="29"/>
  <c r="K265" i="29"/>
  <c r="J265" i="29"/>
  <c r="I265" i="29"/>
  <c r="H265" i="29"/>
  <c r="G265" i="29"/>
  <c r="F265" i="29"/>
  <c r="E265" i="29"/>
  <c r="D265" i="29"/>
  <c r="C265" i="29"/>
  <c r="L258" i="29"/>
  <c r="K258" i="29"/>
  <c r="J258" i="29"/>
  <c r="I258" i="29"/>
  <c r="H258" i="29"/>
  <c r="G258" i="29"/>
  <c r="F258" i="29"/>
  <c r="E258" i="29"/>
  <c r="D258" i="29"/>
  <c r="C258" i="29"/>
  <c r="L253" i="29"/>
  <c r="K253" i="29"/>
  <c r="J253" i="29"/>
  <c r="I253" i="29"/>
  <c r="H253" i="29"/>
  <c r="G253" i="29"/>
  <c r="F253" i="29"/>
  <c r="E253" i="29"/>
  <c r="D253" i="29"/>
  <c r="C253" i="29"/>
  <c r="L240" i="29"/>
  <c r="K240" i="29"/>
  <c r="J240" i="29"/>
  <c r="I240" i="29"/>
  <c r="H240" i="29"/>
  <c r="G240" i="29"/>
  <c r="F240" i="29"/>
  <c r="E240" i="29"/>
  <c r="D240" i="29"/>
  <c r="C240" i="29"/>
  <c r="L232" i="29"/>
  <c r="K232" i="29"/>
  <c r="J232" i="29"/>
  <c r="I232" i="29"/>
  <c r="H232" i="29"/>
  <c r="G232" i="29"/>
  <c r="F232" i="29"/>
  <c r="E232" i="29"/>
  <c r="D232" i="29"/>
  <c r="C232" i="29"/>
  <c r="L225" i="29"/>
  <c r="K225" i="29"/>
  <c r="J225" i="29"/>
  <c r="I225" i="29"/>
  <c r="H225" i="29"/>
  <c r="G225" i="29"/>
  <c r="F225" i="29"/>
  <c r="E225" i="29"/>
  <c r="D225" i="29"/>
  <c r="C225" i="29"/>
  <c r="L220" i="29"/>
  <c r="K220" i="29"/>
  <c r="J220" i="29"/>
  <c r="I220" i="29"/>
  <c r="H220" i="29"/>
  <c r="G220" i="29"/>
  <c r="F220" i="29"/>
  <c r="E220" i="29"/>
  <c r="D220" i="29"/>
  <c r="C220" i="29"/>
  <c r="L207" i="29"/>
  <c r="K207" i="29"/>
  <c r="J207" i="29"/>
  <c r="I207" i="29"/>
  <c r="H207" i="29"/>
  <c r="G207" i="29"/>
  <c r="F207" i="29"/>
  <c r="E207" i="29"/>
  <c r="D207" i="29"/>
  <c r="C207" i="29"/>
  <c r="L199" i="29"/>
  <c r="K199" i="29"/>
  <c r="J199" i="29"/>
  <c r="I199" i="29"/>
  <c r="H199" i="29"/>
  <c r="G199" i="29"/>
  <c r="F199" i="29"/>
  <c r="E199" i="29"/>
  <c r="D199" i="29"/>
  <c r="C199" i="29"/>
  <c r="K193" i="29"/>
  <c r="J193" i="29"/>
  <c r="I193" i="29"/>
  <c r="H193" i="29"/>
  <c r="G193" i="29"/>
  <c r="F193" i="29"/>
  <c r="E193" i="29"/>
  <c r="D193" i="29"/>
  <c r="C193" i="29"/>
  <c r="L188" i="29"/>
  <c r="K188" i="29"/>
  <c r="J188" i="29"/>
  <c r="I188" i="29"/>
  <c r="H188" i="29"/>
  <c r="G188" i="29"/>
  <c r="F188" i="29"/>
  <c r="E188" i="29"/>
  <c r="D188" i="29"/>
  <c r="C188" i="29"/>
  <c r="L175" i="29"/>
  <c r="K175" i="29"/>
  <c r="J175" i="29"/>
  <c r="I175" i="29"/>
  <c r="H175" i="29"/>
  <c r="G175" i="29"/>
  <c r="F175" i="29"/>
  <c r="E175" i="29"/>
  <c r="D175" i="29"/>
  <c r="C175" i="29"/>
  <c r="L167" i="29"/>
  <c r="K167" i="29"/>
  <c r="J167" i="29"/>
  <c r="I167" i="29"/>
  <c r="H167" i="29"/>
  <c r="G167" i="29"/>
  <c r="F167" i="29"/>
  <c r="E167" i="29"/>
  <c r="D167" i="29"/>
  <c r="C167" i="29"/>
  <c r="L160" i="29"/>
  <c r="K160" i="29"/>
  <c r="J160" i="29"/>
  <c r="I160" i="29"/>
  <c r="H160" i="29"/>
  <c r="G160" i="29"/>
  <c r="F160" i="29"/>
  <c r="E160" i="29"/>
  <c r="D160" i="29"/>
  <c r="C160" i="29"/>
  <c r="L156" i="29"/>
  <c r="K156" i="29"/>
  <c r="J156" i="29"/>
  <c r="I156" i="29"/>
  <c r="H156" i="29"/>
  <c r="G156" i="29"/>
  <c r="F156" i="29"/>
  <c r="E156" i="29"/>
  <c r="D156" i="29"/>
  <c r="C156" i="29"/>
  <c r="L143" i="29"/>
  <c r="K143" i="29"/>
  <c r="J143" i="29"/>
  <c r="I143" i="29"/>
  <c r="H143" i="29"/>
  <c r="G143" i="29"/>
  <c r="F143" i="29"/>
  <c r="E143" i="29"/>
  <c r="D143" i="29"/>
  <c r="C143" i="29"/>
  <c r="L103" i="29"/>
  <c r="K103" i="29"/>
  <c r="J103" i="29"/>
  <c r="I103" i="29"/>
  <c r="H103" i="29"/>
  <c r="G103" i="29"/>
  <c r="F103" i="29"/>
  <c r="E103" i="29"/>
  <c r="D103" i="29"/>
  <c r="C103" i="29"/>
  <c r="L97" i="29"/>
  <c r="K97" i="29"/>
  <c r="J97" i="29"/>
  <c r="I97" i="29"/>
  <c r="H97" i="29"/>
  <c r="G97" i="29"/>
  <c r="F97" i="29"/>
  <c r="E97" i="29"/>
  <c r="D97" i="29"/>
  <c r="C97" i="29"/>
  <c r="L92" i="29"/>
  <c r="K92" i="29"/>
  <c r="J92" i="29"/>
  <c r="I92" i="29"/>
  <c r="H92" i="29"/>
  <c r="G92" i="29"/>
  <c r="F92" i="29"/>
  <c r="E92" i="29"/>
  <c r="D92" i="29"/>
  <c r="C92" i="29"/>
  <c r="L80" i="29"/>
  <c r="K80" i="29"/>
  <c r="J80" i="29"/>
  <c r="I80" i="29"/>
  <c r="H80" i="29"/>
  <c r="G80" i="29"/>
  <c r="F80" i="29"/>
  <c r="E80" i="29"/>
  <c r="D80" i="29"/>
  <c r="C80" i="29"/>
  <c r="L72" i="29"/>
  <c r="K72" i="29"/>
  <c r="J72" i="29"/>
  <c r="I72" i="29"/>
  <c r="H72" i="29"/>
  <c r="G72" i="29"/>
  <c r="F72" i="29"/>
  <c r="E72" i="29"/>
  <c r="D72" i="29"/>
  <c r="C72" i="29"/>
  <c r="L65" i="29"/>
  <c r="K65" i="29"/>
  <c r="J65" i="29"/>
  <c r="I65" i="29"/>
  <c r="G65" i="29"/>
  <c r="F65" i="29"/>
  <c r="E65" i="29"/>
  <c r="D65" i="29"/>
  <c r="L59" i="29"/>
  <c r="K59" i="29"/>
  <c r="J59" i="29"/>
  <c r="I59" i="29"/>
  <c r="H59" i="29"/>
  <c r="G59" i="29"/>
  <c r="F59" i="29"/>
  <c r="E59" i="29"/>
  <c r="D59" i="29"/>
  <c r="C59" i="29"/>
  <c r="L47" i="29"/>
  <c r="K47" i="29"/>
  <c r="J47" i="29"/>
  <c r="I47" i="29"/>
  <c r="H47" i="29"/>
  <c r="G47" i="29"/>
  <c r="F47" i="29"/>
  <c r="E47" i="29"/>
  <c r="D47" i="29"/>
  <c r="C47" i="29"/>
  <c r="H333" i="29" l="1"/>
  <c r="C333" i="29"/>
  <c r="H233" i="29"/>
  <c r="C233" i="29"/>
  <c r="H299" i="29"/>
  <c r="C299" i="29"/>
  <c r="H266" i="29"/>
  <c r="C266" i="29"/>
  <c r="H200" i="29"/>
  <c r="C200" i="29"/>
  <c r="H168" i="29"/>
  <c r="C168" i="29"/>
  <c r="H73" i="29"/>
  <c r="C73" i="29"/>
  <c r="H104" i="29"/>
  <c r="C104" i="29"/>
  <c r="L316" i="28" l="1"/>
  <c r="K316" i="28"/>
  <c r="J316" i="28"/>
  <c r="I316" i="28"/>
  <c r="H316" i="28"/>
  <c r="F316" i="28"/>
  <c r="E316" i="28"/>
  <c r="D316" i="28"/>
  <c r="C316" i="28"/>
  <c r="L309" i="28"/>
  <c r="K309" i="28"/>
  <c r="J309" i="28"/>
  <c r="I309" i="28"/>
  <c r="H309" i="28"/>
  <c r="G309" i="28"/>
  <c r="F309" i="28"/>
  <c r="E309" i="28"/>
  <c r="D309" i="28"/>
  <c r="C309" i="28"/>
  <c r="L304" i="28"/>
  <c r="K304" i="28"/>
  <c r="J304" i="28"/>
  <c r="I304" i="28"/>
  <c r="H304" i="28"/>
  <c r="G304" i="28"/>
  <c r="F304" i="28"/>
  <c r="E304" i="28"/>
  <c r="D304" i="28"/>
  <c r="C304" i="28"/>
  <c r="L291" i="28"/>
  <c r="K291" i="28"/>
  <c r="J291" i="28"/>
  <c r="I291" i="28"/>
  <c r="H291" i="28"/>
  <c r="G291" i="28"/>
  <c r="F291" i="28"/>
  <c r="E291" i="28"/>
  <c r="D291" i="28"/>
  <c r="C291" i="28"/>
  <c r="L283" i="28"/>
  <c r="K283" i="28"/>
  <c r="J283" i="28"/>
  <c r="I283" i="28"/>
  <c r="H283" i="28"/>
  <c r="G283" i="28"/>
  <c r="F283" i="28"/>
  <c r="E283" i="28"/>
  <c r="D283" i="28"/>
  <c r="C283" i="28"/>
  <c r="L276" i="28"/>
  <c r="K276" i="28"/>
  <c r="J276" i="28"/>
  <c r="I276" i="28"/>
  <c r="H276" i="28"/>
  <c r="G276" i="28"/>
  <c r="F276" i="28"/>
  <c r="E276" i="28"/>
  <c r="D276" i="28"/>
  <c r="C276" i="28"/>
  <c r="L271" i="28"/>
  <c r="K271" i="28"/>
  <c r="J271" i="28"/>
  <c r="I271" i="28"/>
  <c r="H271" i="28"/>
  <c r="G271" i="28"/>
  <c r="F271" i="28"/>
  <c r="E271" i="28"/>
  <c r="D271" i="28"/>
  <c r="C271" i="28"/>
  <c r="L259" i="28"/>
  <c r="K259" i="28"/>
  <c r="J259" i="28"/>
  <c r="I259" i="28"/>
  <c r="H259" i="28"/>
  <c r="G259" i="28"/>
  <c r="F259" i="28"/>
  <c r="E259" i="28"/>
  <c r="D259" i="28"/>
  <c r="C259" i="28"/>
  <c r="L251" i="28"/>
  <c r="K251" i="28"/>
  <c r="J251" i="28"/>
  <c r="I251" i="28"/>
  <c r="H251" i="28"/>
  <c r="G251" i="28"/>
  <c r="F251" i="28"/>
  <c r="E251" i="28"/>
  <c r="D251" i="28"/>
  <c r="C251" i="28"/>
  <c r="L245" i="28"/>
  <c r="K245" i="28"/>
  <c r="J245" i="28"/>
  <c r="I245" i="28"/>
  <c r="H245" i="28"/>
  <c r="G245" i="28"/>
  <c r="F245" i="28"/>
  <c r="E245" i="28"/>
  <c r="D245" i="28"/>
  <c r="C245" i="28"/>
  <c r="L241" i="28"/>
  <c r="K241" i="28"/>
  <c r="J241" i="28"/>
  <c r="I241" i="28"/>
  <c r="H241" i="28"/>
  <c r="G241" i="28"/>
  <c r="F241" i="28"/>
  <c r="E241" i="28"/>
  <c r="D241" i="28"/>
  <c r="C241" i="28"/>
  <c r="L228" i="28"/>
  <c r="K228" i="28"/>
  <c r="J228" i="28"/>
  <c r="I228" i="28"/>
  <c r="H228" i="28"/>
  <c r="G228" i="28"/>
  <c r="F228" i="28"/>
  <c r="E228" i="28"/>
  <c r="D228" i="28"/>
  <c r="C228" i="28"/>
  <c r="L220" i="28"/>
  <c r="K220" i="28"/>
  <c r="J220" i="28"/>
  <c r="I220" i="28"/>
  <c r="H220" i="28"/>
  <c r="G220" i="28"/>
  <c r="F220" i="28"/>
  <c r="E220" i="28"/>
  <c r="D220" i="28"/>
  <c r="C220" i="28"/>
  <c r="L213" i="28"/>
  <c r="K213" i="28"/>
  <c r="J213" i="28"/>
  <c r="I213" i="28"/>
  <c r="H213" i="28"/>
  <c r="G213" i="28"/>
  <c r="F213" i="28"/>
  <c r="E213" i="28"/>
  <c r="D213" i="28"/>
  <c r="C213" i="28"/>
  <c r="L197" i="28"/>
  <c r="K197" i="28"/>
  <c r="J197" i="28"/>
  <c r="I197" i="28"/>
  <c r="H197" i="28"/>
  <c r="G197" i="28"/>
  <c r="F197" i="28"/>
  <c r="E197" i="28"/>
  <c r="D197" i="28"/>
  <c r="C197" i="28"/>
  <c r="L189" i="28"/>
  <c r="K189" i="28"/>
  <c r="J189" i="28"/>
  <c r="I189" i="28"/>
  <c r="H189" i="28"/>
  <c r="G189" i="28"/>
  <c r="F189" i="28"/>
  <c r="E189" i="28"/>
  <c r="D189" i="28"/>
  <c r="C189" i="28"/>
  <c r="L183" i="28"/>
  <c r="K183" i="28"/>
  <c r="J183" i="28"/>
  <c r="I183" i="28"/>
  <c r="H183" i="28"/>
  <c r="G183" i="28"/>
  <c r="F183" i="28"/>
  <c r="E183" i="28"/>
  <c r="D183" i="28"/>
  <c r="C183" i="28"/>
  <c r="L178" i="28"/>
  <c r="K178" i="28"/>
  <c r="J178" i="28"/>
  <c r="I178" i="28"/>
  <c r="H178" i="28"/>
  <c r="G178" i="28"/>
  <c r="F178" i="28"/>
  <c r="E178" i="28"/>
  <c r="D178" i="28"/>
  <c r="C178" i="28"/>
  <c r="L165" i="28"/>
  <c r="K165" i="28"/>
  <c r="J165" i="28"/>
  <c r="I165" i="28"/>
  <c r="H165" i="28"/>
  <c r="G165" i="28"/>
  <c r="F165" i="28"/>
  <c r="E165" i="28"/>
  <c r="D165" i="28"/>
  <c r="C165" i="28"/>
  <c r="L157" i="28"/>
  <c r="K157" i="28"/>
  <c r="J157" i="28"/>
  <c r="I157" i="28"/>
  <c r="H157" i="28"/>
  <c r="G157" i="28"/>
  <c r="F157" i="28"/>
  <c r="E157" i="28"/>
  <c r="D157" i="28"/>
  <c r="C157" i="28"/>
  <c r="L150" i="28"/>
  <c r="K150" i="28"/>
  <c r="J150" i="28"/>
  <c r="I150" i="28"/>
  <c r="H150" i="28"/>
  <c r="G150" i="28"/>
  <c r="F150" i="28"/>
  <c r="E150" i="28"/>
  <c r="D150" i="28"/>
  <c r="C150" i="28"/>
  <c r="L145" i="28"/>
  <c r="K145" i="28"/>
  <c r="J145" i="28"/>
  <c r="I145" i="28"/>
  <c r="H145" i="28"/>
  <c r="G145" i="28"/>
  <c r="F145" i="28"/>
  <c r="E145" i="28"/>
  <c r="D145" i="28"/>
  <c r="C145" i="28"/>
  <c r="L132" i="28"/>
  <c r="K132" i="28"/>
  <c r="J132" i="28"/>
  <c r="I132" i="28"/>
  <c r="H132" i="28"/>
  <c r="G132" i="28"/>
  <c r="F132" i="28"/>
  <c r="E132" i="28"/>
  <c r="D132" i="28"/>
  <c r="C132" i="28"/>
  <c r="L124" i="28"/>
  <c r="K124" i="28"/>
  <c r="J124" i="28"/>
  <c r="I124" i="28"/>
  <c r="H124" i="28"/>
  <c r="G124" i="28"/>
  <c r="F124" i="28"/>
  <c r="E124" i="28"/>
  <c r="D124" i="28"/>
  <c r="C124" i="28"/>
  <c r="L117" i="28"/>
  <c r="K117" i="28"/>
  <c r="J117" i="28"/>
  <c r="I117" i="28"/>
  <c r="H117" i="28"/>
  <c r="G117" i="28"/>
  <c r="F117" i="28"/>
  <c r="E117" i="28"/>
  <c r="D117" i="28"/>
  <c r="L113" i="28"/>
  <c r="K113" i="28"/>
  <c r="J113" i="28"/>
  <c r="I113" i="28"/>
  <c r="H113" i="28"/>
  <c r="G113" i="28"/>
  <c r="F113" i="28"/>
  <c r="E113" i="28"/>
  <c r="D113" i="28"/>
  <c r="C113" i="28"/>
  <c r="L103" i="28"/>
  <c r="K103" i="28"/>
  <c r="J103" i="28"/>
  <c r="I103" i="28"/>
  <c r="H103" i="28"/>
  <c r="G103" i="28"/>
  <c r="F103" i="28"/>
  <c r="E103" i="28"/>
  <c r="D103" i="28"/>
  <c r="C103" i="28"/>
  <c r="L95" i="28"/>
  <c r="K95" i="28"/>
  <c r="J95" i="28"/>
  <c r="I95" i="28"/>
  <c r="H95" i="28"/>
  <c r="G95" i="28"/>
  <c r="F95" i="28"/>
  <c r="E95" i="28"/>
  <c r="D95" i="28"/>
  <c r="C95" i="28"/>
  <c r="L89" i="28"/>
  <c r="K89" i="28"/>
  <c r="J89" i="28"/>
  <c r="I89" i="28"/>
  <c r="H89" i="28"/>
  <c r="G89" i="28"/>
  <c r="F89" i="28"/>
  <c r="E89" i="28"/>
  <c r="D89" i="28"/>
  <c r="C89" i="28"/>
  <c r="L85" i="28"/>
  <c r="K85" i="28"/>
  <c r="J85" i="28"/>
  <c r="I85" i="28"/>
  <c r="H85" i="28"/>
  <c r="G85" i="28"/>
  <c r="F85" i="28"/>
  <c r="E85" i="28"/>
  <c r="D85" i="28"/>
  <c r="C85" i="28"/>
  <c r="L75" i="28"/>
  <c r="K75" i="28"/>
  <c r="J75" i="28"/>
  <c r="I75" i="28"/>
  <c r="H75" i="28"/>
  <c r="G75" i="28"/>
  <c r="F75" i="28"/>
  <c r="E75" i="28"/>
  <c r="D75" i="28"/>
  <c r="C75" i="28"/>
  <c r="L67" i="28"/>
  <c r="K67" i="28"/>
  <c r="J67" i="28"/>
  <c r="I67" i="28"/>
  <c r="H67" i="28"/>
  <c r="G67" i="28"/>
  <c r="F67" i="28"/>
  <c r="E67" i="28"/>
  <c r="D67" i="28"/>
  <c r="C67" i="28"/>
  <c r="L60" i="28"/>
  <c r="K60" i="28"/>
  <c r="J60" i="28"/>
  <c r="I60" i="28"/>
  <c r="G60" i="28"/>
  <c r="F60" i="28"/>
  <c r="E60" i="28"/>
  <c r="D60" i="28"/>
  <c r="L55" i="28"/>
  <c r="K55" i="28"/>
  <c r="J55" i="28"/>
  <c r="I55" i="28"/>
  <c r="H55" i="28"/>
  <c r="G55" i="28"/>
  <c r="F55" i="28"/>
  <c r="E55" i="28"/>
  <c r="D55" i="28"/>
  <c r="C55" i="28"/>
  <c r="L45" i="28"/>
  <c r="K45" i="28"/>
  <c r="J45" i="28"/>
  <c r="I45" i="28"/>
  <c r="H45" i="28"/>
  <c r="G45" i="28"/>
  <c r="F45" i="28"/>
  <c r="E45" i="28"/>
  <c r="D45" i="28"/>
  <c r="C45" i="28"/>
  <c r="L37" i="28"/>
  <c r="K37" i="28"/>
  <c r="J37" i="28"/>
  <c r="I37" i="28"/>
  <c r="H37" i="28"/>
  <c r="G37" i="28"/>
  <c r="F37" i="28"/>
  <c r="E37" i="28"/>
  <c r="D37" i="28"/>
  <c r="C37" i="28"/>
  <c r="K30" i="28"/>
  <c r="J30" i="28"/>
  <c r="I30" i="28"/>
  <c r="F30" i="28"/>
  <c r="E30" i="28"/>
  <c r="D30" i="28"/>
  <c r="L25" i="28"/>
  <c r="K25" i="28"/>
  <c r="J25" i="28"/>
  <c r="I25" i="28"/>
  <c r="H25" i="28"/>
  <c r="G25" i="28"/>
  <c r="F25" i="28"/>
  <c r="E25" i="28"/>
  <c r="D25" i="28"/>
  <c r="C25" i="28"/>
  <c r="L16" i="28"/>
  <c r="K16" i="28"/>
  <c r="J16" i="28"/>
  <c r="I16" i="28"/>
  <c r="H16" i="28"/>
  <c r="G16" i="28"/>
  <c r="F16" i="28"/>
  <c r="E16" i="28"/>
  <c r="D16" i="28"/>
  <c r="C16" i="28"/>
  <c r="H68" i="28" l="1"/>
  <c r="H96" i="28"/>
  <c r="H38" i="28"/>
  <c r="L318" i="28"/>
  <c r="C284" i="28"/>
  <c r="H284" i="28"/>
  <c r="C317" i="28"/>
  <c r="H317" i="28"/>
  <c r="H252" i="28"/>
  <c r="C252" i="28"/>
  <c r="H221" i="28"/>
  <c r="C221" i="28"/>
  <c r="H190" i="28"/>
  <c r="C190" i="28"/>
  <c r="C158" i="28"/>
  <c r="H158" i="28"/>
  <c r="H125" i="28"/>
  <c r="C125" i="28"/>
  <c r="C96" i="28"/>
  <c r="C68" i="28"/>
  <c r="C38" i="28"/>
  <c r="G318" i="28" l="1"/>
  <c r="H197" i="33" l="1"/>
  <c r="I197" i="33"/>
  <c r="J197" i="33"/>
  <c r="K197" i="33"/>
  <c r="L197" i="33"/>
  <c r="G205" i="33"/>
  <c r="L205" i="33"/>
  <c r="G172" i="33"/>
  <c r="L172" i="33"/>
  <c r="G139" i="33" l="1"/>
  <c r="L139" i="33"/>
  <c r="L204" i="33"/>
  <c r="K204" i="33"/>
  <c r="J204" i="33"/>
  <c r="I204" i="33"/>
  <c r="H204" i="33"/>
  <c r="G204" i="33"/>
  <c r="F204" i="33"/>
  <c r="E204" i="33"/>
  <c r="D204" i="33"/>
  <c r="C204" i="33"/>
  <c r="G197" i="33"/>
  <c r="F197" i="33"/>
  <c r="E197" i="33"/>
  <c r="D197" i="33"/>
  <c r="C197" i="33"/>
  <c r="L192" i="33"/>
  <c r="K192" i="33"/>
  <c r="J192" i="33"/>
  <c r="I192" i="33"/>
  <c r="H192" i="33"/>
  <c r="G192" i="33"/>
  <c r="F192" i="33"/>
  <c r="E192" i="33"/>
  <c r="D192" i="33"/>
  <c r="C192" i="33"/>
  <c r="L179" i="33"/>
  <c r="K179" i="33"/>
  <c r="J179" i="33"/>
  <c r="I179" i="33"/>
  <c r="H179" i="33"/>
  <c r="G179" i="33"/>
  <c r="F179" i="33"/>
  <c r="E179" i="33"/>
  <c r="D179" i="33"/>
  <c r="C179" i="33"/>
  <c r="L171" i="33"/>
  <c r="K171" i="33"/>
  <c r="J171" i="33"/>
  <c r="I171" i="33"/>
  <c r="H171" i="33"/>
  <c r="G171" i="33"/>
  <c r="F171" i="33"/>
  <c r="E171" i="33"/>
  <c r="D171" i="33"/>
  <c r="C171" i="33"/>
  <c r="L164" i="33"/>
  <c r="K164" i="33"/>
  <c r="J164" i="33"/>
  <c r="I164" i="33"/>
  <c r="H164" i="33"/>
  <c r="G164" i="33"/>
  <c r="F164" i="33"/>
  <c r="E164" i="33"/>
  <c r="D164" i="33"/>
  <c r="C164" i="33"/>
  <c r="L159" i="33"/>
  <c r="K159" i="33"/>
  <c r="J159" i="33"/>
  <c r="I159" i="33"/>
  <c r="H159" i="33"/>
  <c r="G159" i="33"/>
  <c r="F159" i="33"/>
  <c r="E159" i="33"/>
  <c r="D159" i="33"/>
  <c r="C159" i="33"/>
  <c r="L146" i="33"/>
  <c r="K146" i="33"/>
  <c r="J146" i="33"/>
  <c r="I146" i="33"/>
  <c r="H146" i="33"/>
  <c r="G146" i="33"/>
  <c r="F146" i="33"/>
  <c r="E146" i="33"/>
  <c r="D146" i="33"/>
  <c r="C146" i="33"/>
  <c r="L138" i="33"/>
  <c r="K138" i="33"/>
  <c r="J138" i="33"/>
  <c r="I138" i="33"/>
  <c r="H138" i="33"/>
  <c r="G138" i="33"/>
  <c r="F138" i="33"/>
  <c r="E138" i="33"/>
  <c r="D138" i="33"/>
  <c r="C138" i="33"/>
  <c r="L131" i="33"/>
  <c r="K131" i="33"/>
  <c r="J131" i="33"/>
  <c r="I131" i="33"/>
  <c r="H131" i="33"/>
  <c r="G131" i="33"/>
  <c r="F131" i="33"/>
  <c r="E131" i="33"/>
  <c r="D131" i="33"/>
  <c r="C131" i="33"/>
  <c r="L126" i="33"/>
  <c r="K126" i="33"/>
  <c r="J126" i="33"/>
  <c r="I126" i="33"/>
  <c r="H126" i="33"/>
  <c r="G126" i="33"/>
  <c r="F126" i="33"/>
  <c r="E126" i="33"/>
  <c r="D126" i="33"/>
  <c r="C126" i="33"/>
  <c r="L113" i="33"/>
  <c r="K113" i="33"/>
  <c r="J113" i="33"/>
  <c r="I113" i="33"/>
  <c r="H113" i="33"/>
  <c r="G113" i="33"/>
  <c r="F113" i="33"/>
  <c r="E113" i="33"/>
  <c r="D113" i="33"/>
  <c r="C113" i="33"/>
  <c r="C172" i="33" l="1"/>
  <c r="C205" i="33"/>
  <c r="H172" i="33"/>
  <c r="H205" i="33"/>
  <c r="H139" i="33"/>
  <c r="C139" i="33"/>
  <c r="L40" i="33"/>
  <c r="G40" i="33"/>
  <c r="G73" i="33"/>
  <c r="L73" i="33"/>
  <c r="G107" i="33"/>
  <c r="L107" i="33"/>
  <c r="G207" i="33" l="1"/>
  <c r="L207" i="33"/>
  <c r="L106" i="33"/>
  <c r="K106" i="33"/>
  <c r="J106" i="33"/>
  <c r="I106" i="33"/>
  <c r="H106" i="33"/>
  <c r="G106" i="33"/>
  <c r="F106" i="33"/>
  <c r="E106" i="33"/>
  <c r="D106" i="33"/>
  <c r="C106" i="33"/>
  <c r="L98" i="33"/>
  <c r="K98" i="33"/>
  <c r="J98" i="33"/>
  <c r="I98" i="33"/>
  <c r="H98" i="33"/>
  <c r="G98" i="33"/>
  <c r="F98" i="33"/>
  <c r="E98" i="33"/>
  <c r="D98" i="33"/>
  <c r="C98" i="33"/>
  <c r="L94" i="33"/>
  <c r="K94" i="33"/>
  <c r="J94" i="33"/>
  <c r="I94" i="33"/>
  <c r="H94" i="33"/>
  <c r="G94" i="33"/>
  <c r="F94" i="33"/>
  <c r="E94" i="33"/>
  <c r="D94" i="33"/>
  <c r="C94" i="33"/>
  <c r="L81" i="33"/>
  <c r="K81" i="33"/>
  <c r="J81" i="33"/>
  <c r="I81" i="33"/>
  <c r="H81" i="33"/>
  <c r="G81" i="33"/>
  <c r="F81" i="33"/>
  <c r="E81" i="33"/>
  <c r="D81" i="33"/>
  <c r="C81" i="33"/>
  <c r="L72" i="33"/>
  <c r="K72" i="33"/>
  <c r="J72" i="33"/>
  <c r="I72" i="33"/>
  <c r="H72" i="33"/>
  <c r="G72" i="33"/>
  <c r="F72" i="33"/>
  <c r="E72" i="33"/>
  <c r="D72" i="33"/>
  <c r="C72" i="33"/>
  <c r="L64" i="33"/>
  <c r="K64" i="33"/>
  <c r="J64" i="33"/>
  <c r="I64" i="33"/>
  <c r="H64" i="33"/>
  <c r="G64" i="33"/>
  <c r="F64" i="33"/>
  <c r="E64" i="33"/>
  <c r="D64" i="33"/>
  <c r="C64" i="33"/>
  <c r="L60" i="33"/>
  <c r="K60" i="33"/>
  <c r="J60" i="33"/>
  <c r="I60" i="33"/>
  <c r="H60" i="33"/>
  <c r="G60" i="33"/>
  <c r="F60" i="33"/>
  <c r="E60" i="33"/>
  <c r="D60" i="33"/>
  <c r="C60" i="33"/>
  <c r="L47" i="33"/>
  <c r="K47" i="33"/>
  <c r="J47" i="33"/>
  <c r="I47" i="33"/>
  <c r="H47" i="33"/>
  <c r="G47" i="33"/>
  <c r="F47" i="33"/>
  <c r="E47" i="33"/>
  <c r="D47" i="33"/>
  <c r="C47" i="33"/>
  <c r="L39" i="33"/>
  <c r="K39" i="33"/>
  <c r="J39" i="33"/>
  <c r="I39" i="33"/>
  <c r="H39" i="33"/>
  <c r="G39" i="33"/>
  <c r="F39" i="33"/>
  <c r="E39" i="33"/>
  <c r="D39" i="33"/>
  <c r="C39" i="33"/>
  <c r="L33" i="33"/>
  <c r="K33" i="33"/>
  <c r="J33" i="33"/>
  <c r="I33" i="33"/>
  <c r="H33" i="33"/>
  <c r="G33" i="33"/>
  <c r="F33" i="33"/>
  <c r="E33" i="33"/>
  <c r="D33" i="33"/>
  <c r="C33" i="33"/>
  <c r="L28" i="33"/>
  <c r="K28" i="33"/>
  <c r="J28" i="33"/>
  <c r="I28" i="33"/>
  <c r="H28" i="33"/>
  <c r="G28" i="33"/>
  <c r="F28" i="33"/>
  <c r="E28" i="33"/>
  <c r="D28" i="33"/>
  <c r="C28" i="33"/>
  <c r="L15" i="33"/>
  <c r="K15" i="33"/>
  <c r="J15" i="33"/>
  <c r="I15" i="33"/>
  <c r="H15" i="33"/>
  <c r="G15" i="33"/>
  <c r="F15" i="33"/>
  <c r="E15" i="33"/>
  <c r="D15" i="33"/>
  <c r="C15" i="33"/>
  <c r="C107" i="33" l="1"/>
  <c r="H107" i="33"/>
  <c r="C73" i="33"/>
  <c r="H73" i="33"/>
  <c r="C40" i="33"/>
  <c r="H40" i="33"/>
  <c r="L126" i="27" l="1"/>
  <c r="K126" i="27"/>
  <c r="J126" i="27"/>
  <c r="I126" i="27"/>
  <c r="H126" i="27"/>
  <c r="G126" i="27"/>
  <c r="F126" i="27"/>
  <c r="E126" i="27"/>
  <c r="D126" i="27"/>
  <c r="C126" i="27"/>
  <c r="L118" i="27"/>
  <c r="K118" i="27"/>
  <c r="J118" i="27"/>
  <c r="I118" i="27"/>
  <c r="H118" i="27"/>
  <c r="G118" i="27"/>
  <c r="F118" i="27"/>
  <c r="E118" i="27"/>
  <c r="D118" i="27"/>
  <c r="L114" i="27"/>
  <c r="K114" i="27"/>
  <c r="J114" i="27"/>
  <c r="I114" i="27"/>
  <c r="H114" i="27"/>
  <c r="G114" i="27"/>
  <c r="F114" i="27"/>
  <c r="E114" i="27"/>
  <c r="D114" i="27"/>
  <c r="C114" i="27"/>
  <c r="L103" i="27"/>
  <c r="K103" i="27"/>
  <c r="J103" i="27"/>
  <c r="I103" i="27"/>
  <c r="H103" i="27"/>
  <c r="G103" i="27"/>
  <c r="F103" i="27"/>
  <c r="E103" i="27"/>
  <c r="D103" i="27"/>
  <c r="C103" i="27"/>
  <c r="L95" i="27"/>
  <c r="K95" i="27"/>
  <c r="J95" i="27"/>
  <c r="I95" i="27"/>
  <c r="H95" i="27"/>
  <c r="G95" i="27"/>
  <c r="F95" i="27"/>
  <c r="E95" i="27"/>
  <c r="D95" i="27"/>
  <c r="C95" i="27"/>
  <c r="L89" i="27"/>
  <c r="K89" i="27"/>
  <c r="J89" i="27"/>
  <c r="I89" i="27"/>
  <c r="H89" i="27"/>
  <c r="G89" i="27"/>
  <c r="F89" i="27"/>
  <c r="E89" i="27"/>
  <c r="D89" i="27"/>
  <c r="C89" i="27"/>
  <c r="L84" i="27"/>
  <c r="K84" i="27"/>
  <c r="J84" i="27"/>
  <c r="I84" i="27"/>
  <c r="H84" i="27"/>
  <c r="G84" i="27"/>
  <c r="F84" i="27"/>
  <c r="E84" i="27"/>
  <c r="D84" i="27"/>
  <c r="C84" i="27"/>
  <c r="L75" i="27"/>
  <c r="K75" i="27"/>
  <c r="J75" i="27"/>
  <c r="I75" i="27"/>
  <c r="H75" i="27"/>
  <c r="G75" i="27"/>
  <c r="F75" i="27"/>
  <c r="E75" i="27"/>
  <c r="D75" i="27"/>
  <c r="C75" i="27"/>
  <c r="L67" i="27"/>
  <c r="K67" i="27"/>
  <c r="J67" i="27"/>
  <c r="I67" i="27"/>
  <c r="H67" i="27"/>
  <c r="G67" i="27"/>
  <c r="F67" i="27"/>
  <c r="E67" i="27"/>
  <c r="D67" i="27"/>
  <c r="C67" i="27"/>
  <c r="K60" i="27"/>
  <c r="J60" i="27"/>
  <c r="I60" i="27"/>
  <c r="F60" i="27"/>
  <c r="E60" i="27"/>
  <c r="D60" i="27"/>
  <c r="K54" i="27"/>
  <c r="J54" i="27"/>
  <c r="I54" i="27"/>
  <c r="H54" i="27"/>
  <c r="F54" i="27"/>
  <c r="E54" i="27"/>
  <c r="D54" i="27"/>
  <c r="C54" i="27"/>
  <c r="L44" i="27"/>
  <c r="K44" i="27"/>
  <c r="J44" i="27"/>
  <c r="I44" i="27"/>
  <c r="H44" i="27"/>
  <c r="G44" i="27"/>
  <c r="F44" i="27"/>
  <c r="E44" i="27"/>
  <c r="D44" i="27"/>
  <c r="C44" i="27"/>
  <c r="L36" i="27"/>
  <c r="K36" i="27"/>
  <c r="J36" i="27"/>
  <c r="I36" i="27"/>
  <c r="H36" i="27"/>
  <c r="G36" i="27"/>
  <c r="F36" i="27"/>
  <c r="E36" i="27"/>
  <c r="D36" i="27"/>
  <c r="C36" i="27"/>
  <c r="L29" i="27"/>
  <c r="K29" i="27"/>
  <c r="J29" i="27"/>
  <c r="I29" i="27"/>
  <c r="H29" i="27"/>
  <c r="G29" i="27"/>
  <c r="F29" i="27"/>
  <c r="E29" i="27"/>
  <c r="D29" i="27"/>
  <c r="C29" i="27"/>
  <c r="L25" i="27"/>
  <c r="K25" i="27"/>
  <c r="J25" i="27"/>
  <c r="I25" i="27"/>
  <c r="H25" i="27"/>
  <c r="G25" i="27"/>
  <c r="F25" i="27"/>
  <c r="E25" i="27"/>
  <c r="D25" i="27"/>
  <c r="C25" i="27"/>
  <c r="L16" i="27"/>
  <c r="K16" i="27"/>
  <c r="J16" i="27"/>
  <c r="I16" i="27"/>
  <c r="H16" i="27"/>
  <c r="G16" i="27"/>
  <c r="F16" i="27"/>
  <c r="E16" i="27"/>
  <c r="D16" i="27"/>
  <c r="C16" i="27"/>
  <c r="C127" i="27" l="1"/>
  <c r="H96" i="27"/>
  <c r="H68" i="27"/>
  <c r="H127" i="27"/>
  <c r="C96" i="27"/>
  <c r="C68" i="27"/>
  <c r="C37" i="27"/>
  <c r="H37" i="27"/>
  <c r="K254" i="25" l="1"/>
  <c r="J254" i="25"/>
  <c r="I254" i="25"/>
  <c r="H254" i="25"/>
  <c r="G254" i="25"/>
  <c r="F254" i="25"/>
  <c r="E254" i="25"/>
  <c r="D254" i="25"/>
  <c r="C254" i="25"/>
  <c r="L254" i="25"/>
  <c r="G80" i="25"/>
  <c r="L80" i="25"/>
  <c r="K172" i="25"/>
  <c r="J172" i="25"/>
  <c r="I172" i="25"/>
  <c r="H172" i="25"/>
  <c r="G172" i="25"/>
  <c r="F172" i="25"/>
  <c r="E172" i="25"/>
  <c r="D172" i="25"/>
  <c r="C172" i="25"/>
  <c r="L172" i="25"/>
  <c r="K166" i="25"/>
  <c r="J166" i="25"/>
  <c r="I166" i="25"/>
  <c r="H166" i="25"/>
  <c r="G166" i="25"/>
  <c r="F166" i="25"/>
  <c r="E166" i="25"/>
  <c r="D166" i="25"/>
  <c r="C166" i="25"/>
  <c r="L166" i="25"/>
  <c r="K162" i="25"/>
  <c r="J162" i="25"/>
  <c r="I162" i="25"/>
  <c r="H162" i="25"/>
  <c r="G162" i="25"/>
  <c r="F162" i="25"/>
  <c r="E162" i="25"/>
  <c r="D162" i="25"/>
  <c r="C162" i="25"/>
  <c r="L162" i="25"/>
  <c r="L91" i="25"/>
  <c r="L63" i="25"/>
  <c r="L281" i="25" l="1"/>
  <c r="K281" i="25"/>
  <c r="J281" i="25"/>
  <c r="I281" i="25"/>
  <c r="H281" i="25"/>
  <c r="G281" i="25"/>
  <c r="F281" i="25"/>
  <c r="E281" i="25"/>
  <c r="D281" i="25"/>
  <c r="C281" i="25"/>
  <c r="L274" i="25"/>
  <c r="K274" i="25"/>
  <c r="J274" i="25"/>
  <c r="I274" i="25"/>
  <c r="H274" i="25"/>
  <c r="G274" i="25"/>
  <c r="F274" i="25"/>
  <c r="E274" i="25"/>
  <c r="D274" i="25"/>
  <c r="L270" i="25"/>
  <c r="K270" i="25"/>
  <c r="J270" i="25"/>
  <c r="I270" i="25"/>
  <c r="H270" i="25"/>
  <c r="G270" i="25"/>
  <c r="F270" i="25"/>
  <c r="E270" i="25"/>
  <c r="D270" i="25"/>
  <c r="C270" i="25"/>
  <c r="L262" i="25"/>
  <c r="K262" i="25"/>
  <c r="J262" i="25"/>
  <c r="I262" i="25"/>
  <c r="H262" i="25"/>
  <c r="G262" i="25"/>
  <c r="F262" i="25"/>
  <c r="E262" i="25"/>
  <c r="D262" i="25"/>
  <c r="C262" i="25"/>
  <c r="L247" i="25"/>
  <c r="K247" i="25"/>
  <c r="J247" i="25"/>
  <c r="I247" i="25"/>
  <c r="H247" i="25"/>
  <c r="G247" i="25"/>
  <c r="F247" i="25"/>
  <c r="E247" i="25"/>
  <c r="D247" i="25"/>
  <c r="C247" i="25"/>
  <c r="L243" i="25"/>
  <c r="K243" i="25"/>
  <c r="J243" i="25"/>
  <c r="I243" i="25"/>
  <c r="H243" i="25"/>
  <c r="G243" i="25"/>
  <c r="F243" i="25"/>
  <c r="E243" i="25"/>
  <c r="D243" i="25"/>
  <c r="C243" i="25"/>
  <c r="L235" i="25"/>
  <c r="K235" i="25"/>
  <c r="J235" i="25"/>
  <c r="I235" i="25"/>
  <c r="H235" i="25"/>
  <c r="G235" i="25"/>
  <c r="F235" i="25"/>
  <c r="E235" i="25"/>
  <c r="D235" i="25"/>
  <c r="C235" i="25"/>
  <c r="L227" i="25"/>
  <c r="K227" i="25"/>
  <c r="J227" i="25"/>
  <c r="I227" i="25"/>
  <c r="H227" i="25"/>
  <c r="G227" i="25"/>
  <c r="F227" i="25"/>
  <c r="E227" i="25"/>
  <c r="D227" i="25"/>
  <c r="C227" i="25"/>
  <c r="L220" i="25"/>
  <c r="K220" i="25"/>
  <c r="J220" i="25"/>
  <c r="I220" i="25"/>
  <c r="H220" i="25"/>
  <c r="G220" i="25"/>
  <c r="F220" i="25"/>
  <c r="E220" i="25"/>
  <c r="D220" i="25"/>
  <c r="C220" i="25"/>
  <c r="L216" i="25"/>
  <c r="K216" i="25"/>
  <c r="J216" i="25"/>
  <c r="I216" i="25"/>
  <c r="H216" i="25"/>
  <c r="G216" i="25"/>
  <c r="F216" i="25"/>
  <c r="E216" i="25"/>
  <c r="D216" i="25"/>
  <c r="C216" i="25"/>
  <c r="L208" i="25"/>
  <c r="K208" i="25"/>
  <c r="J208" i="25"/>
  <c r="I208" i="25"/>
  <c r="H208" i="25"/>
  <c r="G208" i="25"/>
  <c r="F208" i="25"/>
  <c r="E208" i="25"/>
  <c r="D208" i="25"/>
  <c r="C208" i="25"/>
  <c r="L200" i="25"/>
  <c r="K200" i="25"/>
  <c r="J200" i="25"/>
  <c r="I200" i="25"/>
  <c r="H200" i="25"/>
  <c r="G200" i="25"/>
  <c r="F200" i="25"/>
  <c r="E200" i="25"/>
  <c r="D200" i="25"/>
  <c r="C200" i="25"/>
  <c r="L193" i="25"/>
  <c r="K193" i="25"/>
  <c r="J193" i="25"/>
  <c r="I193" i="25"/>
  <c r="H193" i="25"/>
  <c r="G193" i="25"/>
  <c r="F193" i="25"/>
  <c r="E193" i="25"/>
  <c r="D193" i="25"/>
  <c r="C193" i="25"/>
  <c r="L189" i="25"/>
  <c r="K189" i="25"/>
  <c r="J189" i="25"/>
  <c r="I189" i="25"/>
  <c r="H189" i="25"/>
  <c r="G189" i="25"/>
  <c r="F189" i="25"/>
  <c r="E189" i="25"/>
  <c r="D189" i="25"/>
  <c r="C189" i="25"/>
  <c r="L180" i="25"/>
  <c r="K180" i="25"/>
  <c r="J180" i="25"/>
  <c r="I180" i="25"/>
  <c r="H180" i="25"/>
  <c r="G180" i="25"/>
  <c r="F180" i="25"/>
  <c r="E180" i="25"/>
  <c r="D180" i="25"/>
  <c r="C180" i="25"/>
  <c r="L154" i="25"/>
  <c r="K154" i="25"/>
  <c r="J154" i="25"/>
  <c r="I154" i="25"/>
  <c r="H154" i="25"/>
  <c r="G154" i="25"/>
  <c r="F154" i="25"/>
  <c r="E154" i="25"/>
  <c r="D154" i="25"/>
  <c r="C154" i="25"/>
  <c r="L146" i="25"/>
  <c r="K146" i="25"/>
  <c r="J146" i="25"/>
  <c r="I146" i="25"/>
  <c r="H146" i="25"/>
  <c r="G146" i="25"/>
  <c r="F146" i="25"/>
  <c r="E146" i="25"/>
  <c r="D146" i="25"/>
  <c r="C146" i="25"/>
  <c r="L140" i="25"/>
  <c r="K140" i="25"/>
  <c r="J140" i="25"/>
  <c r="I140" i="25"/>
  <c r="H140" i="25"/>
  <c r="G140" i="25"/>
  <c r="F140" i="25"/>
  <c r="E140" i="25"/>
  <c r="D140" i="25"/>
  <c r="C140" i="25"/>
  <c r="L136" i="25"/>
  <c r="K136" i="25"/>
  <c r="J136" i="25"/>
  <c r="I136" i="25"/>
  <c r="H136" i="25"/>
  <c r="G136" i="25"/>
  <c r="F136" i="25"/>
  <c r="E136" i="25"/>
  <c r="D136" i="25"/>
  <c r="C136" i="25"/>
  <c r="L126" i="25"/>
  <c r="K126" i="25"/>
  <c r="J126" i="25"/>
  <c r="I126" i="25"/>
  <c r="H126" i="25"/>
  <c r="G126" i="25"/>
  <c r="F126" i="25"/>
  <c r="E126" i="25"/>
  <c r="D126" i="25"/>
  <c r="C126" i="25"/>
  <c r="L118" i="25"/>
  <c r="K118" i="25"/>
  <c r="J118" i="25"/>
  <c r="I118" i="25"/>
  <c r="H118" i="25"/>
  <c r="G118" i="25"/>
  <c r="F118" i="25"/>
  <c r="E118" i="25"/>
  <c r="D118" i="25"/>
  <c r="C118" i="25"/>
  <c r="L112" i="25"/>
  <c r="K112" i="25"/>
  <c r="J112" i="25"/>
  <c r="I112" i="25"/>
  <c r="H112" i="25"/>
  <c r="G112" i="25"/>
  <c r="F112" i="25"/>
  <c r="E112" i="25"/>
  <c r="D112" i="25"/>
  <c r="L108" i="25"/>
  <c r="K108" i="25"/>
  <c r="J108" i="25"/>
  <c r="I108" i="25"/>
  <c r="H108" i="25"/>
  <c r="G108" i="25"/>
  <c r="F108" i="25"/>
  <c r="E108" i="25"/>
  <c r="D108" i="25"/>
  <c r="C108" i="25"/>
  <c r="L99" i="25"/>
  <c r="K99" i="25"/>
  <c r="J99" i="25"/>
  <c r="I99" i="25"/>
  <c r="H99" i="25"/>
  <c r="G99" i="25"/>
  <c r="F99" i="25"/>
  <c r="E99" i="25"/>
  <c r="D99" i="25"/>
  <c r="C99" i="25"/>
  <c r="K91" i="25"/>
  <c r="J91" i="25"/>
  <c r="I91" i="25"/>
  <c r="H91" i="25"/>
  <c r="G91" i="25"/>
  <c r="F91" i="25"/>
  <c r="E91" i="25"/>
  <c r="D91" i="25"/>
  <c r="C91" i="25"/>
  <c r="L84" i="25"/>
  <c r="K84" i="25"/>
  <c r="J84" i="25"/>
  <c r="I84" i="25"/>
  <c r="H84" i="25"/>
  <c r="G84" i="25"/>
  <c r="F84" i="25"/>
  <c r="E84" i="25"/>
  <c r="D84" i="25"/>
  <c r="C84" i="25"/>
  <c r="K80" i="25"/>
  <c r="J80" i="25"/>
  <c r="I80" i="25"/>
  <c r="H80" i="25"/>
  <c r="F80" i="25"/>
  <c r="E80" i="25"/>
  <c r="D80" i="25"/>
  <c r="C80" i="25"/>
  <c r="L71" i="25"/>
  <c r="K71" i="25"/>
  <c r="J71" i="25"/>
  <c r="I71" i="25"/>
  <c r="H71" i="25"/>
  <c r="G71" i="25"/>
  <c r="F71" i="25"/>
  <c r="E71" i="25"/>
  <c r="D71" i="25"/>
  <c r="C71" i="25"/>
  <c r="K63" i="25"/>
  <c r="J63" i="25"/>
  <c r="I63" i="25"/>
  <c r="H63" i="25"/>
  <c r="G63" i="25"/>
  <c r="F63" i="25"/>
  <c r="E63" i="25"/>
  <c r="D63" i="25"/>
  <c r="C63" i="25"/>
  <c r="L56" i="25"/>
  <c r="K56" i="25"/>
  <c r="J56" i="25"/>
  <c r="I56" i="25"/>
  <c r="G56" i="25"/>
  <c r="F56" i="25"/>
  <c r="E56" i="25"/>
  <c r="D56" i="25"/>
  <c r="L51" i="25"/>
  <c r="K51" i="25"/>
  <c r="J51" i="25"/>
  <c r="I51" i="25"/>
  <c r="H51" i="25"/>
  <c r="G51" i="25"/>
  <c r="F51" i="25"/>
  <c r="E51" i="25"/>
  <c r="D51" i="25"/>
  <c r="C51" i="25"/>
  <c r="L43" i="25"/>
  <c r="K43" i="25"/>
  <c r="J43" i="25"/>
  <c r="I43" i="25"/>
  <c r="H43" i="25"/>
  <c r="G43" i="25"/>
  <c r="F43" i="25"/>
  <c r="E43" i="25"/>
  <c r="D43" i="25"/>
  <c r="C43" i="25"/>
  <c r="L35" i="25"/>
  <c r="K35" i="25"/>
  <c r="J35" i="25"/>
  <c r="I35" i="25"/>
  <c r="H35" i="25"/>
  <c r="G35" i="25"/>
  <c r="F35" i="25"/>
  <c r="E35" i="25"/>
  <c r="D35" i="25"/>
  <c r="C35" i="25"/>
  <c r="L28" i="25"/>
  <c r="K28" i="25"/>
  <c r="J28" i="25"/>
  <c r="I28" i="25"/>
  <c r="H28" i="25"/>
  <c r="G28" i="25"/>
  <c r="F28" i="25"/>
  <c r="E28" i="25"/>
  <c r="D28" i="25"/>
  <c r="C28" i="25"/>
  <c r="L24" i="25"/>
  <c r="K24" i="25"/>
  <c r="J24" i="25"/>
  <c r="I24" i="25"/>
  <c r="H24" i="25"/>
  <c r="G24" i="25"/>
  <c r="F24" i="25"/>
  <c r="E24" i="25"/>
  <c r="D24" i="25"/>
  <c r="C24" i="25"/>
  <c r="L16" i="25"/>
  <c r="K16" i="25"/>
  <c r="J16" i="25"/>
  <c r="I16" i="25"/>
  <c r="H16" i="25"/>
  <c r="G16" i="25"/>
  <c r="F16" i="25"/>
  <c r="E16" i="25"/>
  <c r="D16" i="25"/>
  <c r="C16" i="25"/>
  <c r="L96" i="24"/>
  <c r="L104" i="24"/>
  <c r="L116" i="24"/>
  <c r="L62" i="24"/>
  <c r="K62" i="24"/>
  <c r="J62" i="24"/>
  <c r="I62" i="24"/>
  <c r="H62" i="24"/>
  <c r="G62" i="24"/>
  <c r="F62" i="24"/>
  <c r="E62" i="24"/>
  <c r="D62" i="24"/>
  <c r="C62" i="24"/>
  <c r="L57" i="24"/>
  <c r="K57" i="24"/>
  <c r="J57" i="24"/>
  <c r="I57" i="24"/>
  <c r="G57" i="24"/>
  <c r="F57" i="24"/>
  <c r="E57" i="24"/>
  <c r="D57" i="24"/>
  <c r="L52" i="24"/>
  <c r="K52" i="24"/>
  <c r="J52" i="24"/>
  <c r="I52" i="24"/>
  <c r="H52" i="24"/>
  <c r="G52" i="24"/>
  <c r="F52" i="24"/>
  <c r="E52" i="24"/>
  <c r="D52" i="24"/>
  <c r="C52" i="24"/>
  <c r="L44" i="24"/>
  <c r="K44" i="24"/>
  <c r="J44" i="24"/>
  <c r="I44" i="24"/>
  <c r="H44" i="24"/>
  <c r="G44" i="24"/>
  <c r="F44" i="24"/>
  <c r="E44" i="24"/>
  <c r="D44" i="24"/>
  <c r="C44" i="24"/>
  <c r="L36" i="24"/>
  <c r="K36" i="24"/>
  <c r="J36" i="24"/>
  <c r="I36" i="24"/>
  <c r="H36" i="24"/>
  <c r="G36" i="24"/>
  <c r="F36" i="24"/>
  <c r="E36" i="24"/>
  <c r="D36" i="24"/>
  <c r="C36" i="24"/>
  <c r="L29" i="24"/>
  <c r="K29" i="24"/>
  <c r="J29" i="24"/>
  <c r="I29" i="24"/>
  <c r="H29" i="24"/>
  <c r="G29" i="24"/>
  <c r="F29" i="24"/>
  <c r="E29" i="24"/>
  <c r="D29" i="24"/>
  <c r="C29" i="24"/>
  <c r="L24" i="24"/>
  <c r="K24" i="24"/>
  <c r="J24" i="24"/>
  <c r="I24" i="24"/>
  <c r="H24" i="24"/>
  <c r="G24" i="24"/>
  <c r="F24" i="24"/>
  <c r="E24" i="24"/>
  <c r="D24" i="24"/>
  <c r="C24" i="24"/>
  <c r="L16" i="24"/>
  <c r="K16" i="24"/>
  <c r="J16" i="24"/>
  <c r="I16" i="24"/>
  <c r="H16" i="24"/>
  <c r="G16" i="24"/>
  <c r="F16" i="24"/>
  <c r="E16" i="24"/>
  <c r="D16" i="24"/>
  <c r="C16" i="24"/>
  <c r="L281" i="24"/>
  <c r="K281" i="24"/>
  <c r="J281" i="24"/>
  <c r="I281" i="24"/>
  <c r="H281" i="24"/>
  <c r="G281" i="24"/>
  <c r="F281" i="24"/>
  <c r="E281" i="24"/>
  <c r="D281" i="24"/>
  <c r="C281" i="24"/>
  <c r="L274" i="24"/>
  <c r="K274" i="24"/>
  <c r="J274" i="24"/>
  <c r="I274" i="24"/>
  <c r="H274" i="24"/>
  <c r="G274" i="24"/>
  <c r="F274" i="24"/>
  <c r="E274" i="24"/>
  <c r="D274" i="24"/>
  <c r="L270" i="24"/>
  <c r="K270" i="24"/>
  <c r="J270" i="24"/>
  <c r="I270" i="24"/>
  <c r="H270" i="24"/>
  <c r="G270" i="24"/>
  <c r="F270" i="24"/>
  <c r="E270" i="24"/>
  <c r="D270" i="24"/>
  <c r="C270" i="24"/>
  <c r="L261" i="24"/>
  <c r="K261" i="24"/>
  <c r="J261" i="24"/>
  <c r="I261" i="24"/>
  <c r="H261" i="24"/>
  <c r="G261" i="24"/>
  <c r="F261" i="24"/>
  <c r="E261" i="24"/>
  <c r="D261" i="24"/>
  <c r="C261" i="24"/>
  <c r="L253" i="24"/>
  <c r="K253" i="24"/>
  <c r="J253" i="24"/>
  <c r="I253" i="24"/>
  <c r="H253" i="24"/>
  <c r="G253" i="24"/>
  <c r="F253" i="24"/>
  <c r="E253" i="24"/>
  <c r="D253" i="24"/>
  <c r="C253" i="24"/>
  <c r="L248" i="24"/>
  <c r="K248" i="24"/>
  <c r="J248" i="24"/>
  <c r="I248" i="24"/>
  <c r="H248" i="24"/>
  <c r="G248" i="24"/>
  <c r="F248" i="24"/>
  <c r="E248" i="24"/>
  <c r="D248" i="24"/>
  <c r="C248" i="24"/>
  <c r="L244" i="24"/>
  <c r="K244" i="24"/>
  <c r="J244" i="24"/>
  <c r="I244" i="24"/>
  <c r="H244" i="24"/>
  <c r="G244" i="24"/>
  <c r="F244" i="24"/>
  <c r="E244" i="24"/>
  <c r="D244" i="24"/>
  <c r="C244" i="24"/>
  <c r="L234" i="24"/>
  <c r="K234" i="24"/>
  <c r="J234" i="24"/>
  <c r="I234" i="24"/>
  <c r="H234" i="24"/>
  <c r="G234" i="24"/>
  <c r="F234" i="24"/>
  <c r="E234" i="24"/>
  <c r="D234" i="24"/>
  <c r="C234" i="24"/>
  <c r="L226" i="24"/>
  <c r="K226" i="24"/>
  <c r="J226" i="24"/>
  <c r="I226" i="24"/>
  <c r="H226" i="24"/>
  <c r="G226" i="24"/>
  <c r="F226" i="24"/>
  <c r="E226" i="24"/>
  <c r="D226" i="24"/>
  <c r="C226" i="24"/>
  <c r="L219" i="24"/>
  <c r="K219" i="24"/>
  <c r="J219" i="24"/>
  <c r="I219" i="24"/>
  <c r="H219" i="24"/>
  <c r="G219" i="24"/>
  <c r="F219" i="24"/>
  <c r="E219" i="24"/>
  <c r="D219" i="24"/>
  <c r="C219" i="24"/>
  <c r="L215" i="24"/>
  <c r="K215" i="24"/>
  <c r="J215" i="24"/>
  <c r="I215" i="24"/>
  <c r="H215" i="24"/>
  <c r="G215" i="24"/>
  <c r="F215" i="24"/>
  <c r="E215" i="24"/>
  <c r="D215" i="24"/>
  <c r="C215" i="24"/>
  <c r="L206" i="24"/>
  <c r="K206" i="24"/>
  <c r="J206" i="24"/>
  <c r="I206" i="24"/>
  <c r="H206" i="24"/>
  <c r="G206" i="24"/>
  <c r="F206" i="24"/>
  <c r="E206" i="24"/>
  <c r="D206" i="24"/>
  <c r="C206" i="24"/>
  <c r="L198" i="24"/>
  <c r="K198" i="24"/>
  <c r="J198" i="24"/>
  <c r="I198" i="24"/>
  <c r="H198" i="24"/>
  <c r="G198" i="24"/>
  <c r="F198" i="24"/>
  <c r="E198" i="24"/>
  <c r="D198" i="24"/>
  <c r="C198" i="24"/>
  <c r="L191" i="24"/>
  <c r="K191" i="24"/>
  <c r="J191" i="24"/>
  <c r="I191" i="24"/>
  <c r="H191" i="24"/>
  <c r="G191" i="24"/>
  <c r="F191" i="24"/>
  <c r="E191" i="24"/>
  <c r="D191" i="24"/>
  <c r="C191" i="24"/>
  <c r="L187" i="24"/>
  <c r="K187" i="24"/>
  <c r="J187" i="24"/>
  <c r="I187" i="24"/>
  <c r="H187" i="24"/>
  <c r="G187" i="24"/>
  <c r="F187" i="24"/>
  <c r="E187" i="24"/>
  <c r="D187" i="24"/>
  <c r="C187" i="24"/>
  <c r="L178" i="24"/>
  <c r="K178" i="24"/>
  <c r="J178" i="24"/>
  <c r="I178" i="24"/>
  <c r="H178" i="24"/>
  <c r="G178" i="24"/>
  <c r="F178" i="24"/>
  <c r="E178" i="24"/>
  <c r="D178" i="24"/>
  <c r="C178" i="24"/>
  <c r="L170" i="24"/>
  <c r="K170" i="24"/>
  <c r="J170" i="24"/>
  <c r="I170" i="24"/>
  <c r="H170" i="24"/>
  <c r="G170" i="24"/>
  <c r="F170" i="24"/>
  <c r="E170" i="24"/>
  <c r="D170" i="24"/>
  <c r="C170" i="24"/>
  <c r="L165" i="24"/>
  <c r="K165" i="24"/>
  <c r="J165" i="24"/>
  <c r="I165" i="24"/>
  <c r="H165" i="24"/>
  <c r="G165" i="24"/>
  <c r="F165" i="24"/>
  <c r="E165" i="24"/>
  <c r="D165" i="24"/>
  <c r="L161" i="24"/>
  <c r="K161" i="24"/>
  <c r="J161" i="24"/>
  <c r="I161" i="24"/>
  <c r="H161" i="24"/>
  <c r="G161" i="24"/>
  <c r="F161" i="24"/>
  <c r="E161" i="24"/>
  <c r="D161" i="24"/>
  <c r="C161" i="24"/>
  <c r="L153" i="24"/>
  <c r="K153" i="24"/>
  <c r="J153" i="24"/>
  <c r="I153" i="24"/>
  <c r="H153" i="24"/>
  <c r="G153" i="24"/>
  <c r="F153" i="24"/>
  <c r="E153" i="24"/>
  <c r="D153" i="24"/>
  <c r="C153" i="24"/>
  <c r="L145" i="24"/>
  <c r="K145" i="24"/>
  <c r="J145" i="24"/>
  <c r="I145" i="24"/>
  <c r="H145" i="24"/>
  <c r="G145" i="24"/>
  <c r="F145" i="24"/>
  <c r="E145" i="24"/>
  <c r="D145" i="24"/>
  <c r="C145" i="24"/>
  <c r="L138" i="24"/>
  <c r="K138" i="24"/>
  <c r="J138" i="24"/>
  <c r="I138" i="24"/>
  <c r="H138" i="24"/>
  <c r="G138" i="24"/>
  <c r="F138" i="24"/>
  <c r="E138" i="24"/>
  <c r="D138" i="24"/>
  <c r="C138" i="24"/>
  <c r="L134" i="24"/>
  <c r="K134" i="24"/>
  <c r="J134" i="24"/>
  <c r="I134" i="24"/>
  <c r="H134" i="24"/>
  <c r="G134" i="24"/>
  <c r="F134" i="24"/>
  <c r="E134" i="24"/>
  <c r="D134" i="24"/>
  <c r="C134" i="24"/>
  <c r="L124" i="24"/>
  <c r="K124" i="24"/>
  <c r="J124" i="24"/>
  <c r="I124" i="24"/>
  <c r="H124" i="24"/>
  <c r="G124" i="24"/>
  <c r="F124" i="24"/>
  <c r="E124" i="24"/>
  <c r="D124" i="24"/>
  <c r="C124" i="24"/>
  <c r="K116" i="24"/>
  <c r="J116" i="24"/>
  <c r="I116" i="24"/>
  <c r="H116" i="24"/>
  <c r="G116" i="24"/>
  <c r="F116" i="24"/>
  <c r="E116" i="24"/>
  <c r="D116" i="24"/>
  <c r="C116" i="24"/>
  <c r="L108" i="24"/>
  <c r="K108" i="24"/>
  <c r="J108" i="24"/>
  <c r="I108" i="24"/>
  <c r="H108" i="24"/>
  <c r="G108" i="24"/>
  <c r="F108" i="24"/>
  <c r="E108" i="24"/>
  <c r="D108" i="24"/>
  <c r="K104" i="24"/>
  <c r="J104" i="24"/>
  <c r="I104" i="24"/>
  <c r="H104" i="24"/>
  <c r="G104" i="24"/>
  <c r="F104" i="24"/>
  <c r="E104" i="24"/>
  <c r="D104" i="24"/>
  <c r="C104" i="24"/>
  <c r="K96" i="24"/>
  <c r="J96" i="24"/>
  <c r="I96" i="24"/>
  <c r="H96" i="24"/>
  <c r="G96" i="24"/>
  <c r="F96" i="24"/>
  <c r="E96" i="24"/>
  <c r="D96" i="24"/>
  <c r="C96" i="24"/>
  <c r="L88" i="24"/>
  <c r="K88" i="24"/>
  <c r="J88" i="24"/>
  <c r="I88" i="24"/>
  <c r="H88" i="24"/>
  <c r="G88" i="24"/>
  <c r="F88" i="24"/>
  <c r="E88" i="24"/>
  <c r="D88" i="24"/>
  <c r="C88" i="24"/>
  <c r="L82" i="24"/>
  <c r="K82" i="24"/>
  <c r="J82" i="24"/>
  <c r="I82" i="24"/>
  <c r="H82" i="24"/>
  <c r="G82" i="24"/>
  <c r="F82" i="24"/>
  <c r="E82" i="24"/>
  <c r="D82" i="24"/>
  <c r="C82" i="24"/>
  <c r="L78" i="24"/>
  <c r="K78" i="24"/>
  <c r="J78" i="24"/>
  <c r="I78" i="24"/>
  <c r="H78" i="24"/>
  <c r="G78" i="24"/>
  <c r="F78" i="24"/>
  <c r="E78" i="24"/>
  <c r="D78" i="24"/>
  <c r="C78" i="24"/>
  <c r="L70" i="24"/>
  <c r="K70" i="24"/>
  <c r="J70" i="24"/>
  <c r="I70" i="24"/>
  <c r="H70" i="24"/>
  <c r="G70" i="24"/>
  <c r="F70" i="24"/>
  <c r="E70" i="24"/>
  <c r="D70" i="24"/>
  <c r="C70" i="24"/>
  <c r="L366" i="11"/>
  <c r="K366" i="11"/>
  <c r="J366" i="11"/>
  <c r="I366" i="11"/>
  <c r="H366" i="11"/>
  <c r="G366" i="11"/>
  <c r="F366" i="11"/>
  <c r="E366" i="11"/>
  <c r="D366" i="11"/>
  <c r="C366" i="11"/>
  <c r="L362" i="11"/>
  <c r="K362" i="11"/>
  <c r="J362" i="11"/>
  <c r="I362" i="11"/>
  <c r="H362" i="11"/>
  <c r="G362" i="11"/>
  <c r="F362" i="11"/>
  <c r="E362" i="11"/>
  <c r="D362" i="11"/>
  <c r="C362" i="11"/>
  <c r="L358" i="11"/>
  <c r="K358" i="11"/>
  <c r="J358" i="11"/>
  <c r="I358" i="11"/>
  <c r="H358" i="11"/>
  <c r="G358" i="11"/>
  <c r="F358" i="11"/>
  <c r="E358" i="11"/>
  <c r="D358" i="11"/>
  <c r="C358" i="11"/>
  <c r="L349" i="11"/>
  <c r="K349" i="11"/>
  <c r="J349" i="11"/>
  <c r="I349" i="11"/>
  <c r="H349" i="11"/>
  <c r="G349" i="11"/>
  <c r="F349" i="11"/>
  <c r="E349" i="11"/>
  <c r="D349" i="11"/>
  <c r="C349" i="11"/>
  <c r="L343" i="11"/>
  <c r="K325" i="11"/>
  <c r="J325" i="11"/>
  <c r="I325" i="11"/>
  <c r="H325" i="11"/>
  <c r="G325" i="11"/>
  <c r="F325" i="11"/>
  <c r="E325" i="11"/>
  <c r="D325" i="11"/>
  <c r="C325" i="11"/>
  <c r="L325" i="11"/>
  <c r="L333" i="11"/>
  <c r="L338" i="11"/>
  <c r="K338" i="11"/>
  <c r="J338" i="11"/>
  <c r="I338" i="11"/>
  <c r="H338" i="11"/>
  <c r="G338" i="11"/>
  <c r="F338" i="11"/>
  <c r="E338" i="11"/>
  <c r="D338" i="11"/>
  <c r="C338" i="11"/>
  <c r="C333" i="11"/>
  <c r="D333" i="11"/>
  <c r="E333" i="11"/>
  <c r="F333" i="11"/>
  <c r="G333" i="11"/>
  <c r="H333" i="11"/>
  <c r="I333" i="11"/>
  <c r="J333" i="11"/>
  <c r="K333" i="11"/>
  <c r="C343" i="11"/>
  <c r="D343" i="11"/>
  <c r="E343" i="11"/>
  <c r="F343" i="11"/>
  <c r="G343" i="11"/>
  <c r="H343" i="11"/>
  <c r="I343" i="11"/>
  <c r="J343" i="11"/>
  <c r="K343" i="11"/>
  <c r="L320" i="11"/>
  <c r="K320" i="11"/>
  <c r="J320" i="11"/>
  <c r="I320" i="11"/>
  <c r="H320" i="11"/>
  <c r="G320" i="11"/>
  <c r="F320" i="11"/>
  <c r="E320" i="11"/>
  <c r="D320" i="11"/>
  <c r="C320" i="11"/>
  <c r="L309" i="11"/>
  <c r="K309" i="11"/>
  <c r="J309" i="11"/>
  <c r="I309" i="11"/>
  <c r="H309" i="11"/>
  <c r="G309" i="11"/>
  <c r="F309" i="11"/>
  <c r="E309" i="11"/>
  <c r="D309" i="11"/>
  <c r="C309" i="11"/>
  <c r="L301" i="11"/>
  <c r="K301" i="11"/>
  <c r="J301" i="11"/>
  <c r="I301" i="11"/>
  <c r="H301" i="11"/>
  <c r="G301" i="11"/>
  <c r="F301" i="11"/>
  <c r="E301" i="11"/>
  <c r="D301" i="11"/>
  <c r="C301" i="11"/>
  <c r="G92" i="25" l="1"/>
  <c r="L255" i="25"/>
  <c r="C282" i="25"/>
  <c r="G282" i="25"/>
  <c r="H147" i="25"/>
  <c r="C92" i="25"/>
  <c r="H92" i="25"/>
  <c r="C119" i="25"/>
  <c r="C173" i="25"/>
  <c r="G228" i="25"/>
  <c r="G255" i="25"/>
  <c r="H64" i="25"/>
  <c r="C64" i="25"/>
  <c r="G64" i="25"/>
  <c r="H119" i="25"/>
  <c r="G201" i="25"/>
  <c r="L64" i="25"/>
  <c r="H255" i="25"/>
  <c r="L282" i="25"/>
  <c r="L92" i="25"/>
  <c r="L119" i="25"/>
  <c r="L147" i="25"/>
  <c r="G173" i="25"/>
  <c r="H173" i="25"/>
  <c r="L173" i="25"/>
  <c r="H201" i="25"/>
  <c r="L201" i="25"/>
  <c r="C228" i="25"/>
  <c r="H228" i="25"/>
  <c r="L228" i="25"/>
  <c r="C255" i="25"/>
  <c r="G119" i="25"/>
  <c r="C147" i="25"/>
  <c r="G147" i="25"/>
  <c r="C201" i="25"/>
  <c r="H282" i="25"/>
  <c r="H36" i="25"/>
  <c r="L36" i="25"/>
  <c r="G36" i="25"/>
  <c r="C36" i="25"/>
  <c r="L282" i="24"/>
  <c r="L146" i="24"/>
  <c r="H63" i="24"/>
  <c r="G37" i="24"/>
  <c r="L63" i="24"/>
  <c r="C37" i="24"/>
  <c r="C117" i="24"/>
  <c r="G117" i="24"/>
  <c r="C171" i="24"/>
  <c r="H171" i="24"/>
  <c r="L171" i="24"/>
  <c r="G63" i="24"/>
  <c r="H37" i="24"/>
  <c r="L37" i="24"/>
  <c r="C63" i="24"/>
  <c r="C89" i="24"/>
  <c r="G89" i="24"/>
  <c r="H117" i="24"/>
  <c r="L117" i="24"/>
  <c r="H146" i="24"/>
  <c r="C282" i="24"/>
  <c r="G146" i="24"/>
  <c r="H199" i="24"/>
  <c r="H227" i="24"/>
  <c r="L227" i="24"/>
  <c r="H254" i="24"/>
  <c r="L254" i="24"/>
  <c r="H89" i="24"/>
  <c r="C146" i="24"/>
  <c r="L199" i="24"/>
  <c r="G171" i="24"/>
  <c r="C199" i="24"/>
  <c r="G199" i="24"/>
  <c r="C227" i="24"/>
  <c r="G227" i="24"/>
  <c r="C254" i="24"/>
  <c r="G254" i="24"/>
  <c r="H282" i="24"/>
  <c r="L89" i="24"/>
  <c r="G282" i="24"/>
  <c r="H367" i="11"/>
  <c r="L367" i="11"/>
  <c r="C367" i="11"/>
  <c r="G367" i="11"/>
  <c r="L344" i="11"/>
  <c r="L321" i="11"/>
  <c r="G344" i="11"/>
  <c r="H321" i="11"/>
  <c r="H344" i="11" s="1"/>
  <c r="C321" i="11"/>
  <c r="C344" i="11" s="1"/>
  <c r="G321" i="11"/>
  <c r="G276" i="22"/>
  <c r="G283" i="24" l="1"/>
  <c r="L283" i="24"/>
  <c r="L283" i="25"/>
  <c r="G283" i="25"/>
  <c r="K258" i="22"/>
  <c r="J258" i="22"/>
  <c r="I258" i="22"/>
  <c r="H258" i="22"/>
  <c r="G258" i="22"/>
  <c r="F258" i="22"/>
  <c r="E258" i="22"/>
  <c r="D258" i="22"/>
  <c r="C258" i="22"/>
  <c r="L258" i="22"/>
  <c r="L137" i="22"/>
  <c r="L239" i="22" l="1"/>
  <c r="L247" i="22"/>
  <c r="L224" i="22"/>
  <c r="K224" i="22"/>
  <c r="J224" i="22"/>
  <c r="I224" i="22"/>
  <c r="H224" i="22"/>
  <c r="G224" i="22"/>
  <c r="F224" i="22"/>
  <c r="E224" i="22"/>
  <c r="D224" i="22"/>
  <c r="C224" i="22"/>
  <c r="L231" i="22"/>
  <c r="L220" i="22"/>
  <c r="L286" i="22"/>
  <c r="K286" i="22"/>
  <c r="J286" i="22"/>
  <c r="I286" i="22"/>
  <c r="H286" i="22"/>
  <c r="G286" i="22"/>
  <c r="F286" i="22"/>
  <c r="E286" i="22"/>
  <c r="D286" i="22"/>
  <c r="C286" i="22"/>
  <c r="L280" i="22"/>
  <c r="K280" i="22"/>
  <c r="J280" i="22"/>
  <c r="I280" i="22"/>
  <c r="H280" i="22"/>
  <c r="G280" i="22"/>
  <c r="F280" i="22"/>
  <c r="E280" i="22"/>
  <c r="D280" i="22"/>
  <c r="L276" i="22"/>
  <c r="K276" i="22"/>
  <c r="J276" i="22"/>
  <c r="I276" i="22"/>
  <c r="H276" i="22"/>
  <c r="F276" i="22"/>
  <c r="E276" i="22"/>
  <c r="D276" i="22"/>
  <c r="C276" i="22"/>
  <c r="L266" i="22"/>
  <c r="K266" i="22"/>
  <c r="J266" i="22"/>
  <c r="I266" i="22"/>
  <c r="H266" i="22"/>
  <c r="G266" i="22"/>
  <c r="F266" i="22"/>
  <c r="E266" i="22"/>
  <c r="D266" i="22"/>
  <c r="C266" i="22"/>
  <c r="L251" i="22"/>
  <c r="K251" i="22"/>
  <c r="J251" i="22"/>
  <c r="I251" i="22"/>
  <c r="H251" i="22"/>
  <c r="G251" i="22"/>
  <c r="F251" i="22"/>
  <c r="E251" i="22"/>
  <c r="D251" i="22"/>
  <c r="C251" i="22"/>
  <c r="K247" i="22"/>
  <c r="J247" i="22"/>
  <c r="I247" i="22"/>
  <c r="H247" i="22"/>
  <c r="G247" i="22"/>
  <c r="F247" i="22"/>
  <c r="E247" i="22"/>
  <c r="D247" i="22"/>
  <c r="C247" i="22"/>
  <c r="K239" i="22"/>
  <c r="J239" i="22"/>
  <c r="I239" i="22"/>
  <c r="H239" i="22"/>
  <c r="G239" i="22"/>
  <c r="F239" i="22"/>
  <c r="E239" i="22"/>
  <c r="D239" i="22"/>
  <c r="C239" i="22"/>
  <c r="K147" i="22"/>
  <c r="J147" i="22"/>
  <c r="I147" i="22"/>
  <c r="H147" i="22"/>
  <c r="G147" i="22"/>
  <c r="F147" i="22"/>
  <c r="E147" i="22"/>
  <c r="D147" i="22"/>
  <c r="C147" i="22"/>
  <c r="L147" i="22"/>
  <c r="C93" i="22"/>
  <c r="K93" i="22"/>
  <c r="J93" i="22"/>
  <c r="I93" i="22"/>
  <c r="H93" i="22"/>
  <c r="G93" i="22"/>
  <c r="F93" i="22"/>
  <c r="E93" i="22"/>
  <c r="D93" i="22"/>
  <c r="L85" i="22"/>
  <c r="L93" i="22"/>
  <c r="G62" i="22"/>
  <c r="K231" i="22"/>
  <c r="J231" i="22"/>
  <c r="I231" i="22"/>
  <c r="H231" i="22"/>
  <c r="G231" i="22"/>
  <c r="F231" i="22"/>
  <c r="E231" i="22"/>
  <c r="D231" i="22"/>
  <c r="C231" i="22"/>
  <c r="K220" i="22"/>
  <c r="J220" i="22"/>
  <c r="I220" i="22"/>
  <c r="H220" i="22"/>
  <c r="G220" i="22"/>
  <c r="F220" i="22"/>
  <c r="E220" i="22"/>
  <c r="D220" i="22"/>
  <c r="C220" i="22"/>
  <c r="L211" i="22"/>
  <c r="K211" i="22"/>
  <c r="J211" i="22"/>
  <c r="I211" i="22"/>
  <c r="H211" i="22"/>
  <c r="G211" i="22"/>
  <c r="F211" i="22"/>
  <c r="E211" i="22"/>
  <c r="D211" i="22"/>
  <c r="C211" i="22"/>
  <c r="L203" i="22"/>
  <c r="K203" i="22"/>
  <c r="J203" i="22"/>
  <c r="I203" i="22"/>
  <c r="H203" i="22"/>
  <c r="G203" i="22"/>
  <c r="F203" i="22"/>
  <c r="E203" i="22"/>
  <c r="D203" i="22"/>
  <c r="C203" i="22"/>
  <c r="L196" i="22"/>
  <c r="K196" i="22"/>
  <c r="J196" i="22"/>
  <c r="I196" i="22"/>
  <c r="H196" i="22"/>
  <c r="G196" i="22"/>
  <c r="F196" i="22"/>
  <c r="E196" i="22"/>
  <c r="D196" i="22"/>
  <c r="C196" i="22"/>
  <c r="L191" i="22"/>
  <c r="K191" i="22"/>
  <c r="J191" i="22"/>
  <c r="I191" i="22"/>
  <c r="H191" i="22"/>
  <c r="G191" i="22"/>
  <c r="F191" i="22"/>
  <c r="E191" i="22"/>
  <c r="D191" i="22"/>
  <c r="C191" i="22"/>
  <c r="L182" i="22"/>
  <c r="K182" i="22"/>
  <c r="J182" i="22"/>
  <c r="I182" i="22"/>
  <c r="H182" i="22"/>
  <c r="G182" i="22"/>
  <c r="F182" i="22"/>
  <c r="E182" i="22"/>
  <c r="D182" i="22"/>
  <c r="C182" i="22"/>
  <c r="L174" i="22"/>
  <c r="K174" i="22"/>
  <c r="J174" i="22"/>
  <c r="I174" i="22"/>
  <c r="H174" i="22"/>
  <c r="G174" i="22"/>
  <c r="F174" i="22"/>
  <c r="E174" i="22"/>
  <c r="D174" i="22"/>
  <c r="C174" i="22"/>
  <c r="L168" i="22"/>
  <c r="K168" i="22"/>
  <c r="J168" i="22"/>
  <c r="I168" i="22"/>
  <c r="H168" i="22"/>
  <c r="G168" i="22"/>
  <c r="F168" i="22"/>
  <c r="E168" i="22"/>
  <c r="D168" i="22"/>
  <c r="L163" i="22"/>
  <c r="K163" i="22"/>
  <c r="J163" i="22"/>
  <c r="I163" i="22"/>
  <c r="H163" i="22"/>
  <c r="G163" i="22"/>
  <c r="F163" i="22"/>
  <c r="E163" i="22"/>
  <c r="D163" i="22"/>
  <c r="C163" i="22"/>
  <c r="L155" i="22"/>
  <c r="K155" i="22"/>
  <c r="J155" i="22"/>
  <c r="I155" i="22"/>
  <c r="H155" i="22"/>
  <c r="G155" i="22"/>
  <c r="F155" i="22"/>
  <c r="E155" i="22"/>
  <c r="D155" i="22"/>
  <c r="C155" i="22"/>
  <c r="L141" i="22"/>
  <c r="K141" i="22"/>
  <c r="J141" i="22"/>
  <c r="I141" i="22"/>
  <c r="G141" i="22"/>
  <c r="F141" i="22"/>
  <c r="E141" i="22"/>
  <c r="D141" i="22"/>
  <c r="K137" i="22"/>
  <c r="J137" i="22"/>
  <c r="I137" i="22"/>
  <c r="H137" i="22"/>
  <c r="G137" i="22"/>
  <c r="F137" i="22"/>
  <c r="E137" i="22"/>
  <c r="D137" i="22"/>
  <c r="C137" i="22"/>
  <c r="L128" i="22"/>
  <c r="K128" i="22"/>
  <c r="J128" i="22"/>
  <c r="I128" i="22"/>
  <c r="H128" i="22"/>
  <c r="G128" i="22"/>
  <c r="F128" i="22"/>
  <c r="E128" i="22"/>
  <c r="D128" i="22"/>
  <c r="C128" i="22"/>
  <c r="L120" i="22"/>
  <c r="K120" i="22"/>
  <c r="J120" i="22"/>
  <c r="I120" i="22"/>
  <c r="H120" i="22"/>
  <c r="G120" i="22"/>
  <c r="F120" i="22"/>
  <c r="E120" i="22"/>
  <c r="D120" i="22"/>
  <c r="C120" i="22"/>
  <c r="L113" i="22"/>
  <c r="K113" i="22"/>
  <c r="J113" i="22"/>
  <c r="I113" i="22"/>
  <c r="H113" i="22"/>
  <c r="G113" i="22"/>
  <c r="F113" i="22"/>
  <c r="E113" i="22"/>
  <c r="D113" i="22"/>
  <c r="L109" i="22"/>
  <c r="K109" i="22"/>
  <c r="J109" i="22"/>
  <c r="I109" i="22"/>
  <c r="H109" i="22"/>
  <c r="G109" i="22"/>
  <c r="F109" i="22"/>
  <c r="E109" i="22"/>
  <c r="D109" i="22"/>
  <c r="C109" i="22"/>
  <c r="L101" i="22"/>
  <c r="K101" i="22"/>
  <c r="J101" i="22"/>
  <c r="I101" i="22"/>
  <c r="H101" i="22"/>
  <c r="G101" i="22"/>
  <c r="F101" i="22"/>
  <c r="E101" i="22"/>
  <c r="D101" i="22"/>
  <c r="C101" i="22"/>
  <c r="K85" i="22"/>
  <c r="J85" i="22"/>
  <c r="I85" i="22"/>
  <c r="H85" i="22"/>
  <c r="G85" i="22"/>
  <c r="F85" i="22"/>
  <c r="E85" i="22"/>
  <c r="D85" i="22"/>
  <c r="C85" i="22"/>
  <c r="L80" i="22"/>
  <c r="K80" i="22"/>
  <c r="J80" i="22"/>
  <c r="I80" i="22"/>
  <c r="H80" i="22"/>
  <c r="G80" i="22"/>
  <c r="F80" i="22"/>
  <c r="E80" i="22"/>
  <c r="D80" i="22"/>
  <c r="C80" i="22"/>
  <c r="L70" i="22"/>
  <c r="K70" i="22"/>
  <c r="J70" i="22"/>
  <c r="I70" i="22"/>
  <c r="H70" i="22"/>
  <c r="G70" i="22"/>
  <c r="F70" i="22"/>
  <c r="E70" i="22"/>
  <c r="D70" i="22"/>
  <c r="C70" i="22"/>
  <c r="L62" i="22"/>
  <c r="K62" i="22"/>
  <c r="J62" i="22"/>
  <c r="I62" i="22"/>
  <c r="H62" i="22"/>
  <c r="F62" i="22"/>
  <c r="E62" i="22"/>
  <c r="D62" i="22"/>
  <c r="C62" i="22"/>
  <c r="L55" i="22"/>
  <c r="K55" i="22"/>
  <c r="J55" i="22"/>
  <c r="I55" i="22"/>
  <c r="G55" i="22"/>
  <c r="F55" i="22"/>
  <c r="E55" i="22"/>
  <c r="D55" i="22"/>
  <c r="L51" i="22"/>
  <c r="K51" i="22"/>
  <c r="J51" i="22"/>
  <c r="I51" i="22"/>
  <c r="H51" i="22"/>
  <c r="G51" i="22"/>
  <c r="F51" i="22"/>
  <c r="E51" i="22"/>
  <c r="D51" i="22"/>
  <c r="C51" i="22"/>
  <c r="L43" i="22"/>
  <c r="K43" i="22"/>
  <c r="J43" i="22"/>
  <c r="I43" i="22"/>
  <c r="H43" i="22"/>
  <c r="G43" i="22"/>
  <c r="F43" i="22"/>
  <c r="E43" i="22"/>
  <c r="D43" i="22"/>
  <c r="C43" i="22"/>
  <c r="L35" i="22"/>
  <c r="K35" i="22"/>
  <c r="J35" i="22"/>
  <c r="I35" i="22"/>
  <c r="H35" i="22"/>
  <c r="G35" i="22"/>
  <c r="F35" i="22"/>
  <c r="E35" i="22"/>
  <c r="D35" i="22"/>
  <c r="C35" i="22"/>
  <c r="L29" i="22"/>
  <c r="K29" i="22"/>
  <c r="J29" i="22"/>
  <c r="I29" i="22"/>
  <c r="H29" i="22"/>
  <c r="G29" i="22"/>
  <c r="F29" i="22"/>
  <c r="E29" i="22"/>
  <c r="D29" i="22"/>
  <c r="C29" i="22"/>
  <c r="L24" i="22"/>
  <c r="K24" i="22"/>
  <c r="J24" i="22"/>
  <c r="I24" i="22"/>
  <c r="H24" i="22"/>
  <c r="G24" i="22"/>
  <c r="F24" i="22"/>
  <c r="E24" i="22"/>
  <c r="D24" i="22"/>
  <c r="C24" i="22"/>
  <c r="L17" i="22"/>
  <c r="K17" i="22"/>
  <c r="J17" i="22"/>
  <c r="I17" i="22"/>
  <c r="H17" i="22"/>
  <c r="G17" i="22"/>
  <c r="F17" i="22"/>
  <c r="E17" i="22"/>
  <c r="D17" i="22"/>
  <c r="C17" i="22"/>
  <c r="L275" i="21"/>
  <c r="L203" i="21"/>
  <c r="K203" i="21"/>
  <c r="J203" i="21"/>
  <c r="I203" i="21"/>
  <c r="H203" i="21"/>
  <c r="G203" i="21"/>
  <c r="F203" i="21"/>
  <c r="E203" i="21"/>
  <c r="D203" i="21"/>
  <c r="C203" i="21"/>
  <c r="L196" i="21"/>
  <c r="K196" i="21"/>
  <c r="J196" i="21"/>
  <c r="I196" i="21"/>
  <c r="H196" i="21"/>
  <c r="G196" i="21"/>
  <c r="F196" i="21"/>
  <c r="E196" i="21"/>
  <c r="D196" i="21"/>
  <c r="L192" i="21"/>
  <c r="K192" i="21"/>
  <c r="J192" i="21"/>
  <c r="I192" i="21"/>
  <c r="H192" i="21"/>
  <c r="G192" i="21"/>
  <c r="F192" i="21"/>
  <c r="E192" i="21"/>
  <c r="D192" i="21"/>
  <c r="C192" i="21"/>
  <c r="L183" i="21"/>
  <c r="K183" i="21"/>
  <c r="J183" i="21"/>
  <c r="I183" i="21"/>
  <c r="H183" i="21"/>
  <c r="G183" i="21"/>
  <c r="F183" i="21"/>
  <c r="E183" i="21"/>
  <c r="D183" i="21"/>
  <c r="C183" i="21"/>
  <c r="K175" i="21"/>
  <c r="J175" i="21"/>
  <c r="I175" i="21"/>
  <c r="H175" i="21"/>
  <c r="G175" i="21"/>
  <c r="F175" i="21"/>
  <c r="E175" i="21"/>
  <c r="D175" i="21"/>
  <c r="C175" i="21"/>
  <c r="L175" i="21"/>
  <c r="L259" i="22" l="1"/>
  <c r="H259" i="22"/>
  <c r="L148" i="22"/>
  <c r="C287" i="22"/>
  <c r="G287" i="22"/>
  <c r="H287" i="22"/>
  <c r="L287" i="22"/>
  <c r="H232" i="22"/>
  <c r="C232" i="22"/>
  <c r="G232" i="22"/>
  <c r="L232" i="22"/>
  <c r="C148" i="22"/>
  <c r="G148" i="22"/>
  <c r="H148" i="22"/>
  <c r="C259" i="22"/>
  <c r="G259" i="22"/>
  <c r="H94" i="22"/>
  <c r="C94" i="22"/>
  <c r="G94" i="22"/>
  <c r="L94" i="22"/>
  <c r="C175" i="22"/>
  <c r="H121" i="22"/>
  <c r="G63" i="22"/>
  <c r="C121" i="22"/>
  <c r="G121" i="22"/>
  <c r="H175" i="22"/>
  <c r="L175" i="22"/>
  <c r="H204" i="22"/>
  <c r="L204" i="22"/>
  <c r="G175" i="22"/>
  <c r="C204" i="22"/>
  <c r="L121" i="22"/>
  <c r="G204" i="22"/>
  <c r="H63" i="22"/>
  <c r="L63" i="22"/>
  <c r="C63" i="22"/>
  <c r="H36" i="22"/>
  <c r="L36" i="22"/>
  <c r="C36" i="22"/>
  <c r="G36" i="22"/>
  <c r="H204" i="21"/>
  <c r="L204" i="21"/>
  <c r="C204" i="21"/>
  <c r="G204" i="21"/>
  <c r="C168" i="21"/>
  <c r="K168" i="21"/>
  <c r="J168" i="21"/>
  <c r="I168" i="21"/>
  <c r="H168" i="21"/>
  <c r="G168" i="21"/>
  <c r="F168" i="21"/>
  <c r="E168" i="21"/>
  <c r="D168" i="21"/>
  <c r="L168" i="21"/>
  <c r="G288" i="22" l="1"/>
  <c r="L288" i="22"/>
  <c r="K113" i="21"/>
  <c r="J113" i="21"/>
  <c r="I113" i="21"/>
  <c r="H113" i="21"/>
  <c r="G113" i="21"/>
  <c r="F113" i="21"/>
  <c r="E113" i="21"/>
  <c r="D113" i="21"/>
  <c r="C113" i="21"/>
  <c r="L113" i="21"/>
  <c r="G82" i="21"/>
  <c r="L82" i="21"/>
  <c r="L93" i="21"/>
  <c r="L30" i="21"/>
  <c r="L37" i="21"/>
  <c r="L25" i="21"/>
  <c r="L287" i="21"/>
  <c r="K287" i="21"/>
  <c r="J287" i="21"/>
  <c r="I287" i="21"/>
  <c r="H287" i="21"/>
  <c r="G287" i="21"/>
  <c r="F287" i="21"/>
  <c r="E287" i="21"/>
  <c r="D287" i="21"/>
  <c r="C287" i="21"/>
  <c r="L280" i="21"/>
  <c r="K280" i="21"/>
  <c r="J280" i="21"/>
  <c r="I280" i="21"/>
  <c r="H280" i="21"/>
  <c r="G280" i="21"/>
  <c r="F280" i="21"/>
  <c r="E280" i="21"/>
  <c r="D280" i="21"/>
  <c r="K275" i="21"/>
  <c r="J275" i="21"/>
  <c r="I275" i="21"/>
  <c r="H275" i="21"/>
  <c r="G275" i="21"/>
  <c r="F275" i="21"/>
  <c r="E275" i="21"/>
  <c r="D275" i="21"/>
  <c r="C275" i="21"/>
  <c r="L265" i="21"/>
  <c r="K265" i="21"/>
  <c r="J265" i="21"/>
  <c r="I265" i="21"/>
  <c r="H265" i="21"/>
  <c r="G265" i="21"/>
  <c r="F265" i="21"/>
  <c r="E265" i="21"/>
  <c r="D265" i="21"/>
  <c r="C265" i="21"/>
  <c r="L257" i="21"/>
  <c r="K257" i="21"/>
  <c r="J257" i="21"/>
  <c r="I257" i="21"/>
  <c r="H257" i="21"/>
  <c r="G257" i="21"/>
  <c r="F257" i="21"/>
  <c r="E257" i="21"/>
  <c r="D257" i="21"/>
  <c r="C257" i="21"/>
  <c r="L250" i="21"/>
  <c r="K250" i="21"/>
  <c r="J250" i="21"/>
  <c r="I250" i="21"/>
  <c r="H250" i="21"/>
  <c r="G250" i="21"/>
  <c r="F250" i="21"/>
  <c r="E250" i="21"/>
  <c r="D250" i="21"/>
  <c r="C250" i="21"/>
  <c r="L246" i="21"/>
  <c r="K246" i="21"/>
  <c r="J246" i="21"/>
  <c r="I246" i="21"/>
  <c r="H246" i="21"/>
  <c r="G246" i="21"/>
  <c r="F246" i="21"/>
  <c r="E246" i="21"/>
  <c r="D246" i="21"/>
  <c r="C246" i="21"/>
  <c r="L238" i="21"/>
  <c r="K238" i="21"/>
  <c r="J238" i="21"/>
  <c r="I238" i="21"/>
  <c r="H238" i="21"/>
  <c r="G238" i="21"/>
  <c r="F238" i="21"/>
  <c r="E238" i="21"/>
  <c r="D238" i="21"/>
  <c r="C238" i="21"/>
  <c r="L230" i="21"/>
  <c r="K230" i="21"/>
  <c r="J230" i="21"/>
  <c r="I230" i="21"/>
  <c r="H230" i="21"/>
  <c r="G230" i="21"/>
  <c r="F230" i="21"/>
  <c r="E230" i="21"/>
  <c r="D230" i="21"/>
  <c r="C230" i="21"/>
  <c r="L224" i="21"/>
  <c r="K224" i="21"/>
  <c r="J224" i="21"/>
  <c r="I224" i="21"/>
  <c r="G224" i="21"/>
  <c r="F224" i="21"/>
  <c r="E224" i="21"/>
  <c r="D224" i="21"/>
  <c r="L220" i="21"/>
  <c r="K220" i="21"/>
  <c r="J220" i="21"/>
  <c r="I220" i="21"/>
  <c r="H220" i="21"/>
  <c r="G220" i="21"/>
  <c r="F220" i="21"/>
  <c r="E220" i="21"/>
  <c r="D220" i="21"/>
  <c r="C220" i="21"/>
  <c r="L211" i="21"/>
  <c r="K211" i="21"/>
  <c r="J211" i="21"/>
  <c r="I211" i="21"/>
  <c r="H211" i="21"/>
  <c r="G211" i="21"/>
  <c r="F211" i="21"/>
  <c r="E211" i="21"/>
  <c r="D211" i="21"/>
  <c r="C211" i="21"/>
  <c r="L163" i="21"/>
  <c r="K163" i="21"/>
  <c r="J163" i="21"/>
  <c r="I163" i="21"/>
  <c r="H163" i="21"/>
  <c r="G163" i="21"/>
  <c r="F163" i="21"/>
  <c r="E163" i="21"/>
  <c r="D163" i="21"/>
  <c r="C163" i="21"/>
  <c r="L155" i="21"/>
  <c r="K155" i="21"/>
  <c r="J155" i="21"/>
  <c r="I155" i="21"/>
  <c r="H155" i="21"/>
  <c r="G155" i="21"/>
  <c r="F155" i="21"/>
  <c r="E155" i="21"/>
  <c r="D155" i="21"/>
  <c r="C155" i="21"/>
  <c r="L147" i="21"/>
  <c r="K147" i="21"/>
  <c r="J147" i="21"/>
  <c r="I147" i="21"/>
  <c r="H147" i="21"/>
  <c r="G147" i="21"/>
  <c r="F147" i="21"/>
  <c r="E147" i="21"/>
  <c r="D147" i="21"/>
  <c r="C147" i="21"/>
  <c r="L141" i="21"/>
  <c r="K141" i="21"/>
  <c r="J141" i="21"/>
  <c r="I141" i="21"/>
  <c r="H141" i="21"/>
  <c r="G141" i="21"/>
  <c r="F141" i="21"/>
  <c r="E141" i="21"/>
  <c r="D141" i="21"/>
  <c r="C141" i="21"/>
  <c r="L137" i="21"/>
  <c r="K137" i="21"/>
  <c r="J137" i="21"/>
  <c r="I137" i="21"/>
  <c r="H137" i="21"/>
  <c r="G137" i="21"/>
  <c r="F137" i="21"/>
  <c r="E137" i="21"/>
  <c r="D137" i="21"/>
  <c r="C137" i="21"/>
  <c r="L127" i="21"/>
  <c r="K127" i="21"/>
  <c r="J127" i="21"/>
  <c r="I127" i="21"/>
  <c r="H127" i="21"/>
  <c r="G127" i="21"/>
  <c r="F127" i="21"/>
  <c r="E127" i="21"/>
  <c r="D127" i="21"/>
  <c r="C127" i="21"/>
  <c r="L119" i="21"/>
  <c r="K119" i="21"/>
  <c r="J119" i="21"/>
  <c r="I119" i="21"/>
  <c r="H119" i="21"/>
  <c r="G119" i="21"/>
  <c r="F119" i="21"/>
  <c r="E119" i="21"/>
  <c r="D119" i="21"/>
  <c r="C119" i="21"/>
  <c r="L108" i="21"/>
  <c r="K108" i="21"/>
  <c r="J108" i="21"/>
  <c r="I108" i="21"/>
  <c r="H108" i="21"/>
  <c r="G108" i="21"/>
  <c r="F108" i="21"/>
  <c r="E108" i="21"/>
  <c r="D108" i="21"/>
  <c r="C108" i="21"/>
  <c r="L101" i="21"/>
  <c r="K101" i="21"/>
  <c r="J101" i="21"/>
  <c r="I101" i="21"/>
  <c r="H101" i="21"/>
  <c r="G101" i="21"/>
  <c r="F101" i="21"/>
  <c r="E101" i="21"/>
  <c r="D101" i="21"/>
  <c r="C101" i="21"/>
  <c r="K93" i="21"/>
  <c r="J93" i="21"/>
  <c r="I93" i="21"/>
  <c r="H93" i="21"/>
  <c r="G93" i="21"/>
  <c r="F93" i="21"/>
  <c r="E93" i="21"/>
  <c r="D93" i="21"/>
  <c r="C93" i="21"/>
  <c r="L86" i="21"/>
  <c r="K86" i="21"/>
  <c r="J86" i="21"/>
  <c r="I86" i="21"/>
  <c r="H86" i="21"/>
  <c r="G86" i="21"/>
  <c r="F86" i="21"/>
  <c r="E86" i="21"/>
  <c r="D86" i="21"/>
  <c r="C86" i="21"/>
  <c r="K82" i="21"/>
  <c r="J82" i="21"/>
  <c r="I82" i="21"/>
  <c r="H82" i="21"/>
  <c r="F82" i="21"/>
  <c r="E82" i="21"/>
  <c r="D82" i="21"/>
  <c r="C82" i="21"/>
  <c r="L73" i="21"/>
  <c r="K73" i="21"/>
  <c r="J73" i="21"/>
  <c r="I73" i="21"/>
  <c r="H73" i="21"/>
  <c r="G73" i="21"/>
  <c r="F73" i="21"/>
  <c r="E73" i="21"/>
  <c r="D73" i="21"/>
  <c r="C73" i="21"/>
  <c r="L65" i="21"/>
  <c r="K65" i="21"/>
  <c r="J65" i="21"/>
  <c r="I65" i="21"/>
  <c r="H65" i="21"/>
  <c r="G65" i="21"/>
  <c r="F65" i="21"/>
  <c r="E65" i="21"/>
  <c r="D65" i="21"/>
  <c r="C65" i="21"/>
  <c r="L59" i="21"/>
  <c r="K59" i="21"/>
  <c r="J59" i="21"/>
  <c r="I59" i="21"/>
  <c r="G59" i="21"/>
  <c r="F59" i="21"/>
  <c r="E59" i="21"/>
  <c r="D59" i="21"/>
  <c r="L55" i="21"/>
  <c r="K55" i="21"/>
  <c r="J55" i="21"/>
  <c r="I55" i="21"/>
  <c r="H55" i="21"/>
  <c r="G55" i="21"/>
  <c r="F55" i="21"/>
  <c r="E55" i="21"/>
  <c r="D55" i="21"/>
  <c r="C55" i="21"/>
  <c r="L45" i="21"/>
  <c r="K45" i="21"/>
  <c r="J45" i="21"/>
  <c r="I45" i="21"/>
  <c r="H45" i="21"/>
  <c r="G45" i="21"/>
  <c r="F45" i="21"/>
  <c r="E45" i="21"/>
  <c r="D45" i="21"/>
  <c r="C45" i="21"/>
  <c r="K37" i="21"/>
  <c r="J37" i="21"/>
  <c r="I37" i="21"/>
  <c r="H37" i="21"/>
  <c r="G37" i="21"/>
  <c r="F37" i="21"/>
  <c r="E37" i="21"/>
  <c r="D37" i="21"/>
  <c r="C37" i="21"/>
  <c r="K30" i="21"/>
  <c r="J30" i="21"/>
  <c r="I30" i="21"/>
  <c r="H30" i="21"/>
  <c r="G30" i="21"/>
  <c r="F30" i="21"/>
  <c r="E30" i="21"/>
  <c r="D30" i="21"/>
  <c r="K25" i="21"/>
  <c r="J25" i="21"/>
  <c r="I25" i="21"/>
  <c r="H25" i="21"/>
  <c r="G25" i="21"/>
  <c r="F25" i="21"/>
  <c r="E25" i="21"/>
  <c r="D25" i="21"/>
  <c r="C25" i="21"/>
  <c r="L16" i="21"/>
  <c r="K16" i="21"/>
  <c r="J16" i="21"/>
  <c r="I16" i="21"/>
  <c r="H16" i="21"/>
  <c r="G16" i="21"/>
  <c r="F16" i="21"/>
  <c r="E16" i="21"/>
  <c r="D16" i="21"/>
  <c r="C16" i="21"/>
  <c r="L288" i="21" l="1"/>
  <c r="L38" i="21"/>
  <c r="H176" i="21"/>
  <c r="C231" i="21"/>
  <c r="L148" i="21"/>
  <c r="G94" i="21"/>
  <c r="C176" i="21"/>
  <c r="C94" i="21"/>
  <c r="G176" i="21"/>
  <c r="G148" i="21"/>
  <c r="G258" i="21"/>
  <c r="H120" i="21"/>
  <c r="L120" i="21"/>
  <c r="H148" i="21"/>
  <c r="L176" i="21"/>
  <c r="H288" i="21"/>
  <c r="C288" i="21"/>
  <c r="G288" i="21"/>
  <c r="H38" i="21"/>
  <c r="C120" i="21"/>
  <c r="C148" i="21"/>
  <c r="G231" i="21"/>
  <c r="H258" i="21"/>
  <c r="L258" i="21"/>
  <c r="C38" i="21"/>
  <c r="G120" i="21"/>
  <c r="H231" i="21"/>
  <c r="L231" i="21"/>
  <c r="C258" i="21"/>
  <c r="H94" i="21"/>
  <c r="L94" i="21"/>
  <c r="H66" i="21"/>
  <c r="C66" i="21"/>
  <c r="G66" i="21"/>
  <c r="L66" i="21"/>
  <c r="G38" i="21"/>
  <c r="K232" i="20"/>
  <c r="J232" i="20"/>
  <c r="I232" i="20"/>
  <c r="H232" i="20"/>
  <c r="G232" i="20"/>
  <c r="F232" i="20"/>
  <c r="E232" i="20"/>
  <c r="D232" i="20"/>
  <c r="C232" i="20"/>
  <c r="L232" i="20"/>
  <c r="K167" i="20"/>
  <c r="J167" i="20"/>
  <c r="I167" i="20"/>
  <c r="H167" i="20"/>
  <c r="G167" i="20"/>
  <c r="F167" i="20"/>
  <c r="E167" i="20"/>
  <c r="D167" i="20"/>
  <c r="C167" i="20"/>
  <c r="L167" i="20"/>
  <c r="L289" i="21" l="1"/>
  <c r="G289" i="21"/>
  <c r="K279" i="20"/>
  <c r="J279" i="20"/>
  <c r="I279" i="20"/>
  <c r="H279" i="20"/>
  <c r="G279" i="20"/>
  <c r="F279" i="20"/>
  <c r="E279" i="20"/>
  <c r="D279" i="20"/>
  <c r="L279" i="20"/>
  <c r="L274" i="20"/>
  <c r="L285" i="20"/>
  <c r="L225" i="20" l="1"/>
  <c r="D225" i="20"/>
  <c r="E225" i="20"/>
  <c r="F225" i="20"/>
  <c r="G225" i="20"/>
  <c r="H225" i="20"/>
  <c r="I225" i="20"/>
  <c r="J225" i="20"/>
  <c r="K225" i="20"/>
  <c r="L220" i="20"/>
  <c r="L139" i="20"/>
  <c r="K121" i="20"/>
  <c r="J121" i="20"/>
  <c r="I121" i="20"/>
  <c r="H121" i="20"/>
  <c r="G121" i="20"/>
  <c r="F121" i="20"/>
  <c r="E121" i="20"/>
  <c r="D121" i="20"/>
  <c r="C121" i="20"/>
  <c r="L121" i="20"/>
  <c r="K87" i="20"/>
  <c r="J87" i="20"/>
  <c r="I87" i="20"/>
  <c r="H87" i="20"/>
  <c r="G87" i="20"/>
  <c r="F87" i="20"/>
  <c r="E87" i="20"/>
  <c r="D87" i="20"/>
  <c r="C87" i="20"/>
  <c r="L87" i="20"/>
  <c r="L94" i="20"/>
  <c r="C94" i="20"/>
  <c r="D94" i="20"/>
  <c r="E94" i="20"/>
  <c r="F94" i="20"/>
  <c r="G94" i="20"/>
  <c r="H94" i="20"/>
  <c r="I94" i="20"/>
  <c r="J94" i="20"/>
  <c r="K94" i="20"/>
  <c r="L30" i="20"/>
  <c r="L25" i="20"/>
  <c r="L37" i="20"/>
  <c r="K285" i="20"/>
  <c r="J285" i="20"/>
  <c r="I285" i="20"/>
  <c r="H285" i="20"/>
  <c r="G285" i="20"/>
  <c r="F285" i="20"/>
  <c r="E285" i="20"/>
  <c r="D285" i="20"/>
  <c r="C285" i="20"/>
  <c r="K274" i="20"/>
  <c r="J274" i="20"/>
  <c r="I274" i="20"/>
  <c r="H274" i="20"/>
  <c r="G274" i="20"/>
  <c r="F274" i="20"/>
  <c r="E274" i="20"/>
  <c r="D274" i="20"/>
  <c r="C274" i="20"/>
  <c r="L267" i="20"/>
  <c r="L286" i="20" s="1"/>
  <c r="K267" i="20"/>
  <c r="J267" i="20"/>
  <c r="I267" i="20"/>
  <c r="H267" i="20"/>
  <c r="G267" i="20"/>
  <c r="F267" i="20"/>
  <c r="E267" i="20"/>
  <c r="D267" i="20"/>
  <c r="C267" i="20"/>
  <c r="L259" i="20"/>
  <c r="K259" i="20"/>
  <c r="J259" i="20"/>
  <c r="I259" i="20"/>
  <c r="H259" i="20"/>
  <c r="G259" i="20"/>
  <c r="F259" i="20"/>
  <c r="E259" i="20"/>
  <c r="D259" i="20"/>
  <c r="C259" i="20"/>
  <c r="L252" i="20"/>
  <c r="K252" i="20"/>
  <c r="J252" i="20"/>
  <c r="I252" i="20"/>
  <c r="H252" i="20"/>
  <c r="G252" i="20"/>
  <c r="F252" i="20"/>
  <c r="E252" i="20"/>
  <c r="D252" i="20"/>
  <c r="C252" i="20"/>
  <c r="L248" i="20"/>
  <c r="K248" i="20"/>
  <c r="J248" i="20"/>
  <c r="I248" i="20"/>
  <c r="H248" i="20"/>
  <c r="G248" i="20"/>
  <c r="F248" i="20"/>
  <c r="E248" i="20"/>
  <c r="D248" i="20"/>
  <c r="C248" i="20"/>
  <c r="L240" i="20"/>
  <c r="K240" i="20"/>
  <c r="J240" i="20"/>
  <c r="I240" i="20"/>
  <c r="H240" i="20"/>
  <c r="G240" i="20"/>
  <c r="F240" i="20"/>
  <c r="E240" i="20"/>
  <c r="D240" i="20"/>
  <c r="C240" i="20"/>
  <c r="K220" i="20"/>
  <c r="J220" i="20"/>
  <c r="I220" i="20"/>
  <c r="H220" i="20"/>
  <c r="G220" i="20"/>
  <c r="F220" i="20"/>
  <c r="E220" i="20"/>
  <c r="D220" i="20"/>
  <c r="C220" i="20"/>
  <c r="L211" i="20"/>
  <c r="K211" i="20"/>
  <c r="J211" i="20"/>
  <c r="I211" i="20"/>
  <c r="H211" i="20"/>
  <c r="G211" i="20"/>
  <c r="F211" i="20"/>
  <c r="E211" i="20"/>
  <c r="D211" i="20"/>
  <c r="C211" i="20"/>
  <c r="L203" i="20"/>
  <c r="K203" i="20"/>
  <c r="J203" i="20"/>
  <c r="I203" i="20"/>
  <c r="H203" i="20"/>
  <c r="G203" i="20"/>
  <c r="F203" i="20"/>
  <c r="E203" i="20"/>
  <c r="D203" i="20"/>
  <c r="C203" i="20"/>
  <c r="L197" i="20"/>
  <c r="K197" i="20"/>
  <c r="J197" i="20"/>
  <c r="I197" i="20"/>
  <c r="G197" i="20"/>
  <c r="F197" i="20"/>
  <c r="E197" i="20"/>
  <c r="D197" i="20"/>
  <c r="L193" i="20"/>
  <c r="K193" i="20"/>
  <c r="J193" i="20"/>
  <c r="I193" i="20"/>
  <c r="H193" i="20"/>
  <c r="G193" i="20"/>
  <c r="F193" i="20"/>
  <c r="E193" i="20"/>
  <c r="D193" i="20"/>
  <c r="C193" i="20"/>
  <c r="L184" i="20"/>
  <c r="K184" i="20"/>
  <c r="J184" i="20"/>
  <c r="I184" i="20"/>
  <c r="H184" i="20"/>
  <c r="G184" i="20"/>
  <c r="F184" i="20"/>
  <c r="E184" i="20"/>
  <c r="D184" i="20"/>
  <c r="C184" i="20"/>
  <c r="L176" i="20"/>
  <c r="K176" i="20"/>
  <c r="J176" i="20"/>
  <c r="I176" i="20"/>
  <c r="H176" i="20"/>
  <c r="G176" i="20"/>
  <c r="F176" i="20"/>
  <c r="E176" i="20"/>
  <c r="D176" i="20"/>
  <c r="C176" i="20"/>
  <c r="L171" i="20"/>
  <c r="K171" i="20"/>
  <c r="J171" i="20"/>
  <c r="I171" i="20"/>
  <c r="H171" i="20"/>
  <c r="G171" i="20"/>
  <c r="F171" i="20"/>
  <c r="E171" i="20"/>
  <c r="D171" i="20"/>
  <c r="L157" i="20"/>
  <c r="K157" i="20"/>
  <c r="J157" i="20"/>
  <c r="I157" i="20"/>
  <c r="H157" i="20"/>
  <c r="G157" i="20"/>
  <c r="F157" i="20"/>
  <c r="E157" i="20"/>
  <c r="D157" i="20"/>
  <c r="C157" i="20"/>
  <c r="L149" i="20"/>
  <c r="K149" i="20"/>
  <c r="J149" i="20"/>
  <c r="I149" i="20"/>
  <c r="H149" i="20"/>
  <c r="G149" i="20"/>
  <c r="F149" i="20"/>
  <c r="E149" i="20"/>
  <c r="D149" i="20"/>
  <c r="C149" i="20"/>
  <c r="L143" i="20"/>
  <c r="K143" i="20"/>
  <c r="J143" i="20"/>
  <c r="I143" i="20"/>
  <c r="H143" i="20"/>
  <c r="G143" i="20"/>
  <c r="F143" i="20"/>
  <c r="E143" i="20"/>
  <c r="D143" i="20"/>
  <c r="C143" i="20"/>
  <c r="K139" i="20"/>
  <c r="J139" i="20"/>
  <c r="I139" i="20"/>
  <c r="H139" i="20"/>
  <c r="G139" i="20"/>
  <c r="F139" i="20"/>
  <c r="E139" i="20"/>
  <c r="D139" i="20"/>
  <c r="C139" i="20"/>
  <c r="L129" i="20"/>
  <c r="K129" i="20"/>
  <c r="J129" i="20"/>
  <c r="I129" i="20"/>
  <c r="H129" i="20"/>
  <c r="G129" i="20"/>
  <c r="F129" i="20"/>
  <c r="E129" i="20"/>
  <c r="D129" i="20"/>
  <c r="C129" i="20"/>
  <c r="L114" i="20"/>
  <c r="K114" i="20"/>
  <c r="J114" i="20"/>
  <c r="I114" i="20"/>
  <c r="G114" i="20"/>
  <c r="F114" i="20"/>
  <c r="E114" i="20"/>
  <c r="D114" i="20"/>
  <c r="L110" i="20"/>
  <c r="K110" i="20"/>
  <c r="J110" i="20"/>
  <c r="I110" i="20"/>
  <c r="H110" i="20"/>
  <c r="G110" i="20"/>
  <c r="F110" i="20"/>
  <c r="E110" i="20"/>
  <c r="D110" i="20"/>
  <c r="C110" i="20"/>
  <c r="L102" i="20"/>
  <c r="K102" i="20"/>
  <c r="J102" i="20"/>
  <c r="I102" i="20"/>
  <c r="H102" i="20"/>
  <c r="G102" i="20"/>
  <c r="F102" i="20"/>
  <c r="E102" i="20"/>
  <c r="D102" i="20"/>
  <c r="C102" i="20"/>
  <c r="L81" i="20"/>
  <c r="K81" i="20"/>
  <c r="J81" i="20"/>
  <c r="I81" i="20"/>
  <c r="H81" i="20"/>
  <c r="G81" i="20"/>
  <c r="F81" i="20"/>
  <c r="E81" i="20"/>
  <c r="D81" i="20"/>
  <c r="C81" i="20"/>
  <c r="L73" i="20"/>
  <c r="K73" i="20"/>
  <c r="J73" i="20"/>
  <c r="I73" i="20"/>
  <c r="H73" i="20"/>
  <c r="G73" i="20"/>
  <c r="F73" i="20"/>
  <c r="E73" i="20"/>
  <c r="D73" i="20"/>
  <c r="C73" i="20"/>
  <c r="L65" i="20"/>
  <c r="K65" i="20"/>
  <c r="J65" i="20"/>
  <c r="I65" i="20"/>
  <c r="H65" i="20"/>
  <c r="G65" i="20"/>
  <c r="F65" i="20"/>
  <c r="E65" i="20"/>
  <c r="D65" i="20"/>
  <c r="C65" i="20"/>
  <c r="L59" i="20"/>
  <c r="K59" i="20"/>
  <c r="J59" i="20"/>
  <c r="I59" i="20"/>
  <c r="G59" i="20"/>
  <c r="F59" i="20"/>
  <c r="E59" i="20"/>
  <c r="D59" i="20"/>
  <c r="L55" i="20"/>
  <c r="K55" i="20"/>
  <c r="J55" i="20"/>
  <c r="I55" i="20"/>
  <c r="H55" i="20"/>
  <c r="G55" i="20"/>
  <c r="F55" i="20"/>
  <c r="E55" i="20"/>
  <c r="D55" i="20"/>
  <c r="C55" i="20"/>
  <c r="L45" i="20"/>
  <c r="K45" i="20"/>
  <c r="J45" i="20"/>
  <c r="I45" i="20"/>
  <c r="H45" i="20"/>
  <c r="G45" i="20"/>
  <c r="F45" i="20"/>
  <c r="E45" i="20"/>
  <c r="D45" i="20"/>
  <c r="C45" i="20"/>
  <c r="K37" i="20"/>
  <c r="J37" i="20"/>
  <c r="I37" i="20"/>
  <c r="H37" i="20"/>
  <c r="G37" i="20"/>
  <c r="F37" i="20"/>
  <c r="E37" i="20"/>
  <c r="D37" i="20"/>
  <c r="C37" i="20"/>
  <c r="K30" i="20"/>
  <c r="J30" i="20"/>
  <c r="I30" i="20"/>
  <c r="H30" i="20"/>
  <c r="G30" i="20"/>
  <c r="F30" i="20"/>
  <c r="E30" i="20"/>
  <c r="D30" i="20"/>
  <c r="K25" i="20"/>
  <c r="J25" i="20"/>
  <c r="I25" i="20"/>
  <c r="H25" i="20"/>
  <c r="G25" i="20"/>
  <c r="F25" i="20"/>
  <c r="E25" i="20"/>
  <c r="D25" i="20"/>
  <c r="C25" i="20"/>
  <c r="L16" i="20"/>
  <c r="K16" i="20"/>
  <c r="J16" i="20"/>
  <c r="I16" i="20"/>
  <c r="H16" i="20"/>
  <c r="G16" i="20"/>
  <c r="F16" i="20"/>
  <c r="E16" i="20"/>
  <c r="D16" i="20"/>
  <c r="C16" i="20"/>
  <c r="L233" i="19"/>
  <c r="C233" i="19"/>
  <c r="D233" i="19"/>
  <c r="E233" i="19"/>
  <c r="F233" i="19"/>
  <c r="G233" i="19"/>
  <c r="H233" i="19"/>
  <c r="I233" i="19"/>
  <c r="J233" i="19"/>
  <c r="K233" i="19"/>
  <c r="L206" i="19"/>
  <c r="C198" i="19"/>
  <c r="D198" i="19"/>
  <c r="E198" i="19"/>
  <c r="F198" i="19"/>
  <c r="G198" i="19"/>
  <c r="H198" i="19"/>
  <c r="I198" i="19"/>
  <c r="J198" i="19"/>
  <c r="K198" i="19"/>
  <c r="L198" i="19"/>
  <c r="K171" i="19"/>
  <c r="J171" i="19"/>
  <c r="I171" i="19"/>
  <c r="H171" i="19"/>
  <c r="G171" i="19"/>
  <c r="L171" i="19"/>
  <c r="L178" i="19"/>
  <c r="C150" i="19"/>
  <c r="G150" i="19"/>
  <c r="H150" i="19"/>
  <c r="L150" i="19"/>
  <c r="E286" i="20" l="1"/>
  <c r="I286" i="20"/>
  <c r="K286" i="20"/>
  <c r="D286" i="20"/>
  <c r="F286" i="20"/>
  <c r="J286" i="20"/>
  <c r="H286" i="20"/>
  <c r="C286" i="20"/>
  <c r="G286" i="20"/>
  <c r="L260" i="20"/>
  <c r="L177" i="20"/>
  <c r="C177" i="20"/>
  <c r="L122" i="20"/>
  <c r="L150" i="20"/>
  <c r="L38" i="20"/>
  <c r="G122" i="20"/>
  <c r="H204" i="20"/>
  <c r="G150" i="20"/>
  <c r="G260" i="20"/>
  <c r="G95" i="20"/>
  <c r="G38" i="20"/>
  <c r="H122" i="20"/>
  <c r="G66" i="20"/>
  <c r="C122" i="20"/>
  <c r="C150" i="20"/>
  <c r="G177" i="20"/>
  <c r="L204" i="20"/>
  <c r="G233" i="20"/>
  <c r="H233" i="20"/>
  <c r="L233" i="20"/>
  <c r="H260" i="20"/>
  <c r="H66" i="20"/>
  <c r="L66" i="20"/>
  <c r="H95" i="20"/>
  <c r="L95" i="20"/>
  <c r="H177" i="20"/>
  <c r="C204" i="20"/>
  <c r="G204" i="20"/>
  <c r="C233" i="20"/>
  <c r="C260" i="20"/>
  <c r="C66" i="20"/>
  <c r="C95" i="20"/>
  <c r="H150" i="20"/>
  <c r="H38" i="20"/>
  <c r="C38" i="20"/>
  <c r="K178" i="19"/>
  <c r="J178" i="19"/>
  <c r="I178" i="19"/>
  <c r="H178" i="19"/>
  <c r="G178" i="19"/>
  <c r="F178" i="19"/>
  <c r="E178" i="19"/>
  <c r="D178" i="19"/>
  <c r="C178" i="19"/>
  <c r="G166" i="19"/>
  <c r="G158" i="19"/>
  <c r="G139" i="19"/>
  <c r="L94" i="19"/>
  <c r="G287" i="20" l="1"/>
  <c r="L287" i="20"/>
  <c r="L226" i="19"/>
  <c r="K226" i="19"/>
  <c r="J226" i="19"/>
  <c r="I226" i="19"/>
  <c r="G226" i="19"/>
  <c r="F226" i="19"/>
  <c r="E226" i="19"/>
  <c r="D226" i="19"/>
  <c r="L222" i="19"/>
  <c r="K222" i="19"/>
  <c r="J222" i="19"/>
  <c r="I222" i="19"/>
  <c r="H222" i="19"/>
  <c r="G222" i="19"/>
  <c r="F222" i="19"/>
  <c r="E222" i="19"/>
  <c r="D222" i="19"/>
  <c r="C222" i="19"/>
  <c r="L214" i="19"/>
  <c r="K214" i="19"/>
  <c r="J214" i="19"/>
  <c r="I214" i="19"/>
  <c r="H214" i="19"/>
  <c r="G214" i="19"/>
  <c r="F214" i="19"/>
  <c r="E214" i="19"/>
  <c r="D214" i="19"/>
  <c r="C214" i="19"/>
  <c r="K206" i="19"/>
  <c r="J206" i="19"/>
  <c r="I206" i="19"/>
  <c r="H206" i="19"/>
  <c r="G206" i="19"/>
  <c r="F206" i="19"/>
  <c r="E206" i="19"/>
  <c r="D206" i="19"/>
  <c r="C206" i="19"/>
  <c r="L193" i="19"/>
  <c r="K193" i="19"/>
  <c r="J193" i="19"/>
  <c r="I193" i="19"/>
  <c r="H193" i="19"/>
  <c r="G193" i="19"/>
  <c r="F193" i="19"/>
  <c r="E193" i="19"/>
  <c r="D193" i="19"/>
  <c r="C193" i="19"/>
  <c r="L186" i="19"/>
  <c r="K186" i="19"/>
  <c r="J186" i="19"/>
  <c r="I186" i="19"/>
  <c r="H186" i="19"/>
  <c r="G186" i="19"/>
  <c r="F186" i="19"/>
  <c r="E186" i="19"/>
  <c r="D186" i="19"/>
  <c r="C186" i="19"/>
  <c r="G179" i="19"/>
  <c r="F171" i="19"/>
  <c r="E171" i="19"/>
  <c r="D171" i="19"/>
  <c r="L166" i="19"/>
  <c r="K166" i="19"/>
  <c r="J166" i="19"/>
  <c r="I166" i="19"/>
  <c r="H166" i="19"/>
  <c r="F166" i="19"/>
  <c r="E166" i="19"/>
  <c r="D166" i="19"/>
  <c r="C166" i="19"/>
  <c r="L158" i="19"/>
  <c r="K158" i="19"/>
  <c r="J158" i="19"/>
  <c r="I158" i="19"/>
  <c r="H158" i="19"/>
  <c r="F158" i="19"/>
  <c r="E158" i="19"/>
  <c r="D158" i="19"/>
  <c r="C158" i="19"/>
  <c r="K150" i="19"/>
  <c r="J150" i="19"/>
  <c r="I150" i="19"/>
  <c r="F150" i="19"/>
  <c r="E150" i="19"/>
  <c r="D150" i="19"/>
  <c r="L143" i="19"/>
  <c r="K143" i="19"/>
  <c r="J143" i="19"/>
  <c r="I143" i="19"/>
  <c r="G143" i="19"/>
  <c r="F143" i="19"/>
  <c r="E143" i="19"/>
  <c r="D143" i="19"/>
  <c r="L139" i="19"/>
  <c r="K139" i="19"/>
  <c r="J139" i="19"/>
  <c r="I139" i="19"/>
  <c r="H139" i="19"/>
  <c r="F139" i="19"/>
  <c r="E139" i="19"/>
  <c r="D139" i="19"/>
  <c r="C139" i="19"/>
  <c r="L130" i="19"/>
  <c r="K130" i="19"/>
  <c r="J130" i="19"/>
  <c r="I130" i="19"/>
  <c r="H130" i="19"/>
  <c r="G130" i="19"/>
  <c r="F130" i="19"/>
  <c r="E130" i="19"/>
  <c r="D130" i="19"/>
  <c r="C130" i="19"/>
  <c r="L122" i="19"/>
  <c r="K122" i="19"/>
  <c r="J122" i="19"/>
  <c r="I122" i="19"/>
  <c r="H122" i="19"/>
  <c r="G122" i="19"/>
  <c r="F122" i="19"/>
  <c r="E122" i="19"/>
  <c r="D122" i="19"/>
  <c r="C122" i="19"/>
  <c r="L115" i="19"/>
  <c r="K115" i="19"/>
  <c r="J115" i="19"/>
  <c r="I115" i="19"/>
  <c r="H115" i="19"/>
  <c r="G115" i="19"/>
  <c r="F115" i="19"/>
  <c r="E115" i="19"/>
  <c r="D115" i="19"/>
  <c r="L110" i="19"/>
  <c r="K110" i="19"/>
  <c r="J110" i="19"/>
  <c r="I110" i="19"/>
  <c r="H110" i="19"/>
  <c r="G110" i="19"/>
  <c r="F110" i="19"/>
  <c r="E110" i="19"/>
  <c r="D110" i="19"/>
  <c r="C110" i="19"/>
  <c r="L102" i="19"/>
  <c r="K102" i="19"/>
  <c r="J102" i="19"/>
  <c r="I102" i="19"/>
  <c r="H102" i="19"/>
  <c r="G102" i="19"/>
  <c r="F102" i="19"/>
  <c r="E102" i="19"/>
  <c r="D102" i="19"/>
  <c r="C102" i="19"/>
  <c r="K94" i="19"/>
  <c r="J94" i="19"/>
  <c r="I94" i="19"/>
  <c r="H94" i="19"/>
  <c r="G94" i="19"/>
  <c r="F94" i="19"/>
  <c r="E94" i="19"/>
  <c r="D94" i="19"/>
  <c r="C94" i="19"/>
  <c r="L87" i="19"/>
  <c r="K87" i="19"/>
  <c r="J87" i="19"/>
  <c r="I87" i="19"/>
  <c r="H87" i="19"/>
  <c r="G87" i="19"/>
  <c r="F87" i="19"/>
  <c r="E87" i="19"/>
  <c r="D87" i="19"/>
  <c r="C87" i="19"/>
  <c r="L82" i="19"/>
  <c r="K82" i="19"/>
  <c r="J82" i="19"/>
  <c r="I82" i="19"/>
  <c r="H82" i="19"/>
  <c r="G82" i="19"/>
  <c r="F82" i="19"/>
  <c r="E82" i="19"/>
  <c r="D82" i="19"/>
  <c r="C82" i="19"/>
  <c r="L72" i="19"/>
  <c r="K72" i="19"/>
  <c r="J72" i="19"/>
  <c r="I72" i="19"/>
  <c r="H72" i="19"/>
  <c r="G72" i="19"/>
  <c r="F72" i="19"/>
  <c r="E72" i="19"/>
  <c r="D72" i="19"/>
  <c r="C72" i="19"/>
  <c r="L64" i="19"/>
  <c r="K64" i="19"/>
  <c r="J64" i="19"/>
  <c r="I64" i="19"/>
  <c r="H64" i="19"/>
  <c r="G64" i="19"/>
  <c r="F64" i="19"/>
  <c r="E64" i="19"/>
  <c r="D64" i="19"/>
  <c r="C64" i="19"/>
  <c r="L58" i="19"/>
  <c r="K58" i="19"/>
  <c r="J58" i="19"/>
  <c r="I58" i="19"/>
  <c r="G58" i="19"/>
  <c r="F58" i="19"/>
  <c r="E58" i="19"/>
  <c r="D58" i="19"/>
  <c r="L54" i="19"/>
  <c r="K54" i="19"/>
  <c r="J54" i="19"/>
  <c r="I54" i="19"/>
  <c r="H54" i="19"/>
  <c r="G54" i="19"/>
  <c r="F54" i="19"/>
  <c r="E54" i="19"/>
  <c r="D54" i="19"/>
  <c r="C54" i="19"/>
  <c r="L45" i="19"/>
  <c r="K45" i="19"/>
  <c r="J45" i="19"/>
  <c r="I45" i="19"/>
  <c r="H45" i="19"/>
  <c r="G45" i="19"/>
  <c r="F45" i="19"/>
  <c r="E45" i="19"/>
  <c r="D45" i="19"/>
  <c r="C45" i="19"/>
  <c r="L37" i="19"/>
  <c r="K37" i="19"/>
  <c r="J37" i="19"/>
  <c r="I37" i="19"/>
  <c r="H37" i="19"/>
  <c r="G37" i="19"/>
  <c r="F37" i="19"/>
  <c r="E37" i="19"/>
  <c r="D37" i="19"/>
  <c r="C37" i="19"/>
  <c r="L31" i="19"/>
  <c r="K31" i="19"/>
  <c r="J31" i="19"/>
  <c r="I31" i="19"/>
  <c r="H31" i="19"/>
  <c r="G31" i="19"/>
  <c r="F31" i="19"/>
  <c r="E31" i="19"/>
  <c r="D31" i="19"/>
  <c r="C31" i="19"/>
  <c r="L26" i="19"/>
  <c r="K26" i="19"/>
  <c r="J26" i="19"/>
  <c r="I26" i="19"/>
  <c r="H26" i="19"/>
  <c r="G26" i="19"/>
  <c r="F26" i="19"/>
  <c r="E26" i="19"/>
  <c r="D26" i="19"/>
  <c r="C26" i="19"/>
  <c r="L17" i="19"/>
  <c r="K17" i="19"/>
  <c r="J17" i="19"/>
  <c r="I17" i="19"/>
  <c r="H17" i="19"/>
  <c r="G17" i="19"/>
  <c r="F17" i="19"/>
  <c r="E17" i="19"/>
  <c r="D17" i="19"/>
  <c r="C17" i="19"/>
  <c r="H207" i="19" l="1"/>
  <c r="L151" i="19"/>
  <c r="L65" i="19"/>
  <c r="L234" i="19"/>
  <c r="C207" i="19"/>
  <c r="G207" i="19"/>
  <c r="L207" i="19"/>
  <c r="L179" i="19"/>
  <c r="C179" i="19"/>
  <c r="H179" i="19"/>
  <c r="G151" i="19"/>
  <c r="G38" i="19"/>
  <c r="C38" i="19"/>
  <c r="H65" i="19"/>
  <c r="H95" i="19"/>
  <c r="L95" i="19"/>
  <c r="C151" i="19"/>
  <c r="H38" i="19"/>
  <c r="L38" i="19"/>
  <c r="C65" i="19"/>
  <c r="G95" i="19"/>
  <c r="C95" i="19"/>
  <c r="H123" i="19"/>
  <c r="H151" i="19"/>
  <c r="H234" i="19"/>
  <c r="G65" i="19"/>
  <c r="C123" i="19"/>
  <c r="G123" i="19"/>
  <c r="C234" i="19"/>
  <c r="G234" i="19"/>
  <c r="L123" i="19"/>
  <c r="L169" i="18"/>
  <c r="L235" i="19" l="1"/>
  <c r="G235" i="19"/>
  <c r="K169" i="18"/>
  <c r="J169" i="18"/>
  <c r="I169" i="18"/>
  <c r="H169" i="18"/>
  <c r="G169" i="18"/>
  <c r="F169" i="18"/>
  <c r="E169" i="18"/>
  <c r="D169" i="18"/>
  <c r="G219" i="18" l="1"/>
  <c r="G176" i="18"/>
  <c r="G164" i="18"/>
  <c r="L108" i="18"/>
  <c r="L164" i="18"/>
  <c r="K142" i="18"/>
  <c r="J142" i="18"/>
  <c r="I142" i="18"/>
  <c r="H142" i="18"/>
  <c r="G142" i="18"/>
  <c r="F142" i="18"/>
  <c r="E142" i="18"/>
  <c r="D142" i="18"/>
  <c r="C142" i="18"/>
  <c r="L142" i="18"/>
  <c r="L148" i="18"/>
  <c r="L137" i="18"/>
  <c r="K108" i="18"/>
  <c r="J108" i="18"/>
  <c r="I108" i="18"/>
  <c r="H108" i="18"/>
  <c r="G108" i="18"/>
  <c r="F108" i="18"/>
  <c r="E108" i="18"/>
  <c r="D108" i="18"/>
  <c r="C108" i="18"/>
  <c r="L84" i="18"/>
  <c r="K84" i="18"/>
  <c r="J84" i="18"/>
  <c r="I84" i="18"/>
  <c r="H84" i="18"/>
  <c r="G84" i="18"/>
  <c r="F84" i="18"/>
  <c r="E84" i="18"/>
  <c r="D84" i="18"/>
  <c r="C84" i="18"/>
  <c r="K91" i="18"/>
  <c r="J91" i="18"/>
  <c r="I91" i="18"/>
  <c r="H91" i="18"/>
  <c r="G91" i="18"/>
  <c r="F91" i="18"/>
  <c r="E91" i="18"/>
  <c r="D91" i="18"/>
  <c r="C91" i="18"/>
  <c r="L91" i="18"/>
  <c r="L79" i="18"/>
  <c r="L69" i="18"/>
  <c r="K61" i="18"/>
  <c r="J61" i="18"/>
  <c r="I61" i="18"/>
  <c r="H61" i="18"/>
  <c r="G61" i="18"/>
  <c r="F61" i="18"/>
  <c r="E61" i="18"/>
  <c r="D61" i="18"/>
  <c r="C61" i="18"/>
  <c r="L61" i="18"/>
  <c r="L51" i="18"/>
  <c r="K29" i="18"/>
  <c r="J29" i="18"/>
  <c r="I29" i="18"/>
  <c r="H29" i="18"/>
  <c r="L29" i="18"/>
  <c r="C24" i="18"/>
  <c r="L285" i="18"/>
  <c r="K285" i="18"/>
  <c r="J285" i="18"/>
  <c r="I285" i="18"/>
  <c r="H285" i="18"/>
  <c r="G285" i="18"/>
  <c r="F285" i="18"/>
  <c r="E285" i="18"/>
  <c r="D285" i="18"/>
  <c r="C285" i="18"/>
  <c r="L279" i="18"/>
  <c r="K279" i="18"/>
  <c r="J279" i="18"/>
  <c r="I279" i="18"/>
  <c r="G279" i="18"/>
  <c r="F279" i="18"/>
  <c r="E279" i="18"/>
  <c r="D279" i="18"/>
  <c r="L275" i="18"/>
  <c r="K275" i="18"/>
  <c r="J275" i="18"/>
  <c r="I275" i="18"/>
  <c r="H275" i="18"/>
  <c r="G275" i="18"/>
  <c r="F275" i="18"/>
  <c r="E275" i="18"/>
  <c r="D275" i="18"/>
  <c r="C275" i="18"/>
  <c r="L266" i="18"/>
  <c r="K266" i="18"/>
  <c r="J266" i="18"/>
  <c r="I266" i="18"/>
  <c r="H266" i="18"/>
  <c r="G266" i="18"/>
  <c r="F266" i="18"/>
  <c r="E266" i="18"/>
  <c r="D266" i="18"/>
  <c r="C266" i="18"/>
  <c r="L258" i="18"/>
  <c r="K258" i="18"/>
  <c r="J258" i="18"/>
  <c r="I258" i="18"/>
  <c r="H258" i="18"/>
  <c r="G258" i="18"/>
  <c r="F258" i="18"/>
  <c r="E258" i="18"/>
  <c r="D258" i="18"/>
  <c r="C258" i="18"/>
  <c r="L251" i="18"/>
  <c r="K251" i="18"/>
  <c r="J251" i="18"/>
  <c r="I251" i="18"/>
  <c r="G251" i="18"/>
  <c r="F251" i="18"/>
  <c r="E251" i="18"/>
  <c r="D251" i="18"/>
  <c r="L247" i="18"/>
  <c r="K247" i="18"/>
  <c r="J247" i="18"/>
  <c r="I247" i="18"/>
  <c r="H247" i="18"/>
  <c r="G247" i="18"/>
  <c r="F247" i="18"/>
  <c r="E247" i="18"/>
  <c r="D247" i="18"/>
  <c r="C247" i="18"/>
  <c r="L237" i="18"/>
  <c r="K237" i="18"/>
  <c r="J237" i="18"/>
  <c r="I237" i="18"/>
  <c r="H237" i="18"/>
  <c r="G237" i="18"/>
  <c r="F237" i="18"/>
  <c r="E237" i="18"/>
  <c r="D237" i="18"/>
  <c r="C237" i="18"/>
  <c r="L229" i="18"/>
  <c r="K229" i="18"/>
  <c r="J229" i="18"/>
  <c r="I229" i="18"/>
  <c r="H229" i="18"/>
  <c r="G229" i="18"/>
  <c r="F229" i="18"/>
  <c r="E229" i="18"/>
  <c r="D229" i="18"/>
  <c r="C229" i="18"/>
  <c r="L223" i="18"/>
  <c r="K223" i="18"/>
  <c r="J223" i="18"/>
  <c r="I223" i="18"/>
  <c r="G223" i="18"/>
  <c r="F223" i="18"/>
  <c r="E223" i="18"/>
  <c r="D223" i="18"/>
  <c r="L219" i="18"/>
  <c r="K219" i="18"/>
  <c r="J219" i="18"/>
  <c r="I219" i="18"/>
  <c r="H219" i="18"/>
  <c r="F219" i="18"/>
  <c r="E219" i="18"/>
  <c r="D219" i="18"/>
  <c r="C219" i="18"/>
  <c r="L211" i="18"/>
  <c r="K211" i="18"/>
  <c r="J211" i="18"/>
  <c r="I211" i="18"/>
  <c r="H211" i="18"/>
  <c r="G211" i="18"/>
  <c r="F211" i="18"/>
  <c r="E211" i="18"/>
  <c r="D211" i="18"/>
  <c r="C211" i="18"/>
  <c r="L203" i="18"/>
  <c r="K203" i="18"/>
  <c r="J203" i="18"/>
  <c r="I203" i="18"/>
  <c r="H203" i="18"/>
  <c r="G203" i="18"/>
  <c r="F203" i="18"/>
  <c r="E203" i="18"/>
  <c r="D203" i="18"/>
  <c r="C203" i="18"/>
  <c r="L197" i="18"/>
  <c r="K197" i="18"/>
  <c r="J197" i="18"/>
  <c r="I197" i="18"/>
  <c r="G197" i="18"/>
  <c r="F197" i="18"/>
  <c r="E197" i="18"/>
  <c r="D197" i="18"/>
  <c r="L193" i="18"/>
  <c r="K193" i="18"/>
  <c r="J193" i="18"/>
  <c r="I193" i="18"/>
  <c r="H193" i="18"/>
  <c r="G193" i="18"/>
  <c r="F193" i="18"/>
  <c r="E193" i="18"/>
  <c r="D193" i="18"/>
  <c r="C193" i="18"/>
  <c r="L184" i="18"/>
  <c r="K184" i="18"/>
  <c r="J184" i="18"/>
  <c r="I184" i="18"/>
  <c r="H184" i="18"/>
  <c r="G184" i="18"/>
  <c r="F184" i="18"/>
  <c r="E184" i="18"/>
  <c r="D184" i="18"/>
  <c r="C184" i="18"/>
  <c r="L176" i="18"/>
  <c r="K176" i="18"/>
  <c r="J176" i="18"/>
  <c r="I176" i="18"/>
  <c r="H176" i="18"/>
  <c r="F176" i="18"/>
  <c r="E176" i="18"/>
  <c r="D176" i="18"/>
  <c r="C176" i="18"/>
  <c r="K164" i="18"/>
  <c r="J164" i="18"/>
  <c r="I164" i="18"/>
  <c r="H164" i="18"/>
  <c r="F164" i="18"/>
  <c r="E164" i="18"/>
  <c r="D164" i="18"/>
  <c r="C164" i="18"/>
  <c r="L156" i="18"/>
  <c r="K156" i="18"/>
  <c r="J156" i="18"/>
  <c r="I156" i="18"/>
  <c r="H156" i="18"/>
  <c r="G156" i="18"/>
  <c r="F156" i="18"/>
  <c r="E156" i="18"/>
  <c r="D156" i="18"/>
  <c r="C156" i="18"/>
  <c r="K148" i="18"/>
  <c r="J148" i="18"/>
  <c r="I148" i="18"/>
  <c r="H148" i="18"/>
  <c r="G148" i="18"/>
  <c r="F148" i="18"/>
  <c r="E148" i="18"/>
  <c r="D148" i="18"/>
  <c r="C148" i="18"/>
  <c r="K137" i="18"/>
  <c r="J137" i="18"/>
  <c r="I137" i="18"/>
  <c r="H137" i="18"/>
  <c r="G137" i="18"/>
  <c r="F137" i="18"/>
  <c r="E137" i="18"/>
  <c r="D137" i="18"/>
  <c r="C137" i="18"/>
  <c r="L127" i="18"/>
  <c r="K127" i="18"/>
  <c r="J127" i="18"/>
  <c r="I127" i="18"/>
  <c r="H127" i="18"/>
  <c r="G127" i="18"/>
  <c r="F127" i="18"/>
  <c r="E127" i="18"/>
  <c r="D127" i="18"/>
  <c r="C127" i="18"/>
  <c r="L119" i="18"/>
  <c r="K119" i="18"/>
  <c r="J119" i="18"/>
  <c r="I119" i="18"/>
  <c r="H119" i="18"/>
  <c r="G119" i="18"/>
  <c r="F119" i="18"/>
  <c r="E119" i="18"/>
  <c r="D119" i="18"/>
  <c r="C119" i="18"/>
  <c r="L112" i="18"/>
  <c r="K112" i="18"/>
  <c r="J112" i="18"/>
  <c r="I112" i="18"/>
  <c r="G112" i="18"/>
  <c r="F112" i="18"/>
  <c r="E112" i="18"/>
  <c r="D112" i="18"/>
  <c r="L99" i="18"/>
  <c r="K99" i="18"/>
  <c r="J99" i="18"/>
  <c r="I99" i="18"/>
  <c r="H99" i="18"/>
  <c r="G99" i="18"/>
  <c r="F99" i="18"/>
  <c r="E99" i="18"/>
  <c r="D99" i="18"/>
  <c r="C99" i="18"/>
  <c r="K79" i="18"/>
  <c r="J79" i="18"/>
  <c r="I79" i="18"/>
  <c r="H79" i="18"/>
  <c r="G79" i="18"/>
  <c r="F79" i="18"/>
  <c r="E79" i="18"/>
  <c r="D79" i="18"/>
  <c r="C79" i="18"/>
  <c r="K69" i="18"/>
  <c r="J69" i="18"/>
  <c r="I69" i="18"/>
  <c r="H69" i="18"/>
  <c r="G69" i="18"/>
  <c r="F69" i="18"/>
  <c r="E69" i="18"/>
  <c r="D69" i="18"/>
  <c r="C69" i="18"/>
  <c r="L55" i="18"/>
  <c r="K55" i="18"/>
  <c r="J55" i="18"/>
  <c r="I55" i="18"/>
  <c r="G55" i="18"/>
  <c r="F55" i="18"/>
  <c r="E55" i="18"/>
  <c r="D55" i="18"/>
  <c r="K51" i="18"/>
  <c r="J51" i="18"/>
  <c r="I51" i="18"/>
  <c r="H51" i="18"/>
  <c r="G51" i="18"/>
  <c r="F51" i="18"/>
  <c r="E51" i="18"/>
  <c r="D51" i="18"/>
  <c r="C51" i="18"/>
  <c r="L43" i="18"/>
  <c r="K43" i="18"/>
  <c r="J43" i="18"/>
  <c r="I43" i="18"/>
  <c r="H43" i="18"/>
  <c r="G43" i="18"/>
  <c r="F43" i="18"/>
  <c r="E43" i="18"/>
  <c r="D43" i="18"/>
  <c r="C43" i="18"/>
  <c r="L35" i="18"/>
  <c r="K35" i="18"/>
  <c r="J35" i="18"/>
  <c r="I35" i="18"/>
  <c r="H35" i="18"/>
  <c r="G35" i="18"/>
  <c r="F35" i="18"/>
  <c r="E35" i="18"/>
  <c r="D35" i="18"/>
  <c r="C35" i="18"/>
  <c r="G29" i="18"/>
  <c r="F29" i="18"/>
  <c r="E29" i="18"/>
  <c r="D29" i="18"/>
  <c r="L24" i="18"/>
  <c r="K24" i="18"/>
  <c r="J24" i="18"/>
  <c r="I24" i="18"/>
  <c r="H24" i="18"/>
  <c r="G24" i="18"/>
  <c r="F24" i="18"/>
  <c r="E24" i="18"/>
  <c r="D24" i="18"/>
  <c r="L16" i="18"/>
  <c r="K16" i="18"/>
  <c r="J16" i="18"/>
  <c r="I16" i="18"/>
  <c r="H16" i="18"/>
  <c r="G16" i="18"/>
  <c r="F16" i="18"/>
  <c r="E16" i="18"/>
  <c r="D16" i="18"/>
  <c r="C16" i="18"/>
  <c r="K111" i="16"/>
  <c r="J111" i="16"/>
  <c r="I111" i="16"/>
  <c r="H111" i="16"/>
  <c r="G111" i="16"/>
  <c r="F111" i="16"/>
  <c r="E111" i="16"/>
  <c r="D111" i="16"/>
  <c r="C111" i="16"/>
  <c r="L111" i="16"/>
  <c r="L204" i="18" l="1"/>
  <c r="G177" i="18"/>
  <c r="C177" i="18"/>
  <c r="H177" i="18"/>
  <c r="L177" i="18"/>
  <c r="C204" i="18"/>
  <c r="C149" i="18"/>
  <c r="G149" i="18"/>
  <c r="L149" i="18"/>
  <c r="H149" i="18"/>
  <c r="C120" i="18"/>
  <c r="C62" i="18"/>
  <c r="L62" i="18"/>
  <c r="H62" i="18"/>
  <c r="G62" i="18"/>
  <c r="G120" i="18"/>
  <c r="H120" i="18"/>
  <c r="L120" i="18"/>
  <c r="C92" i="18"/>
  <c r="L92" i="18"/>
  <c r="G92" i="18"/>
  <c r="H92" i="18"/>
  <c r="H36" i="18"/>
  <c r="C36" i="18"/>
  <c r="G36" i="18"/>
  <c r="L36" i="18"/>
  <c r="H259" i="18"/>
  <c r="G286" i="18"/>
  <c r="C286" i="18"/>
  <c r="H286" i="18"/>
  <c r="L286" i="18"/>
  <c r="H230" i="18"/>
  <c r="L230" i="18"/>
  <c r="C230" i="18"/>
  <c r="G230" i="18"/>
  <c r="L259" i="18"/>
  <c r="H204" i="18"/>
  <c r="C259" i="18"/>
  <c r="G259" i="18"/>
  <c r="G204" i="18"/>
  <c r="C257" i="16"/>
  <c r="C251" i="16"/>
  <c r="C247" i="16"/>
  <c r="C238" i="16"/>
  <c r="G257" i="16"/>
  <c r="G251" i="16"/>
  <c r="G247" i="16"/>
  <c r="G238" i="16"/>
  <c r="H257" i="16"/>
  <c r="H251" i="16"/>
  <c r="H247" i="16"/>
  <c r="H238" i="16"/>
  <c r="L257" i="16"/>
  <c r="L247" i="16"/>
  <c r="L238" i="16"/>
  <c r="L251" i="16"/>
  <c r="K251" i="16"/>
  <c r="J251" i="16"/>
  <c r="I251" i="16"/>
  <c r="F251" i="16"/>
  <c r="E251" i="16"/>
  <c r="D251" i="16"/>
  <c r="K247" i="16"/>
  <c r="J247" i="16"/>
  <c r="I247" i="16"/>
  <c r="F247" i="16"/>
  <c r="E247" i="16"/>
  <c r="D247" i="16"/>
  <c r="K238" i="16"/>
  <c r="J238" i="16"/>
  <c r="I238" i="16"/>
  <c r="F238" i="16"/>
  <c r="E238" i="16"/>
  <c r="D238" i="16"/>
  <c r="L177" i="16"/>
  <c r="L150" i="16"/>
  <c r="L287" i="18" l="1"/>
  <c r="G287" i="18"/>
  <c r="G258" i="16"/>
  <c r="C258" i="16"/>
  <c r="H258" i="16"/>
  <c r="L93" i="16"/>
  <c r="K86" i="16"/>
  <c r="J86" i="16"/>
  <c r="I86" i="16"/>
  <c r="H86" i="16"/>
  <c r="G86" i="16"/>
  <c r="F86" i="16"/>
  <c r="E86" i="16"/>
  <c r="D86" i="16"/>
  <c r="C86" i="16"/>
  <c r="L86" i="16"/>
  <c r="L81" i="16"/>
  <c r="K38" i="16" l="1"/>
  <c r="J38" i="16"/>
  <c r="I38" i="16"/>
  <c r="H38" i="16"/>
  <c r="G38" i="16"/>
  <c r="F38" i="16"/>
  <c r="E38" i="16"/>
  <c r="D38" i="16"/>
  <c r="C38" i="16"/>
  <c r="L38" i="16"/>
  <c r="L17" i="16"/>
  <c r="L26" i="16"/>
  <c r="K26" i="16"/>
  <c r="J26" i="16"/>
  <c r="I26" i="16"/>
  <c r="H26" i="16"/>
  <c r="G26" i="16"/>
  <c r="F26" i="16"/>
  <c r="E26" i="16"/>
  <c r="D26" i="16"/>
  <c r="C26" i="16"/>
  <c r="L283" i="16"/>
  <c r="K283" i="16"/>
  <c r="J283" i="16"/>
  <c r="I283" i="16"/>
  <c r="H283" i="16"/>
  <c r="G283" i="16"/>
  <c r="F283" i="16"/>
  <c r="E283" i="16"/>
  <c r="D283" i="16"/>
  <c r="C283" i="16"/>
  <c r="L277" i="16"/>
  <c r="K277" i="16"/>
  <c r="J277" i="16"/>
  <c r="I277" i="16"/>
  <c r="H277" i="16"/>
  <c r="G277" i="16"/>
  <c r="F277" i="16"/>
  <c r="E277" i="16"/>
  <c r="D277" i="16"/>
  <c r="C277" i="16"/>
  <c r="L273" i="16"/>
  <c r="K273" i="16"/>
  <c r="J273" i="16"/>
  <c r="I273" i="16"/>
  <c r="H273" i="16"/>
  <c r="G273" i="16"/>
  <c r="F273" i="16"/>
  <c r="E273" i="16"/>
  <c r="D273" i="16"/>
  <c r="C273" i="16"/>
  <c r="L265" i="16"/>
  <c r="K265" i="16"/>
  <c r="J265" i="16"/>
  <c r="I265" i="16"/>
  <c r="H265" i="16"/>
  <c r="G265" i="16"/>
  <c r="F265" i="16"/>
  <c r="E265" i="16"/>
  <c r="D265" i="16"/>
  <c r="C265" i="16"/>
  <c r="L230" i="16"/>
  <c r="K230" i="16"/>
  <c r="J230" i="16"/>
  <c r="I230" i="16"/>
  <c r="H230" i="16"/>
  <c r="G230" i="16"/>
  <c r="F230" i="16"/>
  <c r="E230" i="16"/>
  <c r="D230" i="16"/>
  <c r="C230" i="16"/>
  <c r="L223" i="16"/>
  <c r="K223" i="16"/>
  <c r="J223" i="16"/>
  <c r="I223" i="16"/>
  <c r="H223" i="16"/>
  <c r="G223" i="16"/>
  <c r="F223" i="16"/>
  <c r="E223" i="16"/>
  <c r="D223" i="16"/>
  <c r="C223" i="16"/>
  <c r="L219" i="16"/>
  <c r="K219" i="16"/>
  <c r="J219" i="16"/>
  <c r="I219" i="16"/>
  <c r="H219" i="16"/>
  <c r="G219" i="16"/>
  <c r="F219" i="16"/>
  <c r="E219" i="16"/>
  <c r="D219" i="16"/>
  <c r="C219" i="16"/>
  <c r="L212" i="16"/>
  <c r="K212" i="16"/>
  <c r="J212" i="16"/>
  <c r="I212" i="16"/>
  <c r="H212" i="16"/>
  <c r="G212" i="16"/>
  <c r="F212" i="16"/>
  <c r="E212" i="16"/>
  <c r="D212" i="16"/>
  <c r="C212" i="16"/>
  <c r="L204" i="16"/>
  <c r="K204" i="16"/>
  <c r="J204" i="16"/>
  <c r="I204" i="16"/>
  <c r="H204" i="16"/>
  <c r="G204" i="16"/>
  <c r="F204" i="16"/>
  <c r="E204" i="16"/>
  <c r="D204" i="16"/>
  <c r="C204" i="16"/>
  <c r="L198" i="16"/>
  <c r="K198" i="16"/>
  <c r="J198" i="16"/>
  <c r="I198" i="16"/>
  <c r="H198" i="16"/>
  <c r="G198" i="16"/>
  <c r="F198" i="16"/>
  <c r="E198" i="16"/>
  <c r="D198" i="16"/>
  <c r="C198" i="16"/>
  <c r="L194" i="16"/>
  <c r="K194" i="16"/>
  <c r="J194" i="16"/>
  <c r="I194" i="16"/>
  <c r="H194" i="16"/>
  <c r="G194" i="16"/>
  <c r="F194" i="16"/>
  <c r="E194" i="16"/>
  <c r="D194" i="16"/>
  <c r="C194" i="16"/>
  <c r="L185" i="16"/>
  <c r="K185" i="16"/>
  <c r="J185" i="16"/>
  <c r="I185" i="16"/>
  <c r="H185" i="16"/>
  <c r="G185" i="16"/>
  <c r="F185" i="16"/>
  <c r="E185" i="16"/>
  <c r="D185" i="16"/>
  <c r="C185" i="16"/>
  <c r="K177" i="16"/>
  <c r="J177" i="16"/>
  <c r="I177" i="16"/>
  <c r="H177" i="16"/>
  <c r="G177" i="16"/>
  <c r="F177" i="16"/>
  <c r="E177" i="16"/>
  <c r="D177" i="16"/>
  <c r="C177" i="16"/>
  <c r="L171" i="16"/>
  <c r="K171" i="16"/>
  <c r="J171" i="16"/>
  <c r="I171" i="16"/>
  <c r="H171" i="16"/>
  <c r="G171" i="16"/>
  <c r="F171" i="16"/>
  <c r="E171" i="16"/>
  <c r="D171" i="16"/>
  <c r="C171" i="16"/>
  <c r="L167" i="16"/>
  <c r="K167" i="16"/>
  <c r="J167" i="16"/>
  <c r="I167" i="16"/>
  <c r="H167" i="16"/>
  <c r="G167" i="16"/>
  <c r="F167" i="16"/>
  <c r="E167" i="16"/>
  <c r="D167" i="16"/>
  <c r="C167" i="16"/>
  <c r="L158" i="16"/>
  <c r="K158" i="16"/>
  <c r="J158" i="16"/>
  <c r="I158" i="16"/>
  <c r="H158" i="16"/>
  <c r="G158" i="16"/>
  <c r="F158" i="16"/>
  <c r="E158" i="16"/>
  <c r="D158" i="16"/>
  <c r="C158" i="16"/>
  <c r="K150" i="16"/>
  <c r="J150" i="16"/>
  <c r="I150" i="16"/>
  <c r="H150" i="16"/>
  <c r="G150" i="16"/>
  <c r="F150" i="16"/>
  <c r="E150" i="16"/>
  <c r="D150" i="16"/>
  <c r="C150" i="16"/>
  <c r="L144" i="16"/>
  <c r="K144" i="16"/>
  <c r="J144" i="16"/>
  <c r="I144" i="16"/>
  <c r="H144" i="16"/>
  <c r="G144" i="16"/>
  <c r="F144" i="16"/>
  <c r="E144" i="16"/>
  <c r="D144" i="16"/>
  <c r="C144" i="16"/>
  <c r="L138" i="16"/>
  <c r="K138" i="16"/>
  <c r="J138" i="16"/>
  <c r="I138" i="16"/>
  <c r="H138" i="16"/>
  <c r="G138" i="16"/>
  <c r="F138" i="16"/>
  <c r="E138" i="16"/>
  <c r="D138" i="16"/>
  <c r="C138" i="16"/>
  <c r="L130" i="16"/>
  <c r="K130" i="16"/>
  <c r="J130" i="16"/>
  <c r="I130" i="16"/>
  <c r="H130" i="16"/>
  <c r="G130" i="16"/>
  <c r="F130" i="16"/>
  <c r="E130" i="16"/>
  <c r="D130" i="16"/>
  <c r="C130" i="16"/>
  <c r="L122" i="16"/>
  <c r="K122" i="16"/>
  <c r="J122" i="16"/>
  <c r="I122" i="16"/>
  <c r="H122" i="16"/>
  <c r="G122" i="16"/>
  <c r="F122" i="16"/>
  <c r="E122" i="16"/>
  <c r="D122" i="16"/>
  <c r="C122" i="16"/>
  <c r="L115" i="16"/>
  <c r="K115" i="16"/>
  <c r="J115" i="16"/>
  <c r="I115" i="16"/>
  <c r="H115" i="16"/>
  <c r="G115" i="16"/>
  <c r="F115" i="16"/>
  <c r="E115" i="16"/>
  <c r="D115" i="16"/>
  <c r="C115" i="16"/>
  <c r="L101" i="16"/>
  <c r="K101" i="16"/>
  <c r="J101" i="16"/>
  <c r="I101" i="16"/>
  <c r="H101" i="16"/>
  <c r="G101" i="16"/>
  <c r="F101" i="16"/>
  <c r="E101" i="16"/>
  <c r="D101" i="16"/>
  <c r="C101" i="16"/>
  <c r="K93" i="16"/>
  <c r="J93" i="16"/>
  <c r="I93" i="16"/>
  <c r="H93" i="16"/>
  <c r="G93" i="16"/>
  <c r="F93" i="16"/>
  <c r="E93" i="16"/>
  <c r="D93" i="16"/>
  <c r="C93" i="16"/>
  <c r="K81" i="16"/>
  <c r="J81" i="16"/>
  <c r="I81" i="16"/>
  <c r="H81" i="16"/>
  <c r="G81" i="16"/>
  <c r="F81" i="16"/>
  <c r="E81" i="16"/>
  <c r="D81" i="16"/>
  <c r="C81" i="16"/>
  <c r="L74" i="16"/>
  <c r="L94" i="16" s="1"/>
  <c r="K74" i="16"/>
  <c r="J74" i="16"/>
  <c r="I74" i="16"/>
  <c r="H74" i="16"/>
  <c r="G74" i="16"/>
  <c r="F74" i="16"/>
  <c r="E74" i="16"/>
  <c r="D74" i="16"/>
  <c r="C74" i="16"/>
  <c r="L66" i="16"/>
  <c r="K66" i="16"/>
  <c r="J66" i="16"/>
  <c r="I66" i="16"/>
  <c r="G66" i="16"/>
  <c r="F66" i="16"/>
  <c r="E66" i="16"/>
  <c r="D66" i="16"/>
  <c r="L59" i="16"/>
  <c r="K59" i="16"/>
  <c r="J59" i="16"/>
  <c r="I59" i="16"/>
  <c r="H59" i="16"/>
  <c r="G59" i="16"/>
  <c r="F59" i="16"/>
  <c r="E59" i="16"/>
  <c r="D59" i="16"/>
  <c r="C59" i="16"/>
  <c r="L55" i="16"/>
  <c r="K55" i="16"/>
  <c r="J55" i="16"/>
  <c r="I55" i="16"/>
  <c r="H55" i="16"/>
  <c r="G55" i="16"/>
  <c r="F55" i="16"/>
  <c r="E55" i="16"/>
  <c r="D55" i="16"/>
  <c r="C55" i="16"/>
  <c r="L46" i="16"/>
  <c r="K46" i="16"/>
  <c r="J46" i="16"/>
  <c r="I46" i="16"/>
  <c r="H46" i="16"/>
  <c r="G46" i="16"/>
  <c r="F46" i="16"/>
  <c r="E46" i="16"/>
  <c r="D46" i="16"/>
  <c r="C46" i="16"/>
  <c r="L31" i="16"/>
  <c r="K31" i="16"/>
  <c r="J31" i="16"/>
  <c r="I31" i="16"/>
  <c r="H31" i="16"/>
  <c r="G31" i="16"/>
  <c r="F31" i="16"/>
  <c r="E31" i="16"/>
  <c r="D31" i="16"/>
  <c r="C31" i="16"/>
  <c r="K17" i="16"/>
  <c r="J17" i="16"/>
  <c r="I17" i="16"/>
  <c r="H17" i="16"/>
  <c r="G17" i="16"/>
  <c r="F17" i="16"/>
  <c r="E17" i="16"/>
  <c r="D17" i="16"/>
  <c r="C17" i="16"/>
  <c r="L231" i="16" l="1"/>
  <c r="H284" i="16"/>
  <c r="L284" i="16"/>
  <c r="C284" i="16"/>
  <c r="G284" i="16"/>
  <c r="L178" i="16"/>
  <c r="L151" i="16"/>
  <c r="C67" i="16"/>
  <c r="G67" i="16"/>
  <c r="C94" i="16"/>
  <c r="G94" i="16"/>
  <c r="C123" i="16"/>
  <c r="G123" i="16"/>
  <c r="C151" i="16"/>
  <c r="G151" i="16"/>
  <c r="C205" i="16"/>
  <c r="G205" i="16"/>
  <c r="C231" i="16"/>
  <c r="G231" i="16"/>
  <c r="H67" i="16"/>
  <c r="L67" i="16"/>
  <c r="H94" i="16"/>
  <c r="H123" i="16"/>
  <c r="L123" i="16"/>
  <c r="H151" i="16"/>
  <c r="H178" i="16"/>
  <c r="H205" i="16"/>
  <c r="L205" i="16"/>
  <c r="H231" i="16"/>
  <c r="L39" i="16"/>
  <c r="C178" i="16"/>
  <c r="G178" i="16"/>
  <c r="G39" i="16"/>
  <c r="C39" i="16"/>
  <c r="H39" i="16"/>
  <c r="L174" i="15"/>
  <c r="K174" i="15"/>
  <c r="J174" i="15"/>
  <c r="I174" i="15"/>
  <c r="H174" i="15"/>
  <c r="G174" i="15"/>
  <c r="F174" i="15"/>
  <c r="E174" i="15"/>
  <c r="D174" i="15"/>
  <c r="C174" i="15"/>
  <c r="K256" i="15"/>
  <c r="L256" i="15"/>
  <c r="J256" i="15"/>
  <c r="I256" i="15"/>
  <c r="H256" i="15"/>
  <c r="G256" i="15"/>
  <c r="F256" i="15"/>
  <c r="E256" i="15"/>
  <c r="D256" i="15"/>
  <c r="C256" i="15"/>
  <c r="G286" i="16" l="1"/>
  <c r="K227" i="15"/>
  <c r="J227" i="15"/>
  <c r="I227" i="15"/>
  <c r="H227" i="15"/>
  <c r="G227" i="15"/>
  <c r="F227" i="15"/>
  <c r="E227" i="15"/>
  <c r="D227" i="15"/>
  <c r="C227" i="15"/>
  <c r="L227" i="15"/>
  <c r="L223" i="15"/>
  <c r="L197" i="15"/>
  <c r="L145" i="15"/>
  <c r="L151" i="15"/>
  <c r="L110" i="15" l="1"/>
  <c r="L122" i="15"/>
  <c r="K122" i="15"/>
  <c r="J122" i="15"/>
  <c r="I122" i="15"/>
  <c r="H122" i="15"/>
  <c r="G122" i="15"/>
  <c r="F122" i="15"/>
  <c r="E122" i="15"/>
  <c r="D122" i="15"/>
  <c r="C122" i="15"/>
  <c r="K81" i="15"/>
  <c r="J81" i="15"/>
  <c r="I81" i="15"/>
  <c r="H81" i="15"/>
  <c r="G81" i="15"/>
  <c r="F81" i="15"/>
  <c r="E81" i="15"/>
  <c r="D81" i="15"/>
  <c r="C81" i="15"/>
  <c r="L81" i="15"/>
  <c r="L86" i="15"/>
  <c r="K86" i="15"/>
  <c r="J86" i="15"/>
  <c r="I86" i="15"/>
  <c r="H86" i="15"/>
  <c r="G86" i="15"/>
  <c r="F86" i="15"/>
  <c r="E86" i="15"/>
  <c r="D86" i="15"/>
  <c r="C86" i="15"/>
  <c r="G56" i="15"/>
  <c r="F56" i="15"/>
  <c r="E56" i="15"/>
  <c r="D56" i="15"/>
  <c r="C56" i="15"/>
  <c r="L289" i="15"/>
  <c r="K289" i="15"/>
  <c r="J289" i="15"/>
  <c r="I289" i="15"/>
  <c r="H289" i="15"/>
  <c r="G289" i="15"/>
  <c r="F289" i="15"/>
  <c r="E289" i="15"/>
  <c r="D289" i="15"/>
  <c r="C289" i="15"/>
  <c r="L283" i="15"/>
  <c r="K283" i="15"/>
  <c r="J283" i="15"/>
  <c r="I283" i="15"/>
  <c r="H283" i="15"/>
  <c r="G283" i="15"/>
  <c r="F283" i="15"/>
  <c r="E283" i="15"/>
  <c r="D283" i="15"/>
  <c r="C283" i="15"/>
  <c r="L278" i="15"/>
  <c r="K278" i="15"/>
  <c r="J278" i="15"/>
  <c r="I278" i="15"/>
  <c r="H278" i="15"/>
  <c r="G278" i="15"/>
  <c r="F278" i="15"/>
  <c r="E278" i="15"/>
  <c r="D278" i="15"/>
  <c r="C278" i="15"/>
  <c r="L270" i="15"/>
  <c r="K270" i="15"/>
  <c r="J270" i="15"/>
  <c r="I270" i="15"/>
  <c r="H270" i="15"/>
  <c r="G270" i="15"/>
  <c r="F270" i="15"/>
  <c r="E270" i="15"/>
  <c r="D270" i="15"/>
  <c r="C270" i="15"/>
  <c r="L251" i="15"/>
  <c r="K251" i="15"/>
  <c r="J251" i="15"/>
  <c r="I251" i="15"/>
  <c r="H251" i="15"/>
  <c r="G251" i="15"/>
  <c r="F251" i="15"/>
  <c r="E251" i="15"/>
  <c r="D251" i="15"/>
  <c r="C251" i="15"/>
  <c r="L242" i="15"/>
  <c r="K242" i="15"/>
  <c r="J242" i="15"/>
  <c r="I242" i="15"/>
  <c r="H242" i="15"/>
  <c r="G242" i="15"/>
  <c r="F242" i="15"/>
  <c r="E242" i="15"/>
  <c r="D242" i="15"/>
  <c r="C242" i="15"/>
  <c r="L234" i="15"/>
  <c r="K234" i="15"/>
  <c r="J234" i="15"/>
  <c r="I234" i="15"/>
  <c r="H234" i="15"/>
  <c r="G234" i="15"/>
  <c r="F234" i="15"/>
  <c r="E234" i="15"/>
  <c r="D234" i="15"/>
  <c r="C234" i="15"/>
  <c r="K223" i="15"/>
  <c r="J223" i="15"/>
  <c r="I223" i="15"/>
  <c r="H223" i="15"/>
  <c r="G223" i="15"/>
  <c r="F223" i="15"/>
  <c r="E223" i="15"/>
  <c r="D223" i="15"/>
  <c r="C223" i="15"/>
  <c r="L215" i="15"/>
  <c r="K215" i="15"/>
  <c r="J215" i="15"/>
  <c r="I215" i="15"/>
  <c r="H215" i="15"/>
  <c r="G215" i="15"/>
  <c r="F215" i="15"/>
  <c r="E215" i="15"/>
  <c r="D215" i="15"/>
  <c r="C215" i="15"/>
  <c r="L207" i="15"/>
  <c r="K207" i="15"/>
  <c r="J207" i="15"/>
  <c r="I207" i="15"/>
  <c r="H207" i="15"/>
  <c r="G207" i="15"/>
  <c r="F207" i="15"/>
  <c r="E207" i="15"/>
  <c r="D207" i="15"/>
  <c r="C207" i="15"/>
  <c r="L201" i="15"/>
  <c r="K201" i="15"/>
  <c r="J201" i="15"/>
  <c r="I201" i="15"/>
  <c r="H201" i="15"/>
  <c r="G201" i="15"/>
  <c r="F201" i="15"/>
  <c r="E201" i="15"/>
  <c r="D201" i="15"/>
  <c r="C201" i="15"/>
  <c r="K197" i="15"/>
  <c r="J197" i="15"/>
  <c r="I197" i="15"/>
  <c r="H197" i="15"/>
  <c r="G197" i="15"/>
  <c r="F197" i="15"/>
  <c r="E197" i="15"/>
  <c r="D197" i="15"/>
  <c r="C197" i="15"/>
  <c r="L188" i="15"/>
  <c r="K188" i="15"/>
  <c r="J188" i="15"/>
  <c r="I188" i="15"/>
  <c r="H188" i="15"/>
  <c r="G188" i="15"/>
  <c r="F188" i="15"/>
  <c r="E188" i="15"/>
  <c r="D188" i="15"/>
  <c r="C188" i="15"/>
  <c r="L180" i="15"/>
  <c r="K180" i="15"/>
  <c r="J180" i="15"/>
  <c r="I180" i="15"/>
  <c r="H180" i="15"/>
  <c r="G180" i="15"/>
  <c r="F180" i="15"/>
  <c r="E180" i="15"/>
  <c r="D180" i="15"/>
  <c r="C180" i="15"/>
  <c r="L169" i="15"/>
  <c r="K169" i="15"/>
  <c r="J169" i="15"/>
  <c r="I169" i="15"/>
  <c r="H169" i="15"/>
  <c r="G169" i="15"/>
  <c r="F169" i="15"/>
  <c r="E169" i="15"/>
  <c r="D169" i="15"/>
  <c r="C169" i="15"/>
  <c r="L159" i="15"/>
  <c r="K159" i="15"/>
  <c r="J159" i="15"/>
  <c r="I159" i="15"/>
  <c r="H159" i="15"/>
  <c r="G159" i="15"/>
  <c r="F159" i="15"/>
  <c r="E159" i="15"/>
  <c r="D159" i="15"/>
  <c r="C159" i="15"/>
  <c r="K151" i="15"/>
  <c r="J151" i="15"/>
  <c r="I151" i="15"/>
  <c r="H151" i="15"/>
  <c r="G151" i="15"/>
  <c r="F151" i="15"/>
  <c r="E151" i="15"/>
  <c r="D151" i="15"/>
  <c r="C151" i="15"/>
  <c r="K145" i="15"/>
  <c r="J145" i="15"/>
  <c r="I145" i="15"/>
  <c r="H145" i="15"/>
  <c r="G145" i="15"/>
  <c r="F145" i="15"/>
  <c r="E145" i="15"/>
  <c r="D145" i="15"/>
  <c r="C145" i="15"/>
  <c r="L139" i="15"/>
  <c r="K139" i="15"/>
  <c r="J139" i="15"/>
  <c r="I139" i="15"/>
  <c r="H139" i="15"/>
  <c r="G139" i="15"/>
  <c r="F139" i="15"/>
  <c r="E139" i="15"/>
  <c r="D139" i="15"/>
  <c r="C139" i="15"/>
  <c r="L130" i="15"/>
  <c r="K130" i="15"/>
  <c r="J130" i="15"/>
  <c r="I130" i="15"/>
  <c r="H130" i="15"/>
  <c r="G130" i="15"/>
  <c r="F130" i="15"/>
  <c r="E130" i="15"/>
  <c r="D130" i="15"/>
  <c r="C130" i="15"/>
  <c r="L114" i="15"/>
  <c r="K114" i="15"/>
  <c r="J114" i="15"/>
  <c r="I114" i="15"/>
  <c r="H114" i="15"/>
  <c r="G114" i="15"/>
  <c r="F114" i="15"/>
  <c r="E114" i="15"/>
  <c r="D114" i="15"/>
  <c r="C114" i="15"/>
  <c r="K110" i="15"/>
  <c r="J110" i="15"/>
  <c r="I110" i="15"/>
  <c r="H110" i="15"/>
  <c r="G110" i="15"/>
  <c r="F110" i="15"/>
  <c r="E110" i="15"/>
  <c r="D110" i="15"/>
  <c r="C110" i="15"/>
  <c r="L100" i="15"/>
  <c r="K100" i="15"/>
  <c r="J100" i="15"/>
  <c r="I100" i="15"/>
  <c r="H100" i="15"/>
  <c r="G100" i="15"/>
  <c r="F100" i="15"/>
  <c r="E100" i="15"/>
  <c r="D100" i="15"/>
  <c r="C100" i="15"/>
  <c r="L92" i="15"/>
  <c r="K92" i="15"/>
  <c r="J92" i="15"/>
  <c r="I92" i="15"/>
  <c r="H92" i="15"/>
  <c r="G92" i="15"/>
  <c r="F92" i="15"/>
  <c r="E92" i="15"/>
  <c r="D92" i="15"/>
  <c r="C92" i="15"/>
  <c r="L71" i="15"/>
  <c r="K71" i="15"/>
  <c r="J71" i="15"/>
  <c r="I71" i="15"/>
  <c r="H71" i="15"/>
  <c r="G71" i="15"/>
  <c r="F71" i="15"/>
  <c r="E71" i="15"/>
  <c r="D71" i="15"/>
  <c r="C71" i="15"/>
  <c r="L63" i="15"/>
  <c r="K63" i="15"/>
  <c r="J63" i="15"/>
  <c r="I63" i="15"/>
  <c r="G63" i="15"/>
  <c r="F63" i="15"/>
  <c r="E63" i="15"/>
  <c r="D63" i="15"/>
  <c r="L56" i="15"/>
  <c r="K56" i="15"/>
  <c r="J56" i="15"/>
  <c r="I56" i="15"/>
  <c r="H56" i="15"/>
  <c r="L52" i="15"/>
  <c r="K52" i="15"/>
  <c r="J52" i="15"/>
  <c r="I52" i="15"/>
  <c r="H52" i="15"/>
  <c r="G52" i="15"/>
  <c r="F52" i="15"/>
  <c r="E52" i="15"/>
  <c r="D52" i="15"/>
  <c r="C52" i="15"/>
  <c r="L43" i="15"/>
  <c r="K43" i="15"/>
  <c r="J43" i="15"/>
  <c r="I43" i="15"/>
  <c r="H43" i="15"/>
  <c r="G43" i="15"/>
  <c r="F43" i="15"/>
  <c r="E43" i="15"/>
  <c r="D43" i="15"/>
  <c r="C43" i="15"/>
  <c r="L35" i="15"/>
  <c r="K35" i="15"/>
  <c r="J35" i="15"/>
  <c r="I35" i="15"/>
  <c r="H35" i="15"/>
  <c r="G35" i="15"/>
  <c r="F35" i="15"/>
  <c r="E35" i="15"/>
  <c r="D35" i="15"/>
  <c r="C35" i="15"/>
  <c r="L29" i="15"/>
  <c r="K29" i="15"/>
  <c r="J29" i="15"/>
  <c r="I29" i="15"/>
  <c r="H29" i="15"/>
  <c r="G29" i="15"/>
  <c r="F29" i="15"/>
  <c r="E29" i="15"/>
  <c r="D29" i="15"/>
  <c r="C29" i="15"/>
  <c r="L24" i="15"/>
  <c r="K24" i="15"/>
  <c r="J24" i="15"/>
  <c r="I24" i="15"/>
  <c r="H24" i="15"/>
  <c r="G24" i="15"/>
  <c r="F24" i="15"/>
  <c r="E24" i="15"/>
  <c r="D24" i="15"/>
  <c r="C24" i="15"/>
  <c r="L17" i="15"/>
  <c r="K17" i="15"/>
  <c r="J17" i="15"/>
  <c r="I17" i="15"/>
  <c r="H17" i="15"/>
  <c r="G17" i="15"/>
  <c r="F17" i="15"/>
  <c r="E17" i="15"/>
  <c r="D17" i="15"/>
  <c r="C17" i="15"/>
  <c r="K208" i="14"/>
  <c r="J208" i="14"/>
  <c r="I208" i="14"/>
  <c r="H208" i="14"/>
  <c r="G208" i="14"/>
  <c r="F208" i="14"/>
  <c r="E208" i="14"/>
  <c r="D208" i="14"/>
  <c r="C208" i="14"/>
  <c r="L208" i="14"/>
  <c r="C290" i="15" l="1"/>
  <c r="H181" i="15"/>
  <c r="L181" i="15"/>
  <c r="C181" i="15"/>
  <c r="G181" i="15"/>
  <c r="C235" i="15"/>
  <c r="G235" i="15"/>
  <c r="H235" i="15"/>
  <c r="L235" i="15"/>
  <c r="G290" i="15"/>
  <c r="L123" i="15"/>
  <c r="G152" i="15"/>
  <c r="L93" i="15"/>
  <c r="H36" i="15"/>
  <c r="C93" i="15"/>
  <c r="C123" i="15"/>
  <c r="G123" i="15"/>
  <c r="G93" i="15"/>
  <c r="H93" i="15"/>
  <c r="H64" i="15"/>
  <c r="L64" i="15"/>
  <c r="C208" i="15"/>
  <c r="G208" i="15"/>
  <c r="H208" i="15"/>
  <c r="L208" i="15"/>
  <c r="H290" i="15"/>
  <c r="L290" i="15"/>
  <c r="H152" i="15"/>
  <c r="L152" i="15"/>
  <c r="H123" i="15"/>
  <c r="C152" i="15"/>
  <c r="G64" i="15"/>
  <c r="C64" i="15"/>
  <c r="C36" i="15"/>
  <c r="G36" i="15"/>
  <c r="L36" i="15"/>
  <c r="L197" i="14"/>
  <c r="G140" i="14"/>
  <c r="L140" i="14"/>
  <c r="G283" i="14"/>
  <c r="F283" i="14"/>
  <c r="E283" i="14"/>
  <c r="D283" i="14"/>
  <c r="C283" i="14"/>
  <c r="K283" i="14"/>
  <c r="J283" i="14"/>
  <c r="I283" i="14"/>
  <c r="H283" i="14"/>
  <c r="L283" i="14"/>
  <c r="L253" i="14"/>
  <c r="K230" i="14"/>
  <c r="J230" i="14"/>
  <c r="I230" i="14"/>
  <c r="H230" i="14"/>
  <c r="G230" i="14"/>
  <c r="L230" i="14"/>
  <c r="F230" i="14"/>
  <c r="E230" i="14"/>
  <c r="D230" i="14"/>
  <c r="C230" i="14"/>
  <c r="L226" i="14"/>
  <c r="K179" i="14"/>
  <c r="J179" i="14"/>
  <c r="I179" i="14"/>
  <c r="H179" i="14"/>
  <c r="G179" i="14"/>
  <c r="F179" i="14"/>
  <c r="E179" i="14"/>
  <c r="D179" i="14"/>
  <c r="C179" i="14"/>
  <c r="L179" i="14"/>
  <c r="L169" i="14"/>
  <c r="K169" i="14"/>
  <c r="J169" i="14"/>
  <c r="I169" i="14"/>
  <c r="H169" i="14"/>
  <c r="G169" i="14"/>
  <c r="F169" i="14"/>
  <c r="E169" i="14"/>
  <c r="D169" i="14"/>
  <c r="C169" i="14"/>
  <c r="K152" i="14" l="1"/>
  <c r="J152" i="14"/>
  <c r="I152" i="14"/>
  <c r="H152" i="14"/>
  <c r="G152" i="14"/>
  <c r="F152" i="14"/>
  <c r="E152" i="14"/>
  <c r="D152" i="14"/>
  <c r="C152" i="14"/>
  <c r="L152" i="14"/>
  <c r="G116" i="14"/>
  <c r="F116" i="14"/>
  <c r="E116" i="14"/>
  <c r="D116" i="14"/>
  <c r="C116" i="14"/>
  <c r="K116" i="14"/>
  <c r="J116" i="14"/>
  <c r="I116" i="14"/>
  <c r="H116" i="14"/>
  <c r="L116" i="14"/>
  <c r="L111" i="14"/>
  <c r="L73" i="14"/>
  <c r="K82" i="14"/>
  <c r="J82" i="14"/>
  <c r="I82" i="14"/>
  <c r="H82" i="14"/>
  <c r="G82" i="14"/>
  <c r="F82" i="14"/>
  <c r="E82" i="14"/>
  <c r="D82" i="14"/>
  <c r="C82" i="14"/>
  <c r="L82" i="14"/>
  <c r="K58" i="14"/>
  <c r="J58" i="14"/>
  <c r="I58" i="14"/>
  <c r="H58" i="14"/>
  <c r="L58" i="14"/>
  <c r="K29" i="14"/>
  <c r="J29" i="14"/>
  <c r="I29" i="14"/>
  <c r="H29" i="14"/>
  <c r="G29" i="14"/>
  <c r="L29" i="14"/>
  <c r="L36" i="14"/>
  <c r="L17" i="14"/>
  <c r="L24" i="14"/>
  <c r="L289" i="14"/>
  <c r="K289" i="14"/>
  <c r="J289" i="14"/>
  <c r="I289" i="14"/>
  <c r="H289" i="14"/>
  <c r="G289" i="14"/>
  <c r="F289" i="14"/>
  <c r="E289" i="14"/>
  <c r="D289" i="14"/>
  <c r="C289" i="14"/>
  <c r="L278" i="14"/>
  <c r="K278" i="14"/>
  <c r="J278" i="14"/>
  <c r="I278" i="14"/>
  <c r="H278" i="14"/>
  <c r="G278" i="14"/>
  <c r="F278" i="14"/>
  <c r="E278" i="14"/>
  <c r="D278" i="14"/>
  <c r="C278" i="14"/>
  <c r="L271" i="14"/>
  <c r="K271" i="14"/>
  <c r="J271" i="14"/>
  <c r="J290" i="14" s="1"/>
  <c r="I271" i="14"/>
  <c r="I290" i="14" s="1"/>
  <c r="H271" i="14"/>
  <c r="G271" i="14"/>
  <c r="F271" i="14"/>
  <c r="F290" i="14" s="1"/>
  <c r="E271" i="14"/>
  <c r="E290" i="14" s="1"/>
  <c r="D271" i="14"/>
  <c r="C271" i="14"/>
  <c r="L263" i="14"/>
  <c r="K263" i="14"/>
  <c r="J263" i="14"/>
  <c r="I263" i="14"/>
  <c r="H263" i="14"/>
  <c r="G263" i="14"/>
  <c r="F263" i="14"/>
  <c r="E263" i="14"/>
  <c r="D263" i="14"/>
  <c r="C263" i="14"/>
  <c r="K253" i="14"/>
  <c r="J253" i="14"/>
  <c r="I253" i="14"/>
  <c r="H253" i="14"/>
  <c r="G253" i="14"/>
  <c r="F253" i="14"/>
  <c r="E253" i="14"/>
  <c r="D253" i="14"/>
  <c r="C253" i="14"/>
  <c r="L245" i="14"/>
  <c r="K245" i="14"/>
  <c r="J245" i="14"/>
  <c r="I245" i="14"/>
  <c r="H245" i="14"/>
  <c r="G245" i="14"/>
  <c r="F245" i="14"/>
  <c r="E245" i="14"/>
  <c r="D245" i="14"/>
  <c r="C245" i="14"/>
  <c r="L237" i="14"/>
  <c r="K237" i="14"/>
  <c r="J237" i="14"/>
  <c r="I237" i="14"/>
  <c r="H237" i="14"/>
  <c r="G237" i="14"/>
  <c r="F237" i="14"/>
  <c r="E237" i="14"/>
  <c r="D237" i="14"/>
  <c r="C237" i="14"/>
  <c r="K226" i="14"/>
  <c r="J226" i="14"/>
  <c r="I226" i="14"/>
  <c r="H226" i="14"/>
  <c r="G226" i="14"/>
  <c r="F226" i="14"/>
  <c r="E226" i="14"/>
  <c r="D226" i="14"/>
  <c r="C226" i="14"/>
  <c r="L216" i="14"/>
  <c r="K216" i="14"/>
  <c r="J216" i="14"/>
  <c r="I216" i="14"/>
  <c r="H216" i="14"/>
  <c r="G216" i="14"/>
  <c r="F216" i="14"/>
  <c r="E216" i="14"/>
  <c r="D216" i="14"/>
  <c r="C216" i="14"/>
  <c r="L201" i="14"/>
  <c r="K201" i="14"/>
  <c r="J201" i="14"/>
  <c r="I201" i="14"/>
  <c r="H201" i="14"/>
  <c r="G201" i="14"/>
  <c r="F201" i="14"/>
  <c r="E201" i="14"/>
  <c r="D201" i="14"/>
  <c r="C201" i="14"/>
  <c r="K197" i="14"/>
  <c r="J197" i="14"/>
  <c r="I197" i="14"/>
  <c r="H197" i="14"/>
  <c r="G197" i="14"/>
  <c r="F197" i="14"/>
  <c r="E197" i="14"/>
  <c r="D197" i="14"/>
  <c r="C197" i="14"/>
  <c r="L187" i="14"/>
  <c r="K187" i="14"/>
  <c r="J187" i="14"/>
  <c r="I187" i="14"/>
  <c r="H187" i="14"/>
  <c r="G187" i="14"/>
  <c r="F187" i="14"/>
  <c r="E187" i="14"/>
  <c r="D187" i="14"/>
  <c r="C187" i="14"/>
  <c r="L160" i="14"/>
  <c r="L180" i="14" s="1"/>
  <c r="K160" i="14"/>
  <c r="J160" i="14"/>
  <c r="I160" i="14"/>
  <c r="H160" i="14"/>
  <c r="H180" i="14" s="1"/>
  <c r="G160" i="14"/>
  <c r="G180" i="14" s="1"/>
  <c r="F160" i="14"/>
  <c r="E160" i="14"/>
  <c r="D160" i="14"/>
  <c r="C160" i="14"/>
  <c r="C180" i="14" s="1"/>
  <c r="L146" i="14"/>
  <c r="K146" i="14"/>
  <c r="J146" i="14"/>
  <c r="I146" i="14"/>
  <c r="H146" i="14"/>
  <c r="G146" i="14"/>
  <c r="F146" i="14"/>
  <c r="E146" i="14"/>
  <c r="D146" i="14"/>
  <c r="C146" i="14"/>
  <c r="K140" i="14"/>
  <c r="J140" i="14"/>
  <c r="I140" i="14"/>
  <c r="H140" i="14"/>
  <c r="F140" i="14"/>
  <c r="E140" i="14"/>
  <c r="D140" i="14"/>
  <c r="C140" i="14"/>
  <c r="L130" i="14"/>
  <c r="K130" i="14"/>
  <c r="J130" i="14"/>
  <c r="I130" i="14"/>
  <c r="H130" i="14"/>
  <c r="G130" i="14"/>
  <c r="F130" i="14"/>
  <c r="E130" i="14"/>
  <c r="D130" i="14"/>
  <c r="C130" i="14"/>
  <c r="L122" i="14"/>
  <c r="K122" i="14"/>
  <c r="J122" i="14"/>
  <c r="I122" i="14"/>
  <c r="H122" i="14"/>
  <c r="G122" i="14"/>
  <c r="F122" i="14"/>
  <c r="E122" i="14"/>
  <c r="D122" i="14"/>
  <c r="C122" i="14"/>
  <c r="K111" i="14"/>
  <c r="J111" i="14"/>
  <c r="I111" i="14"/>
  <c r="H111" i="14"/>
  <c r="G111" i="14"/>
  <c r="F111" i="14"/>
  <c r="E111" i="14"/>
  <c r="D111" i="14"/>
  <c r="C111" i="14"/>
  <c r="L101" i="14"/>
  <c r="K101" i="14"/>
  <c r="J101" i="14"/>
  <c r="I101" i="14"/>
  <c r="H101" i="14"/>
  <c r="G101" i="14"/>
  <c r="F101" i="14"/>
  <c r="E101" i="14"/>
  <c r="D101" i="14"/>
  <c r="C101" i="14"/>
  <c r="L93" i="14"/>
  <c r="K93" i="14"/>
  <c r="J93" i="14"/>
  <c r="I93" i="14"/>
  <c r="H93" i="14"/>
  <c r="G93" i="14"/>
  <c r="F93" i="14"/>
  <c r="E93" i="14"/>
  <c r="D93" i="14"/>
  <c r="C93" i="14"/>
  <c r="L86" i="14"/>
  <c r="K86" i="14"/>
  <c r="J86" i="14"/>
  <c r="I86" i="14"/>
  <c r="G86" i="14"/>
  <c r="F86" i="14"/>
  <c r="E86" i="14"/>
  <c r="D86" i="14"/>
  <c r="C86" i="14"/>
  <c r="K73" i="14"/>
  <c r="J73" i="14"/>
  <c r="I73" i="14"/>
  <c r="H73" i="14"/>
  <c r="G73" i="14"/>
  <c r="F73" i="14"/>
  <c r="E73" i="14"/>
  <c r="D73" i="14"/>
  <c r="C73" i="14"/>
  <c r="L65" i="14"/>
  <c r="K65" i="14"/>
  <c r="J65" i="14"/>
  <c r="I65" i="14"/>
  <c r="G65" i="14"/>
  <c r="F65" i="14"/>
  <c r="E65" i="14"/>
  <c r="D65" i="14"/>
  <c r="G58" i="14"/>
  <c r="F58" i="14"/>
  <c r="E58" i="14"/>
  <c r="D58" i="14"/>
  <c r="C58" i="14"/>
  <c r="L53" i="14"/>
  <c r="K53" i="14"/>
  <c r="J53" i="14"/>
  <c r="I53" i="14"/>
  <c r="H53" i="14"/>
  <c r="G53" i="14"/>
  <c r="F53" i="14"/>
  <c r="E53" i="14"/>
  <c r="D53" i="14"/>
  <c r="C53" i="14"/>
  <c r="L44" i="14"/>
  <c r="K44" i="14"/>
  <c r="J44" i="14"/>
  <c r="I44" i="14"/>
  <c r="H44" i="14"/>
  <c r="G44" i="14"/>
  <c r="F44" i="14"/>
  <c r="E44" i="14"/>
  <c r="D44" i="14"/>
  <c r="C44" i="14"/>
  <c r="K36" i="14"/>
  <c r="J36" i="14"/>
  <c r="I36" i="14"/>
  <c r="H36" i="14"/>
  <c r="G36" i="14"/>
  <c r="F36" i="14"/>
  <c r="E36" i="14"/>
  <c r="D36" i="14"/>
  <c r="C36" i="14"/>
  <c r="F29" i="14"/>
  <c r="E29" i="14"/>
  <c r="D29" i="14"/>
  <c r="C29" i="14"/>
  <c r="K24" i="14"/>
  <c r="J24" i="14"/>
  <c r="I24" i="14"/>
  <c r="H24" i="14"/>
  <c r="G24" i="14"/>
  <c r="F24" i="14"/>
  <c r="E24" i="14"/>
  <c r="D24" i="14"/>
  <c r="C24" i="14"/>
  <c r="K17" i="14"/>
  <c r="J17" i="14"/>
  <c r="I17" i="14"/>
  <c r="H17" i="14"/>
  <c r="G17" i="14"/>
  <c r="F17" i="14"/>
  <c r="E17" i="14"/>
  <c r="D17" i="14"/>
  <c r="C17" i="14"/>
  <c r="H209" i="14" l="1"/>
  <c r="G290" i="14"/>
  <c r="C209" i="14"/>
  <c r="D290" i="14"/>
  <c r="L290" i="14"/>
  <c r="L264" i="14"/>
  <c r="C290" i="14"/>
  <c r="G209" i="14"/>
  <c r="L209" i="14"/>
  <c r="L153" i="14"/>
  <c r="K290" i="14"/>
  <c r="H238" i="14"/>
  <c r="L238" i="14"/>
  <c r="L94" i="14"/>
  <c r="G123" i="14"/>
  <c r="L123" i="14"/>
  <c r="L37" i="14"/>
  <c r="C66" i="14"/>
  <c r="G66" i="14"/>
  <c r="H94" i="14"/>
  <c r="G238" i="14"/>
  <c r="H264" i="14"/>
  <c r="C94" i="14"/>
  <c r="G94" i="14"/>
  <c r="H123" i="14"/>
  <c r="H153" i="14"/>
  <c r="C238" i="14"/>
  <c r="C264" i="14"/>
  <c r="G264" i="14"/>
  <c r="H290" i="14"/>
  <c r="C37" i="14"/>
  <c r="H66" i="14"/>
  <c r="L66" i="14"/>
  <c r="C123" i="14"/>
  <c r="C153" i="14"/>
  <c r="G153" i="14"/>
  <c r="G37" i="14"/>
  <c r="H37" i="14"/>
  <c r="L292" i="14" l="1"/>
  <c r="G292" i="14"/>
  <c r="L130" i="13"/>
  <c r="L139" i="13"/>
  <c r="L145" i="13"/>
  <c r="L150" i="13"/>
  <c r="L151" i="13" l="1"/>
  <c r="L285" i="13"/>
  <c r="K285" i="13"/>
  <c r="J285" i="13"/>
  <c r="I285" i="13"/>
  <c r="H285" i="13"/>
  <c r="G285" i="13"/>
  <c r="F285" i="13"/>
  <c r="E285" i="13"/>
  <c r="D285" i="13"/>
  <c r="C285" i="13"/>
  <c r="L249" i="13" l="1"/>
  <c r="K249" i="13"/>
  <c r="J249" i="13"/>
  <c r="I249" i="13"/>
  <c r="H249" i="13"/>
  <c r="G249" i="13"/>
  <c r="F249" i="13"/>
  <c r="E249" i="13"/>
  <c r="D249" i="13"/>
  <c r="C249" i="13"/>
  <c r="L212" i="13"/>
  <c r="K212" i="13"/>
  <c r="J212" i="13"/>
  <c r="I212" i="13"/>
  <c r="H212" i="13"/>
  <c r="G212" i="13"/>
  <c r="F212" i="13"/>
  <c r="E212" i="13"/>
  <c r="D212" i="13"/>
  <c r="C212" i="13"/>
  <c r="L232" i="13"/>
  <c r="K232" i="13"/>
  <c r="J232" i="13"/>
  <c r="I232" i="13"/>
  <c r="H232" i="13"/>
  <c r="G232" i="13"/>
  <c r="F232" i="13"/>
  <c r="E232" i="13"/>
  <c r="D232" i="13"/>
  <c r="C232" i="13"/>
  <c r="L204" i="13"/>
  <c r="K204" i="13"/>
  <c r="J204" i="13"/>
  <c r="I204" i="13"/>
  <c r="H204" i="13"/>
  <c r="G204" i="13"/>
  <c r="F204" i="13"/>
  <c r="E204" i="13"/>
  <c r="D204" i="13"/>
  <c r="C204" i="13"/>
  <c r="G166" i="13"/>
  <c r="K145" i="13"/>
  <c r="J145" i="13"/>
  <c r="I145" i="13"/>
  <c r="H145" i="13"/>
  <c r="G145" i="13"/>
  <c r="F145" i="13"/>
  <c r="E145" i="13"/>
  <c r="D145" i="13"/>
  <c r="C145" i="13"/>
  <c r="C175" i="13" l="1"/>
  <c r="G130" i="13"/>
  <c r="G139" i="13"/>
  <c r="K139" i="13"/>
  <c r="J139" i="13"/>
  <c r="I139" i="13"/>
  <c r="H139" i="13"/>
  <c r="F139" i="13"/>
  <c r="E139" i="13"/>
  <c r="D139" i="13"/>
  <c r="C139" i="13"/>
  <c r="L111" i="13"/>
  <c r="K111" i="13"/>
  <c r="J111" i="13"/>
  <c r="I111" i="13"/>
  <c r="H111" i="13"/>
  <c r="G111" i="13"/>
  <c r="F111" i="13"/>
  <c r="E111" i="13"/>
  <c r="D111" i="13"/>
  <c r="C111" i="13"/>
  <c r="L86" i="13"/>
  <c r="K86" i="13"/>
  <c r="J86" i="13"/>
  <c r="I86" i="13"/>
  <c r="G86" i="13"/>
  <c r="F86" i="13"/>
  <c r="E86" i="13"/>
  <c r="D86" i="13"/>
  <c r="C86" i="13"/>
  <c r="L66" i="13" l="1"/>
  <c r="L55" i="13"/>
  <c r="G27" i="13"/>
  <c r="C32" i="13" l="1"/>
  <c r="L32" i="13"/>
  <c r="K32" i="13"/>
  <c r="J32" i="13"/>
  <c r="I32" i="13"/>
  <c r="G32" i="13"/>
  <c r="F32" i="13"/>
  <c r="E32" i="13"/>
  <c r="D32" i="13"/>
  <c r="L275" i="13"/>
  <c r="K275" i="13"/>
  <c r="J275" i="13"/>
  <c r="I275" i="13"/>
  <c r="H275" i="13"/>
  <c r="G275" i="13"/>
  <c r="F275" i="13"/>
  <c r="E275" i="13"/>
  <c r="D275" i="13"/>
  <c r="C275" i="13"/>
  <c r="L267" i="13"/>
  <c r="K267" i="13"/>
  <c r="J267" i="13"/>
  <c r="I267" i="13"/>
  <c r="H267" i="13"/>
  <c r="G267" i="13"/>
  <c r="F267" i="13"/>
  <c r="E267" i="13"/>
  <c r="D267" i="13"/>
  <c r="C267" i="13"/>
  <c r="L259" i="13"/>
  <c r="K259" i="13"/>
  <c r="J259" i="13"/>
  <c r="I259" i="13"/>
  <c r="H259" i="13"/>
  <c r="G259" i="13"/>
  <c r="F259" i="13"/>
  <c r="E259" i="13"/>
  <c r="D259" i="13"/>
  <c r="C259" i="13"/>
  <c r="L240" i="13"/>
  <c r="K240" i="13"/>
  <c r="J240" i="13"/>
  <c r="I240" i="13"/>
  <c r="H240" i="13"/>
  <c r="G240" i="13"/>
  <c r="F240" i="13"/>
  <c r="E240" i="13"/>
  <c r="D240" i="13"/>
  <c r="C240" i="13"/>
  <c r="L222" i="13"/>
  <c r="L233" i="13" s="1"/>
  <c r="K222" i="13"/>
  <c r="J222" i="13"/>
  <c r="I222" i="13"/>
  <c r="H222" i="13"/>
  <c r="H233" i="13" s="1"/>
  <c r="G222" i="13"/>
  <c r="G233" i="13" s="1"/>
  <c r="F222" i="13"/>
  <c r="E222" i="13"/>
  <c r="D222" i="13"/>
  <c r="C222" i="13"/>
  <c r="C233" i="13" s="1"/>
  <c r="L197" i="13"/>
  <c r="K197" i="13"/>
  <c r="J197" i="13"/>
  <c r="I197" i="13"/>
  <c r="H197" i="13"/>
  <c r="G197" i="13"/>
  <c r="F197" i="13"/>
  <c r="E197" i="13"/>
  <c r="D197" i="13"/>
  <c r="C197" i="13"/>
  <c r="L193" i="13"/>
  <c r="K193" i="13"/>
  <c r="J193" i="13"/>
  <c r="I193" i="13"/>
  <c r="H193" i="13"/>
  <c r="G193" i="13"/>
  <c r="F193" i="13"/>
  <c r="E193" i="13"/>
  <c r="D193" i="13"/>
  <c r="C193" i="13"/>
  <c r="L183" i="13"/>
  <c r="K183" i="13"/>
  <c r="J183" i="13"/>
  <c r="I183" i="13"/>
  <c r="H183" i="13"/>
  <c r="G183" i="13"/>
  <c r="F183" i="13"/>
  <c r="E183" i="13"/>
  <c r="D183" i="13"/>
  <c r="C183" i="13"/>
  <c r="L175" i="13"/>
  <c r="K175" i="13"/>
  <c r="J175" i="13"/>
  <c r="I175" i="13"/>
  <c r="H175" i="13"/>
  <c r="G175" i="13"/>
  <c r="F175" i="13"/>
  <c r="E175" i="13"/>
  <c r="D175" i="13"/>
  <c r="L166" i="13"/>
  <c r="K166" i="13"/>
  <c r="J166" i="13"/>
  <c r="I166" i="13"/>
  <c r="H166" i="13"/>
  <c r="F166" i="13"/>
  <c r="E166" i="13"/>
  <c r="D166" i="13"/>
  <c r="C166" i="13"/>
  <c r="L158" i="13"/>
  <c r="K158" i="13"/>
  <c r="J158" i="13"/>
  <c r="I158" i="13"/>
  <c r="H158" i="13"/>
  <c r="G158" i="13"/>
  <c r="F158" i="13"/>
  <c r="E158" i="13"/>
  <c r="D158" i="13"/>
  <c r="C158" i="13"/>
  <c r="K150" i="13"/>
  <c r="J150" i="13"/>
  <c r="I150" i="13"/>
  <c r="H150" i="13"/>
  <c r="G150" i="13"/>
  <c r="G151" i="13" s="1"/>
  <c r="F150" i="13"/>
  <c r="E150" i="13"/>
  <c r="D150" i="13"/>
  <c r="C150" i="13"/>
  <c r="K130" i="13"/>
  <c r="J130" i="13"/>
  <c r="I130" i="13"/>
  <c r="H130" i="13"/>
  <c r="F130" i="13"/>
  <c r="E130" i="13"/>
  <c r="D130" i="13"/>
  <c r="C130" i="13"/>
  <c r="C151" i="13" s="1"/>
  <c r="L122" i="13"/>
  <c r="K122" i="13"/>
  <c r="J122" i="13"/>
  <c r="I122" i="13"/>
  <c r="H122" i="13"/>
  <c r="G122" i="13"/>
  <c r="F122" i="13"/>
  <c r="E122" i="13"/>
  <c r="D122" i="13"/>
  <c r="C122" i="13"/>
  <c r="L115" i="13"/>
  <c r="K115" i="13"/>
  <c r="J115" i="13"/>
  <c r="I115" i="13"/>
  <c r="H115" i="13"/>
  <c r="G115" i="13"/>
  <c r="F115" i="13"/>
  <c r="E115" i="13"/>
  <c r="D115" i="13"/>
  <c r="C115" i="13"/>
  <c r="L101" i="13"/>
  <c r="K101" i="13"/>
  <c r="J101" i="13"/>
  <c r="I101" i="13"/>
  <c r="H101" i="13"/>
  <c r="G101" i="13"/>
  <c r="F101" i="13"/>
  <c r="E101" i="13"/>
  <c r="D101" i="13"/>
  <c r="C101" i="13"/>
  <c r="L93" i="13"/>
  <c r="K93" i="13"/>
  <c r="J93" i="13"/>
  <c r="I93" i="13"/>
  <c r="H93" i="13"/>
  <c r="G93" i="13"/>
  <c r="F93" i="13"/>
  <c r="E93" i="13"/>
  <c r="D93" i="13"/>
  <c r="C93" i="13"/>
  <c r="L81" i="13"/>
  <c r="K81" i="13"/>
  <c r="J81" i="13"/>
  <c r="I81" i="13"/>
  <c r="H81" i="13"/>
  <c r="G81" i="13"/>
  <c r="F81" i="13"/>
  <c r="E81" i="13"/>
  <c r="D81" i="13"/>
  <c r="C81" i="13"/>
  <c r="L74" i="13"/>
  <c r="K74" i="13"/>
  <c r="J74" i="13"/>
  <c r="I74" i="13"/>
  <c r="H74" i="13"/>
  <c r="G74" i="13"/>
  <c r="F74" i="13"/>
  <c r="E74" i="13"/>
  <c r="D74" i="13"/>
  <c r="C74" i="13"/>
  <c r="K66" i="13"/>
  <c r="J66" i="13"/>
  <c r="I66" i="13"/>
  <c r="G66" i="13"/>
  <c r="F66" i="13"/>
  <c r="E66" i="13"/>
  <c r="D66" i="13"/>
  <c r="L59" i="13"/>
  <c r="K59" i="13"/>
  <c r="J59" i="13"/>
  <c r="I59" i="13"/>
  <c r="H59" i="13"/>
  <c r="G59" i="13"/>
  <c r="F59" i="13"/>
  <c r="E59" i="13"/>
  <c r="D59" i="13"/>
  <c r="C59" i="13"/>
  <c r="K55" i="13"/>
  <c r="J55" i="13"/>
  <c r="I55" i="13"/>
  <c r="H55" i="13"/>
  <c r="G55" i="13"/>
  <c r="F55" i="13"/>
  <c r="E55" i="13"/>
  <c r="D55" i="13"/>
  <c r="C55" i="13"/>
  <c r="L46" i="13"/>
  <c r="K46" i="13"/>
  <c r="J46" i="13"/>
  <c r="I46" i="13"/>
  <c r="H46" i="13"/>
  <c r="G46" i="13"/>
  <c r="F46" i="13"/>
  <c r="E46" i="13"/>
  <c r="D46" i="13"/>
  <c r="C46" i="13"/>
  <c r="L38" i="13"/>
  <c r="K38" i="13"/>
  <c r="J38" i="13"/>
  <c r="I38" i="13"/>
  <c r="H38" i="13"/>
  <c r="G38" i="13"/>
  <c r="F38" i="13"/>
  <c r="E38" i="13"/>
  <c r="D38" i="13"/>
  <c r="C38" i="13"/>
  <c r="L27" i="13"/>
  <c r="K27" i="13"/>
  <c r="J27" i="13"/>
  <c r="I27" i="13"/>
  <c r="H27" i="13"/>
  <c r="F27" i="13"/>
  <c r="E27" i="13"/>
  <c r="D27" i="13"/>
  <c r="C27" i="13"/>
  <c r="L17" i="13"/>
  <c r="K17" i="13"/>
  <c r="J17" i="13"/>
  <c r="I17" i="13"/>
  <c r="H17" i="13"/>
  <c r="G17" i="13"/>
  <c r="F17" i="13"/>
  <c r="E17" i="13"/>
  <c r="D17" i="13"/>
  <c r="C17" i="13"/>
  <c r="G254" i="11"/>
  <c r="L254" i="11"/>
  <c r="K254" i="11"/>
  <c r="J254" i="11"/>
  <c r="I254" i="11"/>
  <c r="H254" i="11"/>
  <c r="F254" i="11"/>
  <c r="E254" i="11"/>
  <c r="D254" i="11"/>
  <c r="C254" i="11"/>
  <c r="H91" i="11"/>
  <c r="C81" i="11"/>
  <c r="C276" i="11"/>
  <c r="C268" i="11"/>
  <c r="C249" i="11"/>
  <c r="D249" i="11"/>
  <c r="L241" i="11"/>
  <c r="K241" i="11"/>
  <c r="J241" i="11"/>
  <c r="I241" i="11"/>
  <c r="H241" i="11"/>
  <c r="G241" i="11"/>
  <c r="F241" i="11"/>
  <c r="E241" i="11"/>
  <c r="D241" i="11"/>
  <c r="C241" i="11"/>
  <c r="H212" i="11"/>
  <c r="H222" i="11"/>
  <c r="H227" i="11"/>
  <c r="H233" i="11"/>
  <c r="L227" i="11"/>
  <c r="K227" i="11"/>
  <c r="J227" i="11"/>
  <c r="I227" i="11"/>
  <c r="G227" i="11"/>
  <c r="F227" i="11"/>
  <c r="E227" i="11"/>
  <c r="D227" i="11"/>
  <c r="C227" i="11"/>
  <c r="C184" i="11"/>
  <c r="C194" i="11"/>
  <c r="C198" i="11"/>
  <c r="C204" i="11"/>
  <c r="C212" i="11"/>
  <c r="L169" i="11"/>
  <c r="K169" i="11"/>
  <c r="J169" i="11"/>
  <c r="I169" i="11"/>
  <c r="H169" i="11"/>
  <c r="G169" i="11"/>
  <c r="F169" i="11"/>
  <c r="E169" i="11"/>
  <c r="D169" i="11"/>
  <c r="C169" i="11"/>
  <c r="C176" i="11"/>
  <c r="C155" i="11"/>
  <c r="C164" i="11"/>
  <c r="L140" i="11"/>
  <c r="K140" i="11"/>
  <c r="J140" i="11"/>
  <c r="I140" i="11"/>
  <c r="H140" i="11"/>
  <c r="G140" i="11"/>
  <c r="F140" i="11"/>
  <c r="E140" i="11"/>
  <c r="D140" i="11"/>
  <c r="C140" i="11"/>
  <c r="C135" i="11"/>
  <c r="L99" i="11"/>
  <c r="L108" i="11"/>
  <c r="L120" i="11"/>
  <c r="C120" i="11"/>
  <c r="C108" i="11"/>
  <c r="K120" i="11"/>
  <c r="J120" i="11"/>
  <c r="I120" i="11"/>
  <c r="H120" i="11"/>
  <c r="G120" i="11"/>
  <c r="F120" i="11"/>
  <c r="E120" i="11"/>
  <c r="D120" i="11"/>
  <c r="L113" i="11"/>
  <c r="K113" i="11"/>
  <c r="J113" i="11"/>
  <c r="I113" i="11"/>
  <c r="H113" i="11"/>
  <c r="G113" i="11"/>
  <c r="F113" i="11"/>
  <c r="E113" i="11"/>
  <c r="D113" i="11"/>
  <c r="C113" i="11"/>
  <c r="L286" i="11"/>
  <c r="K286" i="11"/>
  <c r="J286" i="11"/>
  <c r="I286" i="11"/>
  <c r="H286" i="11"/>
  <c r="G286" i="11"/>
  <c r="F286" i="11"/>
  <c r="E286" i="11"/>
  <c r="D286" i="11"/>
  <c r="C286" i="11"/>
  <c r="L276" i="11"/>
  <c r="K276" i="11"/>
  <c r="J276" i="11"/>
  <c r="I276" i="11"/>
  <c r="H276" i="11"/>
  <c r="G276" i="11"/>
  <c r="F276" i="11"/>
  <c r="E276" i="11"/>
  <c r="D276" i="11"/>
  <c r="L268" i="11"/>
  <c r="K268" i="11"/>
  <c r="J268" i="11"/>
  <c r="I268" i="11"/>
  <c r="H268" i="11"/>
  <c r="G268" i="11"/>
  <c r="F268" i="11"/>
  <c r="E268" i="11"/>
  <c r="D268" i="11"/>
  <c r="L260" i="11"/>
  <c r="K260" i="11"/>
  <c r="J260" i="11"/>
  <c r="I260" i="11"/>
  <c r="H260" i="11"/>
  <c r="G260" i="11"/>
  <c r="F260" i="11"/>
  <c r="E260" i="11"/>
  <c r="D260" i="11"/>
  <c r="C260" i="11"/>
  <c r="L249" i="11"/>
  <c r="K249" i="11"/>
  <c r="J249" i="11"/>
  <c r="I249" i="11"/>
  <c r="H249" i="11"/>
  <c r="G249" i="11"/>
  <c r="F249" i="11"/>
  <c r="E249" i="11"/>
  <c r="L233" i="11"/>
  <c r="K233" i="11"/>
  <c r="J233" i="11"/>
  <c r="I233" i="11"/>
  <c r="G233" i="11"/>
  <c r="F233" i="11"/>
  <c r="E233" i="11"/>
  <c r="D233" i="11"/>
  <c r="C233" i="11"/>
  <c r="L222" i="11"/>
  <c r="K222" i="11"/>
  <c r="J222" i="11"/>
  <c r="I222" i="11"/>
  <c r="G222" i="11"/>
  <c r="F222" i="11"/>
  <c r="E222" i="11"/>
  <c r="D222" i="11"/>
  <c r="C222" i="11"/>
  <c r="L212" i="11"/>
  <c r="K212" i="11"/>
  <c r="J212" i="11"/>
  <c r="I212" i="11"/>
  <c r="G212" i="11"/>
  <c r="F212" i="11"/>
  <c r="E212" i="11"/>
  <c r="D212" i="11"/>
  <c r="L204" i="11"/>
  <c r="K204" i="11"/>
  <c r="J204" i="11"/>
  <c r="I204" i="11"/>
  <c r="H204" i="11"/>
  <c r="G204" i="11"/>
  <c r="F204" i="11"/>
  <c r="E204" i="11"/>
  <c r="D204" i="11"/>
  <c r="L198" i="11"/>
  <c r="K198" i="11"/>
  <c r="J198" i="11"/>
  <c r="I198" i="11"/>
  <c r="H198" i="11"/>
  <c r="G198" i="11"/>
  <c r="F198" i="11"/>
  <c r="E198" i="11"/>
  <c r="D198" i="11"/>
  <c r="L194" i="11"/>
  <c r="K194" i="11"/>
  <c r="J194" i="11"/>
  <c r="I194" i="11"/>
  <c r="H194" i="11"/>
  <c r="G194" i="11"/>
  <c r="F194" i="11"/>
  <c r="E194" i="11"/>
  <c r="D194" i="11"/>
  <c r="L184" i="11"/>
  <c r="K184" i="11"/>
  <c r="J184" i="11"/>
  <c r="I184" i="11"/>
  <c r="H184" i="11"/>
  <c r="G184" i="11"/>
  <c r="F184" i="11"/>
  <c r="E184" i="11"/>
  <c r="D184" i="11"/>
  <c r="L176" i="11"/>
  <c r="K176" i="11"/>
  <c r="J176" i="11"/>
  <c r="I176" i="11"/>
  <c r="H176" i="11"/>
  <c r="G176" i="11"/>
  <c r="F176" i="11"/>
  <c r="E176" i="11"/>
  <c r="D176" i="11"/>
  <c r="L164" i="11"/>
  <c r="K164" i="11"/>
  <c r="J164" i="11"/>
  <c r="I164" i="11"/>
  <c r="H164" i="11"/>
  <c r="G164" i="11"/>
  <c r="F164" i="11"/>
  <c r="E164" i="11"/>
  <c r="D164" i="11"/>
  <c r="L155" i="11"/>
  <c r="K155" i="11"/>
  <c r="J155" i="11"/>
  <c r="I155" i="11"/>
  <c r="H155" i="11"/>
  <c r="G155" i="11"/>
  <c r="F155" i="11"/>
  <c r="E155" i="11"/>
  <c r="D155" i="11"/>
  <c r="L147" i="11"/>
  <c r="K147" i="11"/>
  <c r="J147" i="11"/>
  <c r="I147" i="11"/>
  <c r="H147" i="11"/>
  <c r="G147" i="11"/>
  <c r="F147" i="11"/>
  <c r="E147" i="11"/>
  <c r="D147" i="11"/>
  <c r="C147" i="11"/>
  <c r="L135" i="11"/>
  <c r="K135" i="11"/>
  <c r="J135" i="11"/>
  <c r="I135" i="11"/>
  <c r="H135" i="11"/>
  <c r="G135" i="11"/>
  <c r="F135" i="11"/>
  <c r="E135" i="11"/>
  <c r="D135" i="11"/>
  <c r="L128" i="11"/>
  <c r="K128" i="11"/>
  <c r="J128" i="11"/>
  <c r="I128" i="11"/>
  <c r="H128" i="11"/>
  <c r="G128" i="11"/>
  <c r="F128" i="11"/>
  <c r="E128" i="11"/>
  <c r="D128" i="11"/>
  <c r="C128" i="11"/>
  <c r="K108" i="11"/>
  <c r="J108" i="11"/>
  <c r="I108" i="11"/>
  <c r="H108" i="11"/>
  <c r="G108" i="11"/>
  <c r="F108" i="11"/>
  <c r="E108" i="11"/>
  <c r="D108" i="11"/>
  <c r="K99" i="11"/>
  <c r="J99" i="11"/>
  <c r="I99" i="11"/>
  <c r="H99" i="11"/>
  <c r="G99" i="11"/>
  <c r="F99" i="11"/>
  <c r="E99" i="11"/>
  <c r="D99" i="11"/>
  <c r="C99" i="11"/>
  <c r="L91" i="11"/>
  <c r="K91" i="11"/>
  <c r="J91" i="11"/>
  <c r="I91" i="11"/>
  <c r="G91" i="11"/>
  <c r="F91" i="11"/>
  <c r="E91" i="11"/>
  <c r="D91" i="11"/>
  <c r="C91" i="11"/>
  <c r="L81" i="11"/>
  <c r="K81" i="11"/>
  <c r="J81" i="11"/>
  <c r="I81" i="11"/>
  <c r="H81" i="11"/>
  <c r="G81" i="11"/>
  <c r="F81" i="11"/>
  <c r="E81" i="11"/>
  <c r="D81" i="11"/>
  <c r="L73" i="11"/>
  <c r="K73" i="11"/>
  <c r="J73" i="11"/>
  <c r="I73" i="11"/>
  <c r="H73" i="11"/>
  <c r="G73" i="11"/>
  <c r="F73" i="11"/>
  <c r="E73" i="11"/>
  <c r="D73" i="11"/>
  <c r="C73" i="11"/>
  <c r="L65" i="11"/>
  <c r="K65" i="11"/>
  <c r="J65" i="11"/>
  <c r="I65" i="11"/>
  <c r="G65" i="11"/>
  <c r="F65" i="11"/>
  <c r="E65" i="11"/>
  <c r="D65" i="11"/>
  <c r="L58" i="11"/>
  <c r="K58" i="11"/>
  <c r="J58" i="11"/>
  <c r="I58" i="11"/>
  <c r="H58" i="11"/>
  <c r="G58" i="11"/>
  <c r="F58" i="11"/>
  <c r="E58" i="11"/>
  <c r="D58" i="11"/>
  <c r="C58" i="11"/>
  <c r="L54" i="11"/>
  <c r="K54" i="11"/>
  <c r="J54" i="11"/>
  <c r="I54" i="11"/>
  <c r="H54" i="11"/>
  <c r="G54" i="11"/>
  <c r="F54" i="11"/>
  <c r="E54" i="11"/>
  <c r="D54" i="11"/>
  <c r="C54" i="11"/>
  <c r="L45" i="11"/>
  <c r="K45" i="11"/>
  <c r="J45" i="11"/>
  <c r="I45" i="11"/>
  <c r="H45" i="11"/>
  <c r="G45" i="11"/>
  <c r="F45" i="11"/>
  <c r="E45" i="11"/>
  <c r="D45" i="11"/>
  <c r="C45" i="11"/>
  <c r="L37" i="11"/>
  <c r="K37" i="11"/>
  <c r="J37" i="11"/>
  <c r="I37" i="11"/>
  <c r="H37" i="11"/>
  <c r="G37" i="11"/>
  <c r="F37" i="11"/>
  <c r="E37" i="11"/>
  <c r="D37" i="11"/>
  <c r="C37" i="11"/>
  <c r="L30" i="11"/>
  <c r="K30" i="11"/>
  <c r="J30" i="11"/>
  <c r="I30" i="11"/>
  <c r="G30" i="11"/>
  <c r="F30" i="11"/>
  <c r="E30" i="11"/>
  <c r="D30" i="11"/>
  <c r="L26" i="11"/>
  <c r="K26" i="11"/>
  <c r="J26" i="11"/>
  <c r="I26" i="11"/>
  <c r="H26" i="11"/>
  <c r="G26" i="11"/>
  <c r="F26" i="11"/>
  <c r="E26" i="11"/>
  <c r="D26" i="11"/>
  <c r="C26" i="11"/>
  <c r="L17" i="11"/>
  <c r="K17" i="11"/>
  <c r="J17" i="11"/>
  <c r="I17" i="11"/>
  <c r="H17" i="11"/>
  <c r="G17" i="11"/>
  <c r="F17" i="11"/>
  <c r="E17" i="11"/>
  <c r="D17" i="11"/>
  <c r="C17" i="11"/>
  <c r="H261" i="11" l="1"/>
  <c r="G261" i="11"/>
  <c r="L261" i="11"/>
  <c r="C261" i="11"/>
  <c r="E287" i="11"/>
  <c r="H151" i="13"/>
  <c r="L176" i="13"/>
  <c r="G260" i="13"/>
  <c r="C260" i="13"/>
  <c r="G205" i="13"/>
  <c r="C123" i="13"/>
  <c r="H260" i="13"/>
  <c r="L260" i="13"/>
  <c r="G176" i="13"/>
  <c r="C176" i="13"/>
  <c r="H176" i="13"/>
  <c r="H94" i="13"/>
  <c r="L94" i="13"/>
  <c r="L67" i="13"/>
  <c r="C94" i="13"/>
  <c r="G94" i="13"/>
  <c r="L123" i="13"/>
  <c r="G286" i="13"/>
  <c r="H39" i="13"/>
  <c r="G39" i="13"/>
  <c r="C39" i="13"/>
  <c r="L39" i="13"/>
  <c r="H286" i="13"/>
  <c r="H123" i="13"/>
  <c r="H205" i="13"/>
  <c r="L205" i="13"/>
  <c r="L286" i="13"/>
  <c r="C286" i="13"/>
  <c r="H67" i="13"/>
  <c r="G67" i="13"/>
  <c r="G123" i="13"/>
  <c r="C205" i="13"/>
  <c r="C67" i="13"/>
  <c r="I287" i="11"/>
  <c r="C92" i="11"/>
  <c r="K287" i="11"/>
  <c r="D287" i="11"/>
  <c r="F287" i="11"/>
  <c r="J287" i="11"/>
  <c r="C287" i="11"/>
  <c r="L177" i="11"/>
  <c r="G234" i="11"/>
  <c r="L234" i="11"/>
  <c r="H234" i="11"/>
  <c r="C177" i="11"/>
  <c r="C234" i="11"/>
  <c r="H66" i="11"/>
  <c r="L66" i="11"/>
  <c r="C205" i="11"/>
  <c r="C121" i="11"/>
  <c r="G121" i="11"/>
  <c r="L121" i="11"/>
  <c r="G177" i="11"/>
  <c r="H177" i="11"/>
  <c r="H205" i="11"/>
  <c r="L205" i="11"/>
  <c r="G205" i="11"/>
  <c r="G148" i="11"/>
  <c r="C148" i="11"/>
  <c r="H121" i="11"/>
  <c r="C66" i="11"/>
  <c r="H148" i="11"/>
  <c r="L148" i="11"/>
  <c r="H92" i="11"/>
  <c r="L92" i="11"/>
  <c r="G66" i="11"/>
  <c r="G92" i="11"/>
  <c r="H287" i="11"/>
  <c r="L287" i="11"/>
  <c r="G287" i="11"/>
  <c r="C38" i="11"/>
  <c r="G38" i="11"/>
  <c r="H38" i="11"/>
  <c r="L38" i="11"/>
  <c r="H300" i="10"/>
  <c r="C300" i="10"/>
  <c r="H290" i="10"/>
  <c r="C290" i="10"/>
  <c r="H281" i="10"/>
  <c r="H301" i="10" s="1"/>
  <c r="C281" i="10"/>
  <c r="C301" i="10" s="1"/>
  <c r="H273" i="10"/>
  <c r="C273" i="10"/>
  <c r="H263" i="10"/>
  <c r="C263" i="10"/>
  <c r="H254" i="10"/>
  <c r="C254" i="10"/>
  <c r="H246" i="10"/>
  <c r="C246" i="10"/>
  <c r="H237" i="10"/>
  <c r="C237" i="10"/>
  <c r="H230" i="10"/>
  <c r="C230" i="10"/>
  <c r="H222" i="10"/>
  <c r="C222" i="10"/>
  <c r="H214" i="10"/>
  <c r="C214" i="10"/>
  <c r="H209" i="10"/>
  <c r="C209" i="10"/>
  <c r="H197" i="10"/>
  <c r="C197" i="10"/>
  <c r="H189" i="10"/>
  <c r="C189" i="10"/>
  <c r="H179" i="10"/>
  <c r="C179" i="10"/>
  <c r="H167" i="10"/>
  <c r="C167" i="10"/>
  <c r="H159" i="10"/>
  <c r="C159" i="10"/>
  <c r="H150" i="10"/>
  <c r="C150" i="10"/>
  <c r="H137" i="10"/>
  <c r="C137" i="10"/>
  <c r="G108" i="10"/>
  <c r="H129" i="10"/>
  <c r="C129" i="10"/>
  <c r="H120" i="10"/>
  <c r="C120" i="10"/>
  <c r="H108" i="10"/>
  <c r="C108" i="10"/>
  <c r="H100" i="10"/>
  <c r="C100" i="10"/>
  <c r="H90" i="10"/>
  <c r="C90" i="10"/>
  <c r="H79" i="10"/>
  <c r="C79" i="10"/>
  <c r="H66" i="10"/>
  <c r="C66" i="10"/>
  <c r="H61" i="10"/>
  <c r="C61" i="10"/>
  <c r="H48" i="10"/>
  <c r="C48" i="10"/>
  <c r="H40" i="10"/>
  <c r="C40" i="10"/>
  <c r="H29" i="10"/>
  <c r="C29" i="10"/>
  <c r="H16" i="10"/>
  <c r="C16" i="10"/>
  <c r="H274" i="10" l="1"/>
  <c r="H223" i="10"/>
  <c r="H247" i="10"/>
  <c r="C247" i="10"/>
  <c r="C274" i="10"/>
  <c r="G288" i="13"/>
  <c r="L288" i="13"/>
  <c r="L289" i="11"/>
  <c r="G289" i="11"/>
  <c r="C160" i="10"/>
  <c r="C223" i="10"/>
  <c r="C72" i="10"/>
  <c r="C101" i="10"/>
  <c r="H190" i="10"/>
  <c r="C190" i="10"/>
  <c r="H130" i="10"/>
  <c r="H160" i="10"/>
  <c r="C41" i="10"/>
  <c r="C130" i="10"/>
  <c r="H101" i="10"/>
  <c r="H72" i="10"/>
  <c r="H41" i="10"/>
  <c r="L237" i="10"/>
  <c r="L222" i="10"/>
  <c r="K222" i="10"/>
  <c r="J222" i="10"/>
  <c r="I222" i="10"/>
  <c r="F222" i="10"/>
  <c r="E222" i="10"/>
  <c r="D222" i="10"/>
  <c r="L197" i="10"/>
  <c r="G197" i="10"/>
  <c r="L209" i="10"/>
  <c r="G209" i="10"/>
  <c r="G222" i="10"/>
  <c r="L214" i="10" l="1"/>
  <c r="L223" i="10" s="1"/>
  <c r="K214" i="10"/>
  <c r="J214" i="10"/>
  <c r="I214" i="10"/>
  <c r="F214" i="10"/>
  <c r="E214" i="10"/>
  <c r="D214" i="10"/>
  <c r="G214" i="10"/>
  <c r="G223" i="10" s="1"/>
  <c r="G48" i="10"/>
  <c r="G61" i="10"/>
  <c r="G66" i="10"/>
  <c r="G71" i="10"/>
  <c r="G72" i="10" l="1"/>
  <c r="K71" i="10"/>
  <c r="J71" i="10"/>
  <c r="I71" i="10"/>
  <c r="L71" i="10"/>
  <c r="L290" i="10" l="1"/>
  <c r="L263" i="10"/>
  <c r="G263" i="10"/>
  <c r="L273" i="10"/>
  <c r="G273" i="10"/>
  <c r="G150" i="10" l="1"/>
  <c r="G120" i="10"/>
  <c r="G29" i="10"/>
  <c r="G16" i="10"/>
  <c r="F71" i="10"/>
  <c r="E71" i="10"/>
  <c r="D71" i="10"/>
  <c r="L66" i="10"/>
  <c r="K66" i="10"/>
  <c r="J66" i="10"/>
  <c r="I66" i="10"/>
  <c r="F66" i="10"/>
  <c r="E66" i="10"/>
  <c r="D66" i="10"/>
  <c r="F48" i="10"/>
  <c r="L300" i="10"/>
  <c r="K300" i="10"/>
  <c r="J300" i="10"/>
  <c r="I300" i="10"/>
  <c r="G300" i="10"/>
  <c r="F300" i="10"/>
  <c r="E300" i="10"/>
  <c r="D300" i="10"/>
  <c r="K290" i="10"/>
  <c r="J290" i="10"/>
  <c r="I290" i="10"/>
  <c r="G290" i="10"/>
  <c r="F290" i="10"/>
  <c r="E290" i="10"/>
  <c r="D290" i="10"/>
  <c r="L281" i="10"/>
  <c r="K281" i="10"/>
  <c r="J281" i="10"/>
  <c r="I281" i="10"/>
  <c r="G281" i="10"/>
  <c r="F281" i="10"/>
  <c r="E281" i="10"/>
  <c r="D281" i="10"/>
  <c r="K273" i="10"/>
  <c r="J273" i="10"/>
  <c r="I273" i="10"/>
  <c r="F273" i="10"/>
  <c r="E273" i="10"/>
  <c r="D273" i="10"/>
  <c r="K263" i="10"/>
  <c r="J263" i="10"/>
  <c r="I263" i="10"/>
  <c r="F263" i="10"/>
  <c r="E263" i="10"/>
  <c r="D263" i="10"/>
  <c r="L254" i="10"/>
  <c r="L274" i="10" s="1"/>
  <c r="K254" i="10"/>
  <c r="J254" i="10"/>
  <c r="I254" i="10"/>
  <c r="G254" i="10"/>
  <c r="G274" i="10" s="1"/>
  <c r="F254" i="10"/>
  <c r="E254" i="10"/>
  <c r="D254" i="10"/>
  <c r="L246" i="10"/>
  <c r="K246" i="10"/>
  <c r="J246" i="10"/>
  <c r="I246" i="10"/>
  <c r="G246" i="10"/>
  <c r="F246" i="10"/>
  <c r="E246" i="10"/>
  <c r="D246" i="10"/>
  <c r="K237" i="10"/>
  <c r="J237" i="10"/>
  <c r="I237" i="10"/>
  <c r="G237" i="10"/>
  <c r="F237" i="10"/>
  <c r="E237" i="10"/>
  <c r="D237" i="10"/>
  <c r="L230" i="10"/>
  <c r="K230" i="10"/>
  <c r="J230" i="10"/>
  <c r="I230" i="10"/>
  <c r="G230" i="10"/>
  <c r="F230" i="10"/>
  <c r="E230" i="10"/>
  <c r="D230" i="10"/>
  <c r="K209" i="10"/>
  <c r="J209" i="10"/>
  <c r="I209" i="10"/>
  <c r="F209" i="10"/>
  <c r="E209" i="10"/>
  <c r="D209" i="10"/>
  <c r="K197" i="10"/>
  <c r="J197" i="10"/>
  <c r="I197" i="10"/>
  <c r="F197" i="10"/>
  <c r="E197" i="10"/>
  <c r="D197" i="10"/>
  <c r="L189" i="10"/>
  <c r="K189" i="10"/>
  <c r="J189" i="10"/>
  <c r="I189" i="10"/>
  <c r="G189" i="10"/>
  <c r="F189" i="10"/>
  <c r="E189" i="10"/>
  <c r="D189" i="10"/>
  <c r="L179" i="10"/>
  <c r="K179" i="10"/>
  <c r="J179" i="10"/>
  <c r="I179" i="10"/>
  <c r="G179" i="10"/>
  <c r="F179" i="10"/>
  <c r="E179" i="10"/>
  <c r="D179" i="10"/>
  <c r="L167" i="10"/>
  <c r="K167" i="10"/>
  <c r="J167" i="10"/>
  <c r="I167" i="10"/>
  <c r="G167" i="10"/>
  <c r="F167" i="10"/>
  <c r="E167" i="10"/>
  <c r="D167" i="10"/>
  <c r="L159" i="10"/>
  <c r="K159" i="10"/>
  <c r="J159" i="10"/>
  <c r="I159" i="10"/>
  <c r="G159" i="10"/>
  <c r="F159" i="10"/>
  <c r="E159" i="10"/>
  <c r="D159" i="10"/>
  <c r="L150" i="10"/>
  <c r="K150" i="10"/>
  <c r="J150" i="10"/>
  <c r="I150" i="10"/>
  <c r="F150" i="10"/>
  <c r="E150" i="10"/>
  <c r="D150" i="10"/>
  <c r="L137" i="10"/>
  <c r="K137" i="10"/>
  <c r="J137" i="10"/>
  <c r="I137" i="10"/>
  <c r="G137" i="10"/>
  <c r="F137" i="10"/>
  <c r="E137" i="10"/>
  <c r="D137" i="10"/>
  <c r="L129" i="10"/>
  <c r="K129" i="10"/>
  <c r="J129" i="10"/>
  <c r="I129" i="10"/>
  <c r="G129" i="10"/>
  <c r="F129" i="10"/>
  <c r="E129" i="10"/>
  <c r="D129" i="10"/>
  <c r="L120" i="10"/>
  <c r="K120" i="10"/>
  <c r="J120" i="10"/>
  <c r="I120" i="10"/>
  <c r="F120" i="10"/>
  <c r="E120" i="10"/>
  <c r="D120" i="10"/>
  <c r="L108" i="10"/>
  <c r="K108" i="10"/>
  <c r="J108" i="10"/>
  <c r="I108" i="10"/>
  <c r="F108" i="10"/>
  <c r="E108" i="10"/>
  <c r="D108" i="10"/>
  <c r="L100" i="10"/>
  <c r="K100" i="10"/>
  <c r="J100" i="10"/>
  <c r="I100" i="10"/>
  <c r="G100" i="10"/>
  <c r="F100" i="10"/>
  <c r="E100" i="10"/>
  <c r="D100" i="10"/>
  <c r="L90" i="10"/>
  <c r="K90" i="10"/>
  <c r="J90" i="10"/>
  <c r="I90" i="10"/>
  <c r="G90" i="10"/>
  <c r="F90" i="10"/>
  <c r="E90" i="10"/>
  <c r="D90" i="10"/>
  <c r="L79" i="10"/>
  <c r="L101" i="10" s="1"/>
  <c r="K79" i="10"/>
  <c r="J79" i="10"/>
  <c r="I79" i="10"/>
  <c r="G79" i="10"/>
  <c r="G101" i="10" s="1"/>
  <c r="F79" i="10"/>
  <c r="E79" i="10"/>
  <c r="D79" i="10"/>
  <c r="L61" i="10"/>
  <c r="K61" i="10"/>
  <c r="J61" i="10"/>
  <c r="I61" i="10"/>
  <c r="F61" i="10"/>
  <c r="E61" i="10"/>
  <c r="D61" i="10"/>
  <c r="L48" i="10"/>
  <c r="K48" i="10"/>
  <c r="J48" i="10"/>
  <c r="I48" i="10"/>
  <c r="E48" i="10"/>
  <c r="D48" i="10"/>
  <c r="L40" i="10"/>
  <c r="K40" i="10"/>
  <c r="J40" i="10"/>
  <c r="I40" i="10"/>
  <c r="G40" i="10"/>
  <c r="F40" i="10"/>
  <c r="E40" i="10"/>
  <c r="D40" i="10"/>
  <c r="L33" i="10"/>
  <c r="K33" i="10"/>
  <c r="J33" i="10"/>
  <c r="I33" i="10"/>
  <c r="G33" i="10"/>
  <c r="F33" i="10"/>
  <c r="E33" i="10"/>
  <c r="D33" i="10"/>
  <c r="L29" i="10"/>
  <c r="K29" i="10"/>
  <c r="J29" i="10"/>
  <c r="I29" i="10"/>
  <c r="F29" i="10"/>
  <c r="E29" i="10"/>
  <c r="D29" i="10"/>
  <c r="L16" i="10"/>
  <c r="K16" i="10"/>
  <c r="J16" i="10"/>
  <c r="I16" i="10"/>
  <c r="F16" i="10"/>
  <c r="E16" i="10"/>
  <c r="D16" i="10"/>
  <c r="L252" i="9"/>
  <c r="G252" i="9"/>
  <c r="G242" i="9"/>
  <c r="G231" i="9"/>
  <c r="L302" i="9"/>
  <c r="K302" i="9"/>
  <c r="J302" i="9"/>
  <c r="I302" i="9"/>
  <c r="F302" i="9"/>
  <c r="E302" i="9"/>
  <c r="D302" i="9"/>
  <c r="G302" i="9"/>
  <c r="L277" i="9"/>
  <c r="K277" i="9"/>
  <c r="J277" i="9"/>
  <c r="I277" i="9"/>
  <c r="F277" i="9"/>
  <c r="E277" i="9"/>
  <c r="D277" i="9"/>
  <c r="G277" i="9"/>
  <c r="G260" i="9"/>
  <c r="G272" i="9"/>
  <c r="G284" i="9"/>
  <c r="L313" i="9"/>
  <c r="K313" i="9"/>
  <c r="J313" i="9"/>
  <c r="I313" i="9"/>
  <c r="G313" i="9"/>
  <c r="F313" i="9"/>
  <c r="E313" i="9"/>
  <c r="D313" i="9"/>
  <c r="L306" i="9"/>
  <c r="K306" i="9"/>
  <c r="J306" i="9"/>
  <c r="I306" i="9"/>
  <c r="G306" i="9"/>
  <c r="F306" i="9"/>
  <c r="E306" i="9"/>
  <c r="D306" i="9"/>
  <c r="L292" i="9"/>
  <c r="K292" i="9"/>
  <c r="J292" i="9"/>
  <c r="I292" i="9"/>
  <c r="G292" i="9"/>
  <c r="F292" i="9"/>
  <c r="E292" i="9"/>
  <c r="D292" i="9"/>
  <c r="L284" i="9"/>
  <c r="K284" i="9"/>
  <c r="J284" i="9"/>
  <c r="I284" i="9"/>
  <c r="F284" i="9"/>
  <c r="E284" i="9"/>
  <c r="D284" i="9"/>
  <c r="L272" i="9"/>
  <c r="K272" i="9"/>
  <c r="J272" i="9"/>
  <c r="I272" i="9"/>
  <c r="F272" i="9"/>
  <c r="E272" i="9"/>
  <c r="D272" i="9"/>
  <c r="L260" i="9"/>
  <c r="K260" i="9"/>
  <c r="J260" i="9"/>
  <c r="I260" i="9"/>
  <c r="F260" i="9"/>
  <c r="E260" i="9"/>
  <c r="D260" i="9"/>
  <c r="D212" i="9"/>
  <c r="K252" i="9"/>
  <c r="J252" i="9"/>
  <c r="I252" i="9"/>
  <c r="F252" i="9"/>
  <c r="E252" i="9"/>
  <c r="D252" i="9"/>
  <c r="L242" i="9"/>
  <c r="K242" i="9"/>
  <c r="J242" i="9"/>
  <c r="I242" i="9"/>
  <c r="F242" i="9"/>
  <c r="E242" i="9"/>
  <c r="D242" i="9"/>
  <c r="L231" i="9"/>
  <c r="K231" i="9"/>
  <c r="J231" i="9"/>
  <c r="I231" i="9"/>
  <c r="F231" i="9"/>
  <c r="E231" i="9"/>
  <c r="D231" i="9"/>
  <c r="G183" i="9"/>
  <c r="L223" i="9"/>
  <c r="K223" i="9"/>
  <c r="J223" i="9"/>
  <c r="I223" i="9"/>
  <c r="G223" i="9"/>
  <c r="F223" i="9"/>
  <c r="E223" i="9"/>
  <c r="D223" i="9"/>
  <c r="L216" i="9"/>
  <c r="K216" i="9"/>
  <c r="J216" i="9"/>
  <c r="I216" i="9"/>
  <c r="G216" i="9"/>
  <c r="F216" i="9"/>
  <c r="E216" i="9"/>
  <c r="D216" i="9"/>
  <c r="L212" i="9"/>
  <c r="K212" i="9"/>
  <c r="J212" i="9"/>
  <c r="I212" i="9"/>
  <c r="G212" i="9"/>
  <c r="F212" i="9"/>
  <c r="E212" i="9"/>
  <c r="L200" i="9"/>
  <c r="K200" i="9"/>
  <c r="J200" i="9"/>
  <c r="I200" i="9"/>
  <c r="G200" i="9"/>
  <c r="F200" i="9"/>
  <c r="E200" i="9"/>
  <c r="D200" i="9"/>
  <c r="L192" i="9"/>
  <c r="K192" i="9"/>
  <c r="J192" i="9"/>
  <c r="I192" i="9"/>
  <c r="G192" i="9"/>
  <c r="F192" i="9"/>
  <c r="E192" i="9"/>
  <c r="D192" i="9"/>
  <c r="L187" i="9"/>
  <c r="K187" i="9"/>
  <c r="J187" i="9"/>
  <c r="I187" i="9"/>
  <c r="G187" i="9"/>
  <c r="F187" i="9"/>
  <c r="E187" i="9"/>
  <c r="D187" i="9"/>
  <c r="L183" i="9"/>
  <c r="K183" i="9"/>
  <c r="J183" i="9"/>
  <c r="I183" i="9"/>
  <c r="F183" i="9"/>
  <c r="E183" i="9"/>
  <c r="D183" i="9"/>
  <c r="L170" i="9"/>
  <c r="K170" i="9"/>
  <c r="J170" i="9"/>
  <c r="I170" i="9"/>
  <c r="G170" i="9"/>
  <c r="F170" i="9"/>
  <c r="E170" i="9"/>
  <c r="D170" i="9"/>
  <c r="G131" i="9"/>
  <c r="G124" i="9"/>
  <c r="G119" i="9"/>
  <c r="G108" i="9"/>
  <c r="F124" i="9"/>
  <c r="E124" i="9"/>
  <c r="D124" i="9"/>
  <c r="K124" i="9"/>
  <c r="J124" i="9"/>
  <c r="I124" i="9"/>
  <c r="L124" i="9"/>
  <c r="L162" i="9"/>
  <c r="K162" i="9"/>
  <c r="J162" i="9"/>
  <c r="I162" i="9"/>
  <c r="G162" i="9"/>
  <c r="F162" i="9"/>
  <c r="E162" i="9"/>
  <c r="D162" i="9"/>
  <c r="L155" i="9"/>
  <c r="K155" i="9"/>
  <c r="J155" i="9"/>
  <c r="I155" i="9"/>
  <c r="G155" i="9"/>
  <c r="F155" i="9"/>
  <c r="E155" i="9"/>
  <c r="D155" i="9"/>
  <c r="L151" i="9"/>
  <c r="K151" i="9"/>
  <c r="J151" i="9"/>
  <c r="I151" i="9"/>
  <c r="G151" i="9"/>
  <c r="F151" i="9"/>
  <c r="E151" i="9"/>
  <c r="D151" i="9"/>
  <c r="L139" i="9"/>
  <c r="L163" i="9" s="1"/>
  <c r="K139" i="9"/>
  <c r="J139" i="9"/>
  <c r="I139" i="9"/>
  <c r="G139" i="9"/>
  <c r="G163" i="9" s="1"/>
  <c r="F139" i="9"/>
  <c r="E139" i="9"/>
  <c r="D139" i="9"/>
  <c r="L131" i="9"/>
  <c r="K131" i="9"/>
  <c r="J131" i="9"/>
  <c r="I131" i="9"/>
  <c r="F131" i="9"/>
  <c r="E131" i="9"/>
  <c r="D131" i="9"/>
  <c r="L119" i="9"/>
  <c r="K119" i="9"/>
  <c r="J119" i="9"/>
  <c r="I119" i="9"/>
  <c r="F119" i="9"/>
  <c r="E119" i="9"/>
  <c r="D119" i="9"/>
  <c r="L108" i="9"/>
  <c r="K108" i="9"/>
  <c r="J108" i="9"/>
  <c r="I108" i="9"/>
  <c r="F108" i="9"/>
  <c r="E108" i="9"/>
  <c r="D108" i="9"/>
  <c r="L47" i="9"/>
  <c r="L58" i="9"/>
  <c r="F58" i="9"/>
  <c r="L100" i="9"/>
  <c r="K100" i="9"/>
  <c r="J100" i="9"/>
  <c r="I100" i="9"/>
  <c r="G100" i="9"/>
  <c r="F100" i="9"/>
  <c r="E100" i="9"/>
  <c r="D100" i="9"/>
  <c r="L93" i="9"/>
  <c r="K93" i="9"/>
  <c r="J93" i="9"/>
  <c r="I93" i="9"/>
  <c r="G93" i="9"/>
  <c r="F93" i="9"/>
  <c r="E93" i="9"/>
  <c r="D93" i="9"/>
  <c r="L89" i="9"/>
  <c r="K89" i="9"/>
  <c r="J89" i="9"/>
  <c r="I89" i="9"/>
  <c r="G89" i="9"/>
  <c r="F89" i="9"/>
  <c r="E89" i="9"/>
  <c r="D89" i="9"/>
  <c r="L76" i="9"/>
  <c r="K76" i="9"/>
  <c r="J76" i="9"/>
  <c r="I76" i="9"/>
  <c r="G76" i="9"/>
  <c r="G101" i="9" s="1"/>
  <c r="F76" i="9"/>
  <c r="E76" i="9"/>
  <c r="D76" i="9"/>
  <c r="G214" i="8"/>
  <c r="G68" i="9"/>
  <c r="L68" i="9"/>
  <c r="K68" i="9"/>
  <c r="J68" i="9"/>
  <c r="I68" i="9"/>
  <c r="F68" i="9"/>
  <c r="E68" i="9"/>
  <c r="D68" i="9"/>
  <c r="L62" i="9"/>
  <c r="K62" i="9"/>
  <c r="J62" i="9"/>
  <c r="I62" i="9"/>
  <c r="G62" i="9"/>
  <c r="F62" i="9"/>
  <c r="E62" i="9"/>
  <c r="D62" i="9"/>
  <c r="K58" i="9"/>
  <c r="J58" i="9"/>
  <c r="I58" i="9"/>
  <c r="G58" i="9"/>
  <c r="E58" i="9"/>
  <c r="D58" i="9"/>
  <c r="K47" i="9"/>
  <c r="J47" i="9"/>
  <c r="I47" i="9"/>
  <c r="G47" i="9"/>
  <c r="F47" i="9"/>
  <c r="E47" i="9"/>
  <c r="D47" i="9"/>
  <c r="L221" i="8"/>
  <c r="K221" i="8"/>
  <c r="J221" i="8"/>
  <c r="I221" i="8"/>
  <c r="G221" i="8"/>
  <c r="F221" i="8"/>
  <c r="E221" i="8"/>
  <c r="D221" i="8"/>
  <c r="L214" i="8"/>
  <c r="K214" i="8"/>
  <c r="J214" i="8"/>
  <c r="I214" i="8"/>
  <c r="F214" i="8"/>
  <c r="E214" i="8"/>
  <c r="D214" i="8"/>
  <c r="L210" i="8"/>
  <c r="K210" i="8"/>
  <c r="J210" i="8"/>
  <c r="I210" i="8"/>
  <c r="G210" i="8"/>
  <c r="F210" i="8"/>
  <c r="E210" i="8"/>
  <c r="D210" i="8"/>
  <c r="L197" i="8"/>
  <c r="K197" i="8"/>
  <c r="J197" i="8"/>
  <c r="I197" i="8"/>
  <c r="G197" i="8"/>
  <c r="F197" i="8"/>
  <c r="E197" i="8"/>
  <c r="D197" i="8"/>
  <c r="L39" i="9"/>
  <c r="K39" i="9"/>
  <c r="J39" i="9"/>
  <c r="I39" i="9"/>
  <c r="G39" i="9"/>
  <c r="F39" i="9"/>
  <c r="E39" i="9"/>
  <c r="D39" i="9"/>
  <c r="L32" i="9"/>
  <c r="K32" i="9"/>
  <c r="J32" i="9"/>
  <c r="I32" i="9"/>
  <c r="G32" i="9"/>
  <c r="F32" i="9"/>
  <c r="E32" i="9"/>
  <c r="D32" i="9"/>
  <c r="L28" i="9"/>
  <c r="K28" i="9"/>
  <c r="J28" i="9"/>
  <c r="I28" i="9"/>
  <c r="G28" i="9"/>
  <c r="F28" i="9"/>
  <c r="E28" i="9"/>
  <c r="D28" i="9"/>
  <c r="L16" i="9"/>
  <c r="K16" i="9"/>
  <c r="J16" i="9"/>
  <c r="I16" i="9"/>
  <c r="G16" i="9"/>
  <c r="F16" i="9"/>
  <c r="E16" i="9"/>
  <c r="D16" i="9"/>
  <c r="L343" i="8"/>
  <c r="K343" i="8"/>
  <c r="J343" i="8"/>
  <c r="I343" i="8"/>
  <c r="G343" i="8"/>
  <c r="F343" i="8"/>
  <c r="E343" i="8"/>
  <c r="D343" i="8"/>
  <c r="L337" i="8"/>
  <c r="K337" i="8"/>
  <c r="J337" i="8"/>
  <c r="I337" i="8"/>
  <c r="G337" i="8"/>
  <c r="F337" i="8"/>
  <c r="E337" i="8"/>
  <c r="D337" i="8"/>
  <c r="L333" i="8"/>
  <c r="K333" i="8"/>
  <c r="J333" i="8"/>
  <c r="I333" i="8"/>
  <c r="G333" i="8"/>
  <c r="F333" i="8"/>
  <c r="E333" i="8"/>
  <c r="D333" i="8"/>
  <c r="L322" i="8"/>
  <c r="K322" i="8"/>
  <c r="J322" i="8"/>
  <c r="I322" i="8"/>
  <c r="G322" i="8"/>
  <c r="G344" i="8" s="1"/>
  <c r="F322" i="8"/>
  <c r="E322" i="8"/>
  <c r="D322" i="8"/>
  <c r="L314" i="8"/>
  <c r="K314" i="8"/>
  <c r="J314" i="8"/>
  <c r="I314" i="8"/>
  <c r="G314" i="8"/>
  <c r="F314" i="8"/>
  <c r="E314" i="8"/>
  <c r="D314" i="8"/>
  <c r="L307" i="8"/>
  <c r="K307" i="8"/>
  <c r="J307" i="8"/>
  <c r="I307" i="8"/>
  <c r="G307" i="8"/>
  <c r="F307" i="8"/>
  <c r="E307" i="8"/>
  <c r="D307" i="8"/>
  <c r="L303" i="8"/>
  <c r="K303" i="8"/>
  <c r="J303" i="8"/>
  <c r="I303" i="8"/>
  <c r="G303" i="8"/>
  <c r="F303" i="8"/>
  <c r="E303" i="8"/>
  <c r="D303" i="8"/>
  <c r="L291" i="8"/>
  <c r="K291" i="8"/>
  <c r="J291" i="8"/>
  <c r="I291" i="8"/>
  <c r="G291" i="8"/>
  <c r="F291" i="8"/>
  <c r="E291" i="8"/>
  <c r="D291" i="8"/>
  <c r="L283" i="8"/>
  <c r="K283" i="8"/>
  <c r="J283" i="8"/>
  <c r="I283" i="8"/>
  <c r="G283" i="8"/>
  <c r="F283" i="8"/>
  <c r="E283" i="8"/>
  <c r="D283" i="8"/>
  <c r="L275" i="8"/>
  <c r="K275" i="8"/>
  <c r="J275" i="8"/>
  <c r="I275" i="8"/>
  <c r="G275" i="8"/>
  <c r="F275" i="8"/>
  <c r="E275" i="8"/>
  <c r="D275" i="8"/>
  <c r="L271" i="8"/>
  <c r="K271" i="8"/>
  <c r="J271" i="8"/>
  <c r="I271" i="8"/>
  <c r="G271" i="8"/>
  <c r="F271" i="8"/>
  <c r="E271" i="8"/>
  <c r="D271" i="8"/>
  <c r="L259" i="8"/>
  <c r="K259" i="8"/>
  <c r="J259" i="8"/>
  <c r="I259" i="8"/>
  <c r="G259" i="8"/>
  <c r="F259" i="8"/>
  <c r="E259" i="8"/>
  <c r="D259" i="8"/>
  <c r="L251" i="8"/>
  <c r="K251" i="8"/>
  <c r="J251" i="8"/>
  <c r="I251" i="8"/>
  <c r="G251" i="8"/>
  <c r="F251" i="8"/>
  <c r="E251" i="8"/>
  <c r="D251" i="8"/>
  <c r="L245" i="8"/>
  <c r="K245" i="8"/>
  <c r="J245" i="8"/>
  <c r="I245" i="8"/>
  <c r="G245" i="8"/>
  <c r="F245" i="8"/>
  <c r="E245" i="8"/>
  <c r="D245" i="8"/>
  <c r="L241" i="8"/>
  <c r="K241" i="8"/>
  <c r="J241" i="8"/>
  <c r="I241" i="8"/>
  <c r="G241" i="8"/>
  <c r="F241" i="8"/>
  <c r="E241" i="8"/>
  <c r="D241" i="8"/>
  <c r="L229" i="8"/>
  <c r="K229" i="8"/>
  <c r="J229" i="8"/>
  <c r="I229" i="8"/>
  <c r="G229" i="8"/>
  <c r="F229" i="8"/>
  <c r="E229" i="8"/>
  <c r="D229" i="8"/>
  <c r="L189" i="8"/>
  <c r="K189" i="8"/>
  <c r="J189" i="8"/>
  <c r="I189" i="8"/>
  <c r="G189" i="8"/>
  <c r="F189" i="8"/>
  <c r="E189" i="8"/>
  <c r="D189" i="8"/>
  <c r="L182" i="8"/>
  <c r="K182" i="8"/>
  <c r="J182" i="8"/>
  <c r="I182" i="8"/>
  <c r="G182" i="8"/>
  <c r="F182" i="8"/>
  <c r="E182" i="8"/>
  <c r="D182" i="8"/>
  <c r="L178" i="8"/>
  <c r="K178" i="8"/>
  <c r="J178" i="8"/>
  <c r="I178" i="8"/>
  <c r="G178" i="8"/>
  <c r="F178" i="8"/>
  <c r="E178" i="8"/>
  <c r="D178" i="8"/>
  <c r="L167" i="8"/>
  <c r="L190" i="8" s="1"/>
  <c r="K167" i="8"/>
  <c r="J167" i="8"/>
  <c r="I167" i="8"/>
  <c r="G167" i="8"/>
  <c r="G190" i="8" s="1"/>
  <c r="F167" i="8"/>
  <c r="E167" i="8"/>
  <c r="D167" i="8"/>
  <c r="L159" i="8"/>
  <c r="K159" i="8"/>
  <c r="J159" i="8"/>
  <c r="I159" i="8"/>
  <c r="G159" i="8"/>
  <c r="F159" i="8"/>
  <c r="E159" i="8"/>
  <c r="D159" i="8"/>
  <c r="L153" i="8"/>
  <c r="K153" i="8"/>
  <c r="J153" i="8"/>
  <c r="I153" i="8"/>
  <c r="G153" i="8"/>
  <c r="F153" i="8"/>
  <c r="E153" i="8"/>
  <c r="D153" i="8"/>
  <c r="L149" i="8"/>
  <c r="K149" i="8"/>
  <c r="J149" i="8"/>
  <c r="I149" i="8"/>
  <c r="G149" i="8"/>
  <c r="F149" i="8"/>
  <c r="E149" i="8"/>
  <c r="D149" i="8"/>
  <c r="L137" i="8"/>
  <c r="K137" i="8"/>
  <c r="J137" i="8"/>
  <c r="I137" i="8"/>
  <c r="G137" i="8"/>
  <c r="F137" i="8"/>
  <c r="E137" i="8"/>
  <c r="D137" i="8"/>
  <c r="G100" i="8"/>
  <c r="L39" i="8"/>
  <c r="K39" i="8"/>
  <c r="J39" i="8"/>
  <c r="I39" i="8"/>
  <c r="G39" i="8"/>
  <c r="F39" i="8"/>
  <c r="E39" i="8"/>
  <c r="D39" i="8"/>
  <c r="L32" i="8"/>
  <c r="K32" i="8"/>
  <c r="J32" i="8"/>
  <c r="I32" i="8"/>
  <c r="G32" i="8"/>
  <c r="F32" i="8"/>
  <c r="E32" i="8"/>
  <c r="D32" i="8"/>
  <c r="L28" i="8"/>
  <c r="K28" i="8"/>
  <c r="J28" i="8"/>
  <c r="I28" i="8"/>
  <c r="G28" i="8"/>
  <c r="F28" i="8"/>
  <c r="E28" i="8"/>
  <c r="D28" i="8"/>
  <c r="L16" i="8"/>
  <c r="L40" i="8" s="1"/>
  <c r="K16" i="8"/>
  <c r="J16" i="8"/>
  <c r="I16" i="8"/>
  <c r="G16" i="8"/>
  <c r="G40" i="8" s="1"/>
  <c r="F16" i="8"/>
  <c r="E16" i="8"/>
  <c r="D16" i="8"/>
  <c r="L100" i="8"/>
  <c r="K100" i="8"/>
  <c r="J100" i="8"/>
  <c r="I100" i="8"/>
  <c r="F100" i="8"/>
  <c r="E100" i="8"/>
  <c r="D100" i="8"/>
  <c r="L93" i="8"/>
  <c r="K93" i="8"/>
  <c r="J93" i="8"/>
  <c r="I93" i="8"/>
  <c r="G93" i="8"/>
  <c r="F93" i="8"/>
  <c r="E93" i="8"/>
  <c r="D93" i="8"/>
  <c r="L89" i="8"/>
  <c r="K89" i="8"/>
  <c r="J89" i="8"/>
  <c r="I89" i="8"/>
  <c r="G89" i="8"/>
  <c r="F89" i="8"/>
  <c r="E89" i="8"/>
  <c r="D89" i="8"/>
  <c r="L78" i="8"/>
  <c r="K78" i="8"/>
  <c r="J78" i="8"/>
  <c r="I78" i="8"/>
  <c r="G78" i="8"/>
  <c r="F78" i="8"/>
  <c r="E78" i="8"/>
  <c r="D78" i="8"/>
  <c r="L129" i="8"/>
  <c r="K129" i="8"/>
  <c r="J129" i="8"/>
  <c r="I129" i="8"/>
  <c r="G129" i="8"/>
  <c r="F129" i="8"/>
  <c r="E129" i="8"/>
  <c r="D129" i="8"/>
  <c r="L123" i="8"/>
  <c r="K123" i="8"/>
  <c r="J123" i="8"/>
  <c r="I123" i="8"/>
  <c r="G123" i="8"/>
  <c r="F123" i="8"/>
  <c r="E123" i="8"/>
  <c r="D123" i="8"/>
  <c r="L119" i="8"/>
  <c r="K119" i="8"/>
  <c r="J119" i="8"/>
  <c r="I119" i="8"/>
  <c r="G119" i="8"/>
  <c r="F119" i="8"/>
  <c r="E119" i="8"/>
  <c r="D119" i="8"/>
  <c r="L108" i="8"/>
  <c r="K108" i="8"/>
  <c r="J108" i="8"/>
  <c r="I108" i="8"/>
  <c r="G108" i="8"/>
  <c r="F108" i="8"/>
  <c r="E108" i="8"/>
  <c r="D108" i="8"/>
  <c r="L70" i="8"/>
  <c r="K70" i="8"/>
  <c r="J70" i="8"/>
  <c r="I70" i="8"/>
  <c r="G70" i="8"/>
  <c r="F70" i="8"/>
  <c r="E70" i="8"/>
  <c r="D70" i="8"/>
  <c r="L63" i="8"/>
  <c r="K63" i="8"/>
  <c r="J63" i="8"/>
  <c r="I63" i="8"/>
  <c r="G63" i="8"/>
  <c r="F63" i="8"/>
  <c r="E63" i="8"/>
  <c r="D63" i="8"/>
  <c r="L59" i="8"/>
  <c r="K59" i="8"/>
  <c r="J59" i="8"/>
  <c r="I59" i="8"/>
  <c r="G59" i="8"/>
  <c r="F59" i="8"/>
  <c r="E59" i="8"/>
  <c r="D59" i="8"/>
  <c r="L47" i="8"/>
  <c r="K47" i="8"/>
  <c r="J47" i="8"/>
  <c r="I47" i="8"/>
  <c r="G47" i="8"/>
  <c r="F47" i="8"/>
  <c r="E47" i="8"/>
  <c r="D47" i="8"/>
  <c r="L316" i="7"/>
  <c r="K316" i="7"/>
  <c r="J316" i="7"/>
  <c r="I316" i="7"/>
  <c r="F316" i="7"/>
  <c r="E316" i="7"/>
  <c r="D316" i="7"/>
  <c r="G316" i="7"/>
  <c r="L323" i="7"/>
  <c r="K323" i="7"/>
  <c r="J323" i="7"/>
  <c r="I323" i="7"/>
  <c r="G323" i="7"/>
  <c r="F323" i="7"/>
  <c r="E323" i="7"/>
  <c r="D323" i="7"/>
  <c r="L312" i="7"/>
  <c r="K312" i="7"/>
  <c r="J312" i="7"/>
  <c r="I312" i="7"/>
  <c r="G312" i="7"/>
  <c r="F312" i="7"/>
  <c r="E312" i="7"/>
  <c r="D312" i="7"/>
  <c r="L300" i="7"/>
  <c r="K300" i="7"/>
  <c r="J300" i="7"/>
  <c r="I300" i="7"/>
  <c r="G300" i="7"/>
  <c r="F300" i="7"/>
  <c r="E300" i="7"/>
  <c r="D300" i="7"/>
  <c r="L292" i="7"/>
  <c r="K292" i="7"/>
  <c r="J292" i="7"/>
  <c r="I292" i="7"/>
  <c r="G292" i="7"/>
  <c r="F292" i="7"/>
  <c r="E292" i="7"/>
  <c r="D292" i="7"/>
  <c r="L285" i="7"/>
  <c r="K285" i="7"/>
  <c r="J285" i="7"/>
  <c r="I285" i="7"/>
  <c r="G285" i="7"/>
  <c r="F285" i="7"/>
  <c r="E285" i="7"/>
  <c r="D285" i="7"/>
  <c r="L281" i="7"/>
  <c r="K281" i="7"/>
  <c r="J281" i="7"/>
  <c r="I281" i="7"/>
  <c r="G281" i="7"/>
  <c r="F281" i="7"/>
  <c r="E281" i="7"/>
  <c r="D281" i="7"/>
  <c r="L268" i="7"/>
  <c r="K268" i="7"/>
  <c r="J268" i="7"/>
  <c r="I268" i="7"/>
  <c r="G268" i="7"/>
  <c r="F268" i="7"/>
  <c r="E268" i="7"/>
  <c r="D268" i="7"/>
  <c r="L260" i="7"/>
  <c r="K260" i="7"/>
  <c r="J260" i="7"/>
  <c r="I260" i="7"/>
  <c r="G260" i="7"/>
  <c r="F260" i="7"/>
  <c r="E260" i="7"/>
  <c r="D260" i="7"/>
  <c r="L253" i="7"/>
  <c r="K253" i="7"/>
  <c r="J253" i="7"/>
  <c r="I253" i="7"/>
  <c r="G253" i="7"/>
  <c r="F253" i="7"/>
  <c r="E253" i="7"/>
  <c r="D253" i="7"/>
  <c r="L249" i="7"/>
  <c r="K249" i="7"/>
  <c r="J249" i="7"/>
  <c r="I249" i="7"/>
  <c r="G249" i="7"/>
  <c r="F249" i="7"/>
  <c r="E249" i="7"/>
  <c r="D249" i="7"/>
  <c r="L237" i="7"/>
  <c r="K237" i="7"/>
  <c r="J237" i="7"/>
  <c r="I237" i="7"/>
  <c r="G237" i="7"/>
  <c r="G261" i="7" s="1"/>
  <c r="F237" i="7"/>
  <c r="E237" i="7"/>
  <c r="D237" i="7"/>
  <c r="L229" i="7"/>
  <c r="K229" i="7"/>
  <c r="J229" i="7"/>
  <c r="I229" i="7"/>
  <c r="G229" i="7"/>
  <c r="F229" i="7"/>
  <c r="E229" i="7"/>
  <c r="D229" i="7"/>
  <c r="L222" i="7"/>
  <c r="K222" i="7"/>
  <c r="J222" i="7"/>
  <c r="I222" i="7"/>
  <c r="G222" i="7"/>
  <c r="F222" i="7"/>
  <c r="E222" i="7"/>
  <c r="D222" i="7"/>
  <c r="L218" i="7"/>
  <c r="K218" i="7"/>
  <c r="J218" i="7"/>
  <c r="I218" i="7"/>
  <c r="G218" i="7"/>
  <c r="F218" i="7"/>
  <c r="E218" i="7"/>
  <c r="D218" i="7"/>
  <c r="L205" i="7"/>
  <c r="K205" i="7"/>
  <c r="J205" i="7"/>
  <c r="I205" i="7"/>
  <c r="G205" i="7"/>
  <c r="F205" i="7"/>
  <c r="E205" i="7"/>
  <c r="D205" i="7"/>
  <c r="G186" i="7"/>
  <c r="L197" i="7"/>
  <c r="K197" i="7"/>
  <c r="J197" i="7"/>
  <c r="I197" i="7"/>
  <c r="G197" i="7"/>
  <c r="F197" i="7"/>
  <c r="E197" i="7"/>
  <c r="D197" i="7"/>
  <c r="L190" i="7"/>
  <c r="K190" i="7"/>
  <c r="J190" i="7"/>
  <c r="I190" i="7"/>
  <c r="G190" i="7"/>
  <c r="F190" i="7"/>
  <c r="E190" i="7"/>
  <c r="D190" i="7"/>
  <c r="L186" i="7"/>
  <c r="K186" i="7"/>
  <c r="J186" i="7"/>
  <c r="I186" i="7"/>
  <c r="F186" i="7"/>
  <c r="E186" i="7"/>
  <c r="D186" i="7"/>
  <c r="L175" i="7"/>
  <c r="K175" i="7"/>
  <c r="J175" i="7"/>
  <c r="I175" i="7"/>
  <c r="G175" i="7"/>
  <c r="F175" i="7"/>
  <c r="E175" i="7"/>
  <c r="D175" i="7"/>
  <c r="L167" i="7"/>
  <c r="K167" i="7"/>
  <c r="J167" i="7"/>
  <c r="I167" i="7"/>
  <c r="G167" i="7"/>
  <c r="F167" i="7"/>
  <c r="E167" i="7"/>
  <c r="D167" i="7"/>
  <c r="L160" i="7"/>
  <c r="K160" i="7"/>
  <c r="J160" i="7"/>
  <c r="I160" i="7"/>
  <c r="G160" i="7"/>
  <c r="F160" i="7"/>
  <c r="E160" i="7"/>
  <c r="D160" i="7"/>
  <c r="L156" i="7"/>
  <c r="K156" i="7"/>
  <c r="J156" i="7"/>
  <c r="I156" i="7"/>
  <c r="G156" i="7"/>
  <c r="F156" i="7"/>
  <c r="E156" i="7"/>
  <c r="D156" i="7"/>
  <c r="L143" i="7"/>
  <c r="K143" i="7"/>
  <c r="J143" i="7"/>
  <c r="I143" i="7"/>
  <c r="G143" i="7"/>
  <c r="F143" i="7"/>
  <c r="E143" i="7"/>
  <c r="D143" i="7"/>
  <c r="L314" i="9" l="1"/>
  <c r="G301" i="10"/>
  <c r="L301" i="10"/>
  <c r="G168" i="7"/>
  <c r="L253" i="9"/>
  <c r="G253" i="9"/>
  <c r="L344" i="8"/>
  <c r="G247" i="10"/>
  <c r="G160" i="10"/>
  <c r="G190" i="10"/>
  <c r="L190" i="10"/>
  <c r="L160" i="10"/>
  <c r="G130" i="10"/>
  <c r="L130" i="10"/>
  <c r="G41" i="10"/>
  <c r="L247" i="10"/>
  <c r="L72" i="10"/>
  <c r="L41" i="10"/>
  <c r="L285" i="9"/>
  <c r="G285" i="9"/>
  <c r="G224" i="9"/>
  <c r="G314" i="9" s="1"/>
  <c r="L224" i="9"/>
  <c r="G132" i="9"/>
  <c r="G193" i="9"/>
  <c r="L193" i="9"/>
  <c r="L101" i="9"/>
  <c r="L69" i="9"/>
  <c r="L132" i="9"/>
  <c r="G69" i="9"/>
  <c r="G40" i="9"/>
  <c r="L40" i="9"/>
  <c r="G222" i="8"/>
  <c r="L222" i="8"/>
  <c r="G284" i="8"/>
  <c r="G315" i="8"/>
  <c r="L315" i="8"/>
  <c r="L284" i="8"/>
  <c r="G252" i="8"/>
  <c r="L252" i="8"/>
  <c r="G101" i="8"/>
  <c r="G160" i="8"/>
  <c r="L160" i="8"/>
  <c r="L101" i="8"/>
  <c r="G71" i="8"/>
  <c r="G130" i="8"/>
  <c r="L168" i="7"/>
  <c r="G198" i="7"/>
  <c r="L130" i="8"/>
  <c r="L71" i="8"/>
  <c r="L324" i="7"/>
  <c r="G324" i="7"/>
  <c r="G293" i="7"/>
  <c r="L293" i="7"/>
  <c r="L198" i="7"/>
  <c r="L261" i="7"/>
  <c r="G230" i="7"/>
  <c r="L230" i="7"/>
  <c r="L123" i="7"/>
  <c r="K123" i="7"/>
  <c r="J123" i="7"/>
  <c r="I123" i="7"/>
  <c r="F123" i="7"/>
  <c r="E123" i="7"/>
  <c r="D123" i="7"/>
  <c r="G123" i="7"/>
  <c r="L135" i="7"/>
  <c r="K135" i="7"/>
  <c r="J135" i="7"/>
  <c r="I135" i="7"/>
  <c r="G135" i="7"/>
  <c r="F135" i="7"/>
  <c r="E135" i="7"/>
  <c r="D135" i="7"/>
  <c r="L127" i="7"/>
  <c r="K127" i="7"/>
  <c r="J127" i="7"/>
  <c r="I127" i="7"/>
  <c r="G127" i="7"/>
  <c r="F127" i="7"/>
  <c r="E127" i="7"/>
  <c r="D127" i="7"/>
  <c r="L110" i="7"/>
  <c r="K110" i="7"/>
  <c r="J110" i="7"/>
  <c r="I110" i="7"/>
  <c r="G110" i="7"/>
  <c r="F110" i="7"/>
  <c r="E110" i="7"/>
  <c r="D110" i="7"/>
  <c r="L95" i="7"/>
  <c r="K95" i="7"/>
  <c r="J95" i="7"/>
  <c r="I95" i="7"/>
  <c r="F95" i="7"/>
  <c r="E95" i="7"/>
  <c r="D95" i="7"/>
  <c r="G95" i="7"/>
  <c r="L102" i="7"/>
  <c r="K102" i="7"/>
  <c r="J102" i="7"/>
  <c r="I102" i="7"/>
  <c r="G102" i="7"/>
  <c r="F102" i="7"/>
  <c r="E102" i="7"/>
  <c r="D102" i="7"/>
  <c r="L90" i="7"/>
  <c r="K90" i="7"/>
  <c r="J90" i="7"/>
  <c r="I90" i="7"/>
  <c r="G90" i="7"/>
  <c r="F90" i="7"/>
  <c r="E90" i="7"/>
  <c r="D90" i="7"/>
  <c r="L79" i="7"/>
  <c r="K79" i="7"/>
  <c r="J79" i="7"/>
  <c r="I79" i="7"/>
  <c r="G79" i="7"/>
  <c r="F79" i="7"/>
  <c r="E79" i="7"/>
  <c r="D79" i="7"/>
  <c r="L71" i="7"/>
  <c r="K71" i="7"/>
  <c r="J71" i="7"/>
  <c r="I71" i="7"/>
  <c r="G71" i="7"/>
  <c r="F71" i="7"/>
  <c r="E71" i="7"/>
  <c r="D71" i="7"/>
  <c r="L64" i="7"/>
  <c r="K64" i="7"/>
  <c r="J64" i="7"/>
  <c r="I64" i="7"/>
  <c r="G64" i="7"/>
  <c r="F64" i="7"/>
  <c r="E64" i="7"/>
  <c r="D64" i="7"/>
  <c r="L60" i="7"/>
  <c r="K60" i="7"/>
  <c r="J60" i="7"/>
  <c r="I60" i="7"/>
  <c r="G60" i="7"/>
  <c r="F60" i="7"/>
  <c r="E60" i="7"/>
  <c r="D60" i="7"/>
  <c r="L48" i="7"/>
  <c r="K48" i="7"/>
  <c r="J48" i="7"/>
  <c r="I48" i="7"/>
  <c r="G48" i="7"/>
  <c r="F48" i="7"/>
  <c r="E48" i="7"/>
  <c r="D48" i="7"/>
  <c r="G28" i="7"/>
  <c r="G16" i="7"/>
  <c r="D28" i="7"/>
  <c r="E28" i="7"/>
  <c r="F28" i="7"/>
  <c r="I28" i="7"/>
  <c r="J28" i="7"/>
  <c r="K28" i="7"/>
  <c r="L28" i="7"/>
  <c r="L40" i="7"/>
  <c r="K40" i="7"/>
  <c r="J40" i="7"/>
  <c r="I40" i="7"/>
  <c r="G40" i="7"/>
  <c r="F40" i="7"/>
  <c r="E40" i="7"/>
  <c r="D40" i="7"/>
  <c r="L33" i="7"/>
  <c r="K33" i="7"/>
  <c r="J33" i="7"/>
  <c r="I33" i="7"/>
  <c r="G33" i="7"/>
  <c r="F33" i="7"/>
  <c r="E33" i="7"/>
  <c r="D33" i="7"/>
  <c r="L16" i="7"/>
  <c r="K16" i="7"/>
  <c r="J16" i="7"/>
  <c r="I16" i="7"/>
  <c r="F16" i="7"/>
  <c r="E16" i="7"/>
  <c r="D16" i="7"/>
  <c r="L303" i="10" l="1"/>
  <c r="G303" i="10"/>
  <c r="L316" i="9"/>
  <c r="G316" i="9"/>
  <c r="G346" i="8"/>
  <c r="L346" i="8"/>
  <c r="L136" i="7"/>
  <c r="G136" i="7"/>
  <c r="G72" i="7"/>
  <c r="G103" i="7"/>
  <c r="L103" i="7"/>
  <c r="L72" i="7"/>
  <c r="G41" i="7"/>
  <c r="L41" i="7"/>
  <c r="L326" i="7" l="1"/>
  <c r="G326" i="7"/>
  <c r="L291" i="5"/>
  <c r="G291" i="5"/>
  <c r="K291" i="5"/>
  <c r="J291" i="5"/>
  <c r="I291" i="5"/>
  <c r="F291" i="5"/>
  <c r="E291" i="5"/>
  <c r="D291" i="5"/>
  <c r="G231" i="5"/>
  <c r="G239" i="5"/>
  <c r="L219" i="5"/>
  <c r="G219" i="5"/>
  <c r="L231" i="5"/>
  <c r="K231" i="5"/>
  <c r="J231" i="5"/>
  <c r="I231" i="5"/>
  <c r="L224" i="5"/>
  <c r="K224" i="5"/>
  <c r="J224" i="5"/>
  <c r="I224" i="5"/>
  <c r="F224" i="5"/>
  <c r="E224" i="5"/>
  <c r="D224" i="5"/>
  <c r="G224" i="5"/>
  <c r="G207" i="5"/>
  <c r="L127" i="6"/>
  <c r="K127" i="6"/>
  <c r="J127" i="6"/>
  <c r="I127" i="6"/>
  <c r="G127" i="6"/>
  <c r="F127" i="6"/>
  <c r="E127" i="6"/>
  <c r="D127" i="6"/>
  <c r="L120" i="6"/>
  <c r="K120" i="6"/>
  <c r="J120" i="6"/>
  <c r="I120" i="6"/>
  <c r="G120" i="6"/>
  <c r="F120" i="6"/>
  <c r="E120" i="6"/>
  <c r="D120" i="6"/>
  <c r="L116" i="6"/>
  <c r="K116" i="6"/>
  <c r="J116" i="6"/>
  <c r="I116" i="6"/>
  <c r="G116" i="6"/>
  <c r="F116" i="6"/>
  <c r="E116" i="6"/>
  <c r="D116" i="6"/>
  <c r="L105" i="6"/>
  <c r="K105" i="6"/>
  <c r="J105" i="6"/>
  <c r="I105" i="6"/>
  <c r="G105" i="6"/>
  <c r="F105" i="6"/>
  <c r="E105" i="6"/>
  <c r="D105" i="6"/>
  <c r="L97" i="6"/>
  <c r="K97" i="6"/>
  <c r="J97" i="6"/>
  <c r="I97" i="6"/>
  <c r="F97" i="6"/>
  <c r="E97" i="6"/>
  <c r="D97" i="6"/>
  <c r="G97" i="6"/>
  <c r="G87" i="6"/>
  <c r="G58" i="6"/>
  <c r="L31" i="6"/>
  <c r="K31" i="6"/>
  <c r="J31" i="6"/>
  <c r="I31" i="6"/>
  <c r="F31" i="6"/>
  <c r="E31" i="6"/>
  <c r="D31" i="6"/>
  <c r="G31" i="6"/>
  <c r="G38" i="6"/>
  <c r="G16" i="6"/>
  <c r="G26" i="6"/>
  <c r="L91" i="6"/>
  <c r="K91" i="6"/>
  <c r="J91" i="6"/>
  <c r="I91" i="6"/>
  <c r="G91" i="6"/>
  <c r="F91" i="6"/>
  <c r="E91" i="6"/>
  <c r="D91" i="6"/>
  <c r="L87" i="6"/>
  <c r="K87" i="6"/>
  <c r="J87" i="6"/>
  <c r="I87" i="6"/>
  <c r="F87" i="6"/>
  <c r="E87" i="6"/>
  <c r="D87" i="6"/>
  <c r="L76" i="6"/>
  <c r="K76" i="6"/>
  <c r="J76" i="6"/>
  <c r="I76" i="6"/>
  <c r="G76" i="6"/>
  <c r="F76" i="6"/>
  <c r="E76" i="6"/>
  <c r="D76" i="6"/>
  <c r="G232" i="5" l="1"/>
  <c r="G128" i="6"/>
  <c r="L128" i="6"/>
  <c r="G98" i="6"/>
  <c r="L98" i="6"/>
  <c r="G39" i="6"/>
  <c r="G250" i="5"/>
  <c r="G172" i="5"/>
  <c r="L161" i="5"/>
  <c r="K161" i="5"/>
  <c r="J161" i="5"/>
  <c r="I161" i="5"/>
  <c r="F161" i="5"/>
  <c r="E161" i="5"/>
  <c r="D161" i="5"/>
  <c r="G161" i="5"/>
  <c r="G153" i="5"/>
  <c r="L68" i="6"/>
  <c r="K68" i="6"/>
  <c r="J68" i="6"/>
  <c r="I68" i="6"/>
  <c r="G68" i="6"/>
  <c r="F68" i="6"/>
  <c r="E68" i="6"/>
  <c r="D68" i="6"/>
  <c r="L62" i="6"/>
  <c r="K62" i="6"/>
  <c r="J62" i="6"/>
  <c r="I62" i="6"/>
  <c r="G62" i="6"/>
  <c r="F62" i="6"/>
  <c r="E62" i="6"/>
  <c r="D62" i="6"/>
  <c r="L58" i="6"/>
  <c r="K58" i="6"/>
  <c r="J58" i="6"/>
  <c r="I58" i="6"/>
  <c r="F58" i="6"/>
  <c r="E58" i="6"/>
  <c r="D58" i="6"/>
  <c r="L46" i="6"/>
  <c r="K46" i="6"/>
  <c r="J46" i="6"/>
  <c r="I46" i="6"/>
  <c r="G46" i="6"/>
  <c r="F46" i="6"/>
  <c r="E46" i="6"/>
  <c r="D46" i="6"/>
  <c r="L38" i="6"/>
  <c r="K38" i="6"/>
  <c r="J38" i="6"/>
  <c r="I38" i="6"/>
  <c r="F38" i="6"/>
  <c r="E38" i="6"/>
  <c r="D38" i="6"/>
  <c r="L26" i="6"/>
  <c r="K26" i="6"/>
  <c r="J26" i="6"/>
  <c r="I26" i="6"/>
  <c r="F26" i="6"/>
  <c r="E26" i="6"/>
  <c r="D26" i="6"/>
  <c r="L16" i="6"/>
  <c r="K16" i="6"/>
  <c r="J16" i="6"/>
  <c r="I16" i="6"/>
  <c r="F16" i="6"/>
  <c r="E16" i="6"/>
  <c r="D16" i="6"/>
  <c r="F125" i="5"/>
  <c r="G279" i="5"/>
  <c r="G260" i="5"/>
  <c r="G134" i="5"/>
  <c r="G125" i="5"/>
  <c r="L283" i="5"/>
  <c r="K283" i="5"/>
  <c r="J283" i="5"/>
  <c r="I283" i="5"/>
  <c r="G283" i="5"/>
  <c r="F283" i="5"/>
  <c r="E283" i="5"/>
  <c r="D283" i="5"/>
  <c r="L279" i="5"/>
  <c r="K279" i="5"/>
  <c r="J279" i="5"/>
  <c r="I279" i="5"/>
  <c r="F279" i="5"/>
  <c r="E279" i="5"/>
  <c r="D279" i="5"/>
  <c r="L268" i="5"/>
  <c r="K268" i="5"/>
  <c r="J268" i="5"/>
  <c r="I268" i="5"/>
  <c r="G268" i="5"/>
  <c r="F268" i="5"/>
  <c r="E268" i="5"/>
  <c r="D268" i="5"/>
  <c r="D250" i="5"/>
  <c r="D260" i="5"/>
  <c r="L260" i="5"/>
  <c r="K260" i="5"/>
  <c r="J260" i="5"/>
  <c r="I260" i="5"/>
  <c r="F260" i="5"/>
  <c r="E260" i="5"/>
  <c r="L254" i="5"/>
  <c r="K254" i="5"/>
  <c r="J254" i="5"/>
  <c r="I254" i="5"/>
  <c r="G254" i="5"/>
  <c r="F254" i="5"/>
  <c r="E254" i="5"/>
  <c r="D254" i="5"/>
  <c r="L250" i="5"/>
  <c r="K250" i="5"/>
  <c r="J250" i="5"/>
  <c r="I250" i="5"/>
  <c r="F250" i="5"/>
  <c r="E250" i="5"/>
  <c r="L239" i="5"/>
  <c r="K239" i="5"/>
  <c r="J239" i="5"/>
  <c r="I239" i="5"/>
  <c r="F239" i="5"/>
  <c r="E239" i="5"/>
  <c r="D239" i="5"/>
  <c r="F231" i="5"/>
  <c r="F219" i="5"/>
  <c r="F207" i="5"/>
  <c r="E231" i="5"/>
  <c r="D231" i="5"/>
  <c r="D219" i="5"/>
  <c r="G199" i="5"/>
  <c r="K219" i="5"/>
  <c r="J219" i="5"/>
  <c r="I219" i="5"/>
  <c r="E219" i="5"/>
  <c r="L207" i="5"/>
  <c r="L232" i="5" s="1"/>
  <c r="K207" i="5"/>
  <c r="J207" i="5"/>
  <c r="I207" i="5"/>
  <c r="E207" i="5"/>
  <c r="D207" i="5"/>
  <c r="L188" i="5"/>
  <c r="K188" i="5"/>
  <c r="J188" i="5"/>
  <c r="I188" i="5"/>
  <c r="G188" i="5"/>
  <c r="F188" i="5"/>
  <c r="E188" i="5"/>
  <c r="D188" i="5"/>
  <c r="L199" i="5"/>
  <c r="K199" i="5"/>
  <c r="J199" i="5"/>
  <c r="I199" i="5"/>
  <c r="F199" i="5"/>
  <c r="E199" i="5"/>
  <c r="D199" i="5"/>
  <c r="L192" i="5"/>
  <c r="K192" i="5"/>
  <c r="J192" i="5"/>
  <c r="I192" i="5"/>
  <c r="G192" i="5"/>
  <c r="F192" i="5"/>
  <c r="E192" i="5"/>
  <c r="D192" i="5"/>
  <c r="L180" i="5"/>
  <c r="K180" i="5"/>
  <c r="J180" i="5"/>
  <c r="I180" i="5"/>
  <c r="G180" i="5"/>
  <c r="F180" i="5"/>
  <c r="E180" i="5"/>
  <c r="D180" i="5"/>
  <c r="L172" i="5"/>
  <c r="L134" i="5"/>
  <c r="K134" i="5"/>
  <c r="J134" i="5"/>
  <c r="I134" i="5"/>
  <c r="F134" i="5"/>
  <c r="E134" i="5"/>
  <c r="D134" i="5"/>
  <c r="L145" i="5"/>
  <c r="K145" i="5"/>
  <c r="J145" i="5"/>
  <c r="I145" i="5"/>
  <c r="F145" i="5"/>
  <c r="E145" i="5"/>
  <c r="D145" i="5"/>
  <c r="G145" i="5"/>
  <c r="K172" i="5"/>
  <c r="J172" i="5"/>
  <c r="I172" i="5"/>
  <c r="F172" i="5"/>
  <c r="E172" i="5"/>
  <c r="D172" i="5"/>
  <c r="L165" i="5"/>
  <c r="K165" i="5"/>
  <c r="J165" i="5"/>
  <c r="I165" i="5"/>
  <c r="G165" i="5"/>
  <c r="F165" i="5"/>
  <c r="E165" i="5"/>
  <c r="D165" i="5"/>
  <c r="L153" i="5"/>
  <c r="K153" i="5"/>
  <c r="J153" i="5"/>
  <c r="I153" i="5"/>
  <c r="F153" i="5"/>
  <c r="E153" i="5"/>
  <c r="D153" i="5"/>
  <c r="L138" i="5"/>
  <c r="K138" i="5"/>
  <c r="J138" i="5"/>
  <c r="I138" i="5"/>
  <c r="G138" i="5"/>
  <c r="F138" i="5"/>
  <c r="E138" i="5"/>
  <c r="D138" i="5"/>
  <c r="L125" i="5"/>
  <c r="K125" i="5"/>
  <c r="J125" i="5"/>
  <c r="I125" i="5"/>
  <c r="E125" i="5"/>
  <c r="D125" i="5"/>
  <c r="G117" i="5"/>
  <c r="G96" i="5"/>
  <c r="G106" i="5"/>
  <c r="G292" i="5" l="1"/>
  <c r="L39" i="6"/>
  <c r="L69" i="6"/>
  <c r="G69" i="6"/>
  <c r="G173" i="5"/>
  <c r="L261" i="5"/>
  <c r="G261" i="5"/>
  <c r="L292" i="5"/>
  <c r="G200" i="5"/>
  <c r="L200" i="5"/>
  <c r="L173" i="5"/>
  <c r="G146" i="5"/>
  <c r="L146" i="5"/>
  <c r="L111" i="5"/>
  <c r="K111" i="5"/>
  <c r="J111" i="5"/>
  <c r="I111" i="5"/>
  <c r="G111" i="5"/>
  <c r="G118" i="5" s="1"/>
  <c r="F111" i="5"/>
  <c r="E111" i="5"/>
  <c r="D111" i="5"/>
  <c r="L117" i="5"/>
  <c r="K117" i="5"/>
  <c r="J117" i="5"/>
  <c r="I117" i="5"/>
  <c r="F117" i="5"/>
  <c r="E117" i="5"/>
  <c r="D117" i="5"/>
  <c r="L106" i="5"/>
  <c r="K106" i="5"/>
  <c r="J106" i="5"/>
  <c r="I106" i="5"/>
  <c r="F106" i="5"/>
  <c r="E106" i="5"/>
  <c r="D106" i="5"/>
  <c r="L96" i="5"/>
  <c r="K96" i="5"/>
  <c r="J96" i="5"/>
  <c r="I96" i="5"/>
  <c r="F96" i="5"/>
  <c r="E96" i="5"/>
  <c r="D96" i="5"/>
  <c r="D79" i="5"/>
  <c r="L88" i="5"/>
  <c r="K88" i="5"/>
  <c r="J88" i="5"/>
  <c r="I88" i="5"/>
  <c r="G88" i="5"/>
  <c r="F88" i="5"/>
  <c r="E88" i="5"/>
  <c r="D88" i="5"/>
  <c r="L79" i="5"/>
  <c r="K79" i="5"/>
  <c r="J79" i="5"/>
  <c r="I79" i="5"/>
  <c r="G79" i="5"/>
  <c r="F79" i="5"/>
  <c r="E79" i="5"/>
  <c r="L70" i="5"/>
  <c r="K70" i="5"/>
  <c r="J70" i="5"/>
  <c r="I70" i="5"/>
  <c r="G70" i="5"/>
  <c r="F70" i="5"/>
  <c r="E70" i="5"/>
  <c r="D70" i="5"/>
  <c r="L118" i="5" l="1"/>
  <c r="G89" i="5"/>
  <c r="L89" i="5"/>
  <c r="G62" i="5" l="1"/>
  <c r="D52" i="5"/>
  <c r="E43" i="5"/>
  <c r="L62" i="5"/>
  <c r="K62" i="5"/>
  <c r="J62" i="5"/>
  <c r="I62" i="5"/>
  <c r="F62" i="5"/>
  <c r="E62" i="5"/>
  <c r="D62" i="5"/>
  <c r="L52" i="5"/>
  <c r="K52" i="5"/>
  <c r="J52" i="5"/>
  <c r="I52" i="5"/>
  <c r="G52" i="5"/>
  <c r="F52" i="5"/>
  <c r="E52" i="5"/>
  <c r="L43" i="5"/>
  <c r="K43" i="5"/>
  <c r="J43" i="5"/>
  <c r="I43" i="5"/>
  <c r="G43" i="5"/>
  <c r="F43" i="5"/>
  <c r="D43" i="5"/>
  <c r="L63" i="5" l="1"/>
  <c r="G63" i="5"/>
  <c r="L28" i="5"/>
  <c r="K28" i="5"/>
  <c r="J28" i="5"/>
  <c r="I28" i="5"/>
  <c r="G28" i="5"/>
  <c r="F28" i="5"/>
  <c r="E28" i="5"/>
  <c r="D28" i="5"/>
  <c r="L35" i="5"/>
  <c r="K35" i="5"/>
  <c r="J35" i="5"/>
  <c r="I35" i="5"/>
  <c r="G35" i="5"/>
  <c r="F35" i="5"/>
  <c r="E35" i="5"/>
  <c r="D35" i="5"/>
  <c r="L23" i="5"/>
  <c r="K23" i="5"/>
  <c r="J23" i="5"/>
  <c r="I23" i="5"/>
  <c r="G23" i="5"/>
  <c r="F23" i="5"/>
  <c r="E23" i="5"/>
  <c r="D23" i="5"/>
  <c r="L16" i="5"/>
  <c r="K16" i="5"/>
  <c r="J16" i="5"/>
  <c r="I16" i="5"/>
  <c r="G16" i="5"/>
  <c r="F16" i="5"/>
  <c r="E16" i="5"/>
  <c r="D16" i="5"/>
  <c r="G36" i="5" l="1"/>
  <c r="G294" i="5" s="1"/>
  <c r="L36" i="5"/>
  <c r="L294" i="5" s="1"/>
  <c r="L244" i="4"/>
  <c r="K244" i="4"/>
  <c r="J244" i="4"/>
  <c r="I244" i="4"/>
  <c r="G244" i="4"/>
  <c r="F244" i="4"/>
  <c r="E244" i="4"/>
  <c r="D244" i="4"/>
  <c r="D267" i="4"/>
  <c r="G250" i="4"/>
  <c r="G239" i="4"/>
  <c r="L230" i="4"/>
  <c r="G230" i="4"/>
  <c r="G251" i="4" l="1"/>
  <c r="G198" i="4"/>
  <c r="G188" i="4"/>
  <c r="G178" i="4"/>
  <c r="L276" i="4"/>
  <c r="K276" i="4"/>
  <c r="J276" i="4"/>
  <c r="I276" i="4"/>
  <c r="G276" i="4"/>
  <c r="F276" i="4"/>
  <c r="E276" i="4"/>
  <c r="D276" i="4"/>
  <c r="L267" i="4"/>
  <c r="K267" i="4"/>
  <c r="J267" i="4"/>
  <c r="I267" i="4"/>
  <c r="G267" i="4"/>
  <c r="F267" i="4"/>
  <c r="E267" i="4"/>
  <c r="L258" i="4"/>
  <c r="K258" i="4"/>
  <c r="J258" i="4"/>
  <c r="I258" i="4"/>
  <c r="G258" i="4"/>
  <c r="F258" i="4"/>
  <c r="E258" i="4"/>
  <c r="D258" i="4"/>
  <c r="L250" i="4"/>
  <c r="K250" i="4"/>
  <c r="J250" i="4"/>
  <c r="I250" i="4"/>
  <c r="F250" i="4"/>
  <c r="E250" i="4"/>
  <c r="D250" i="4"/>
  <c r="L239" i="4"/>
  <c r="K239" i="4"/>
  <c r="J239" i="4"/>
  <c r="I239" i="4"/>
  <c r="F239" i="4"/>
  <c r="E239" i="4"/>
  <c r="D239" i="4"/>
  <c r="K230" i="4"/>
  <c r="J230" i="4"/>
  <c r="I230" i="4"/>
  <c r="F230" i="4"/>
  <c r="E230" i="4"/>
  <c r="D230" i="4"/>
  <c r="L222" i="4"/>
  <c r="K222" i="4"/>
  <c r="J222" i="4"/>
  <c r="I222" i="4"/>
  <c r="G222" i="4"/>
  <c r="F222" i="4"/>
  <c r="E222" i="4"/>
  <c r="D222" i="4"/>
  <c r="L213" i="4"/>
  <c r="K213" i="4"/>
  <c r="J213" i="4"/>
  <c r="I213" i="4"/>
  <c r="G213" i="4"/>
  <c r="F213" i="4"/>
  <c r="E213" i="4"/>
  <c r="D213" i="4"/>
  <c r="L206" i="4"/>
  <c r="L223" i="4" s="1"/>
  <c r="K206" i="4"/>
  <c r="J206" i="4"/>
  <c r="I206" i="4"/>
  <c r="G206" i="4"/>
  <c r="G223" i="4" s="1"/>
  <c r="F206" i="4"/>
  <c r="E206" i="4"/>
  <c r="D206" i="4"/>
  <c r="L198" i="4"/>
  <c r="K198" i="4"/>
  <c r="J198" i="4"/>
  <c r="I198" i="4"/>
  <c r="F198" i="4"/>
  <c r="E198" i="4"/>
  <c r="D198" i="4"/>
  <c r="L188" i="4"/>
  <c r="K188" i="4"/>
  <c r="J188" i="4"/>
  <c r="I188" i="4"/>
  <c r="F188" i="4"/>
  <c r="E188" i="4"/>
  <c r="D188" i="4"/>
  <c r="L178" i="4"/>
  <c r="K178" i="4"/>
  <c r="J178" i="4"/>
  <c r="I178" i="4"/>
  <c r="F178" i="4"/>
  <c r="E178" i="4"/>
  <c r="D178" i="4"/>
  <c r="G170" i="4"/>
  <c r="G159" i="4"/>
  <c r="G152" i="4"/>
  <c r="L170" i="4"/>
  <c r="K170" i="4"/>
  <c r="J170" i="4"/>
  <c r="I170" i="4"/>
  <c r="F170" i="4"/>
  <c r="E170" i="4"/>
  <c r="D170" i="4"/>
  <c r="L163" i="4"/>
  <c r="K163" i="4"/>
  <c r="J163" i="4"/>
  <c r="I163" i="4"/>
  <c r="G163" i="4"/>
  <c r="F163" i="4"/>
  <c r="E163" i="4"/>
  <c r="D163" i="4"/>
  <c r="L159" i="4"/>
  <c r="K159" i="4"/>
  <c r="J159" i="4"/>
  <c r="I159" i="4"/>
  <c r="F159" i="4"/>
  <c r="E159" i="4"/>
  <c r="D159" i="4"/>
  <c r="L152" i="4"/>
  <c r="K152" i="4"/>
  <c r="J152" i="4"/>
  <c r="I152" i="4"/>
  <c r="F152" i="4"/>
  <c r="E152" i="4"/>
  <c r="D152" i="4"/>
  <c r="G144" i="4"/>
  <c r="G137" i="4"/>
  <c r="G133" i="4"/>
  <c r="G125" i="4"/>
  <c r="L144" i="4"/>
  <c r="K144" i="4"/>
  <c r="J144" i="4"/>
  <c r="I144" i="4"/>
  <c r="F144" i="4"/>
  <c r="E144" i="4"/>
  <c r="D144" i="4"/>
  <c r="L137" i="4"/>
  <c r="K137" i="4"/>
  <c r="J137" i="4"/>
  <c r="I137" i="4"/>
  <c r="F137" i="4"/>
  <c r="E137" i="4"/>
  <c r="D137" i="4"/>
  <c r="L133" i="4"/>
  <c r="K133" i="4"/>
  <c r="J133" i="4"/>
  <c r="I133" i="4"/>
  <c r="F133" i="4"/>
  <c r="E133" i="4"/>
  <c r="D133" i="4"/>
  <c r="L125" i="4"/>
  <c r="K125" i="4"/>
  <c r="J125" i="4"/>
  <c r="I125" i="4"/>
  <c r="F125" i="4"/>
  <c r="E125" i="4"/>
  <c r="D125" i="4"/>
  <c r="L117" i="4"/>
  <c r="K117" i="4"/>
  <c r="J117" i="4"/>
  <c r="I117" i="4"/>
  <c r="G117" i="4"/>
  <c r="F117" i="4"/>
  <c r="E117" i="4"/>
  <c r="D117" i="4"/>
  <c r="L111" i="4"/>
  <c r="K111" i="4"/>
  <c r="J111" i="4"/>
  <c r="I111" i="4"/>
  <c r="G111" i="4"/>
  <c r="F111" i="4"/>
  <c r="E111" i="4"/>
  <c r="D111" i="4"/>
  <c r="L106" i="4"/>
  <c r="K106" i="4"/>
  <c r="J106" i="4"/>
  <c r="I106" i="4"/>
  <c r="G106" i="4"/>
  <c r="F106" i="4"/>
  <c r="E106" i="4"/>
  <c r="D106" i="4"/>
  <c r="L97" i="4"/>
  <c r="L118" i="4" s="1"/>
  <c r="K97" i="4"/>
  <c r="J97" i="4"/>
  <c r="I97" i="4"/>
  <c r="G97" i="4"/>
  <c r="F97" i="4"/>
  <c r="E97" i="4"/>
  <c r="D97" i="4"/>
  <c r="L79" i="4"/>
  <c r="K79" i="4"/>
  <c r="J79" i="4"/>
  <c r="I79" i="4"/>
  <c r="D79" i="4"/>
  <c r="G70" i="4"/>
  <c r="L89" i="4"/>
  <c r="K89" i="4"/>
  <c r="J89" i="4"/>
  <c r="I89" i="4"/>
  <c r="G89" i="4"/>
  <c r="F89" i="4"/>
  <c r="E89" i="4"/>
  <c r="D89" i="4"/>
  <c r="G79" i="4"/>
  <c r="F79" i="4"/>
  <c r="E79" i="4"/>
  <c r="L70" i="4"/>
  <c r="K70" i="4"/>
  <c r="J70" i="4"/>
  <c r="I70" i="4"/>
  <c r="F70" i="4"/>
  <c r="E70" i="4"/>
  <c r="D70" i="4"/>
  <c r="D52" i="4"/>
  <c r="L62" i="4"/>
  <c r="K62" i="4"/>
  <c r="J62" i="4"/>
  <c r="I62" i="4"/>
  <c r="G62" i="4"/>
  <c r="F62" i="4"/>
  <c r="E62" i="4"/>
  <c r="D62" i="4"/>
  <c r="L52" i="4"/>
  <c r="K52" i="4"/>
  <c r="J52" i="4"/>
  <c r="I52" i="4"/>
  <c r="G52" i="4"/>
  <c r="F52" i="4"/>
  <c r="E52" i="4"/>
  <c r="L45" i="4"/>
  <c r="K45" i="4"/>
  <c r="J45" i="4"/>
  <c r="I45" i="4"/>
  <c r="G45" i="4"/>
  <c r="F45" i="4"/>
  <c r="E45" i="4"/>
  <c r="D45" i="4"/>
  <c r="L37" i="4"/>
  <c r="K37" i="4"/>
  <c r="J37" i="4"/>
  <c r="I37" i="4"/>
  <c r="G37" i="4"/>
  <c r="F37" i="4"/>
  <c r="E37" i="4"/>
  <c r="D37" i="4"/>
  <c r="L30" i="4"/>
  <c r="K30" i="4"/>
  <c r="J30" i="4"/>
  <c r="I30" i="4"/>
  <c r="G30" i="4"/>
  <c r="F30" i="4"/>
  <c r="E30" i="4"/>
  <c r="D30" i="4"/>
  <c r="L25" i="4"/>
  <c r="K25" i="4"/>
  <c r="J25" i="4"/>
  <c r="I25" i="4"/>
  <c r="G25" i="4"/>
  <c r="F25" i="4"/>
  <c r="E25" i="4"/>
  <c r="D25" i="4"/>
  <c r="G16" i="4"/>
  <c r="L298" i="3"/>
  <c r="L289" i="3"/>
  <c r="L280" i="3"/>
  <c r="G289" i="3"/>
  <c r="K298" i="3"/>
  <c r="J298" i="3"/>
  <c r="I298" i="3"/>
  <c r="G298" i="3"/>
  <c r="F298" i="3"/>
  <c r="E298" i="3"/>
  <c r="D298" i="3"/>
  <c r="L270" i="3"/>
  <c r="K270" i="3"/>
  <c r="J270" i="3"/>
  <c r="I270" i="3"/>
  <c r="G270" i="3"/>
  <c r="F270" i="3"/>
  <c r="E270" i="3"/>
  <c r="D270" i="3"/>
  <c r="L260" i="3"/>
  <c r="K260" i="3"/>
  <c r="J260" i="3"/>
  <c r="I260" i="3"/>
  <c r="G260" i="3"/>
  <c r="F260" i="3"/>
  <c r="E260" i="3"/>
  <c r="D260" i="3"/>
  <c r="L16" i="4"/>
  <c r="L38" i="4" s="1"/>
  <c r="K16" i="4"/>
  <c r="J16" i="4"/>
  <c r="I16" i="4"/>
  <c r="F16" i="4"/>
  <c r="E16" i="4"/>
  <c r="D16" i="4"/>
  <c r="I204" i="3"/>
  <c r="L204" i="3"/>
  <c r="K204" i="3"/>
  <c r="J204" i="3"/>
  <c r="G204" i="3"/>
  <c r="F204" i="3"/>
  <c r="E204" i="3"/>
  <c r="D204" i="3"/>
  <c r="K289" i="3"/>
  <c r="J289" i="3"/>
  <c r="I289" i="3"/>
  <c r="F289" i="3"/>
  <c r="E289" i="3"/>
  <c r="D289" i="3"/>
  <c r="D280" i="3"/>
  <c r="K280" i="3"/>
  <c r="J280" i="3"/>
  <c r="I280" i="3"/>
  <c r="G280" i="3"/>
  <c r="F280" i="3"/>
  <c r="E280" i="3"/>
  <c r="L251" i="3"/>
  <c r="K251" i="3"/>
  <c r="J251" i="3"/>
  <c r="I251" i="3"/>
  <c r="G251" i="3"/>
  <c r="F251" i="3"/>
  <c r="E251" i="3"/>
  <c r="D251" i="3"/>
  <c r="L241" i="3"/>
  <c r="K241" i="3"/>
  <c r="J241" i="3"/>
  <c r="I241" i="3"/>
  <c r="G241" i="3"/>
  <c r="F241" i="3"/>
  <c r="E241" i="3"/>
  <c r="D241" i="3"/>
  <c r="D230" i="3"/>
  <c r="L230" i="3"/>
  <c r="K230" i="3"/>
  <c r="J230" i="3"/>
  <c r="I230" i="3"/>
  <c r="G230" i="3"/>
  <c r="F230" i="3"/>
  <c r="E230" i="3"/>
  <c r="D220" i="3"/>
  <c r="L220" i="3"/>
  <c r="K220" i="3"/>
  <c r="J220" i="3"/>
  <c r="I220" i="3"/>
  <c r="G220" i="3"/>
  <c r="F220" i="3"/>
  <c r="E220" i="3"/>
  <c r="D210" i="3"/>
  <c r="L210" i="3"/>
  <c r="K210" i="3"/>
  <c r="J210" i="3"/>
  <c r="I210" i="3"/>
  <c r="G210" i="3"/>
  <c r="F210" i="3"/>
  <c r="E210" i="3"/>
  <c r="G199" i="3"/>
  <c r="D199" i="3"/>
  <c r="L199" i="3"/>
  <c r="K199" i="3"/>
  <c r="J199" i="3"/>
  <c r="I199" i="3"/>
  <c r="F199" i="3"/>
  <c r="E199" i="3"/>
  <c r="D189" i="3"/>
  <c r="L189" i="3"/>
  <c r="K189" i="3"/>
  <c r="J189" i="3"/>
  <c r="I189" i="3"/>
  <c r="G189" i="3"/>
  <c r="F189" i="3"/>
  <c r="E189" i="3"/>
  <c r="L172" i="3"/>
  <c r="K172" i="3"/>
  <c r="J172" i="3"/>
  <c r="I172" i="3"/>
  <c r="G172" i="3"/>
  <c r="F172" i="3"/>
  <c r="E172" i="3"/>
  <c r="D172" i="3"/>
  <c r="L179" i="3"/>
  <c r="K179" i="3"/>
  <c r="J179" i="3"/>
  <c r="I179" i="3"/>
  <c r="G179" i="3"/>
  <c r="F179" i="3"/>
  <c r="E179" i="3"/>
  <c r="D179" i="3"/>
  <c r="D167" i="3"/>
  <c r="L167" i="3"/>
  <c r="K167" i="3"/>
  <c r="J167" i="3"/>
  <c r="I167" i="3"/>
  <c r="G167" i="3"/>
  <c r="F167" i="3"/>
  <c r="E167" i="3"/>
  <c r="L159" i="3"/>
  <c r="I159" i="3"/>
  <c r="G159" i="3"/>
  <c r="F159" i="3"/>
  <c r="E159" i="3"/>
  <c r="D159" i="3"/>
  <c r="K159" i="3"/>
  <c r="J159" i="3"/>
  <c r="D149" i="3"/>
  <c r="L139" i="3"/>
  <c r="K139" i="3"/>
  <c r="J139" i="3"/>
  <c r="I139" i="3"/>
  <c r="G139" i="3"/>
  <c r="F139" i="3"/>
  <c r="E139" i="3"/>
  <c r="D139" i="3"/>
  <c r="L149" i="3"/>
  <c r="K149" i="3"/>
  <c r="J149" i="3"/>
  <c r="I149" i="3"/>
  <c r="G149" i="3"/>
  <c r="F149" i="3"/>
  <c r="E149" i="3"/>
  <c r="E132" i="3"/>
  <c r="L132" i="3"/>
  <c r="L150" i="3" s="1"/>
  <c r="K132" i="3"/>
  <c r="J132" i="3"/>
  <c r="I132" i="3"/>
  <c r="G132" i="3"/>
  <c r="G150" i="3" s="1"/>
  <c r="F132" i="3"/>
  <c r="D132" i="3"/>
  <c r="L122" i="3"/>
  <c r="L103" i="3"/>
  <c r="L112" i="3"/>
  <c r="K112" i="3"/>
  <c r="J112" i="3"/>
  <c r="I112" i="3"/>
  <c r="G112" i="3"/>
  <c r="D122" i="3"/>
  <c r="K122" i="3"/>
  <c r="J122" i="3"/>
  <c r="I122" i="3"/>
  <c r="G122" i="3"/>
  <c r="F122" i="3"/>
  <c r="E122" i="3"/>
  <c r="F112" i="3"/>
  <c r="E112" i="3"/>
  <c r="D112" i="3"/>
  <c r="K103" i="3"/>
  <c r="J103" i="3"/>
  <c r="I103" i="3"/>
  <c r="G103" i="3"/>
  <c r="F103" i="3"/>
  <c r="E103" i="3"/>
  <c r="D103" i="3"/>
  <c r="L74" i="3"/>
  <c r="K74" i="3"/>
  <c r="J74" i="3"/>
  <c r="I74" i="3"/>
  <c r="G74" i="3"/>
  <c r="F74" i="3"/>
  <c r="E74" i="3"/>
  <c r="D74" i="3"/>
  <c r="D93" i="3"/>
  <c r="L93" i="3"/>
  <c r="K93" i="3"/>
  <c r="J93" i="3"/>
  <c r="I93" i="3"/>
  <c r="G93" i="3"/>
  <c r="F93" i="3"/>
  <c r="E93" i="3"/>
  <c r="L83" i="3"/>
  <c r="K83" i="3"/>
  <c r="J83" i="3"/>
  <c r="I83" i="3"/>
  <c r="G83" i="3"/>
  <c r="F83" i="3"/>
  <c r="E83" i="3"/>
  <c r="D83" i="3"/>
  <c r="L64" i="3"/>
  <c r="K64" i="3"/>
  <c r="J64" i="3"/>
  <c r="I64" i="3"/>
  <c r="G64" i="3"/>
  <c r="F64" i="3"/>
  <c r="E64" i="3"/>
  <c r="D64" i="3"/>
  <c r="L54" i="3"/>
  <c r="K54" i="3"/>
  <c r="J54" i="3"/>
  <c r="I54" i="3"/>
  <c r="G54" i="3"/>
  <c r="F54" i="3"/>
  <c r="E54" i="3"/>
  <c r="D54" i="3"/>
  <c r="L46" i="3"/>
  <c r="K46" i="3"/>
  <c r="J46" i="3"/>
  <c r="I46" i="3"/>
  <c r="G46" i="3"/>
  <c r="G65" i="3" s="1"/>
  <c r="F46" i="3"/>
  <c r="E46" i="3"/>
  <c r="D46" i="3"/>
  <c r="L36" i="3"/>
  <c r="K36" i="3"/>
  <c r="J36" i="3"/>
  <c r="I36" i="3"/>
  <c r="G36" i="3"/>
  <c r="F36" i="3"/>
  <c r="E36" i="3"/>
  <c r="D36" i="3"/>
  <c r="L29" i="3"/>
  <c r="K29" i="3"/>
  <c r="J29" i="3"/>
  <c r="I29" i="3"/>
  <c r="G29" i="3"/>
  <c r="F29" i="3"/>
  <c r="E29" i="3"/>
  <c r="D29" i="3"/>
  <c r="L24" i="3"/>
  <c r="K24" i="3"/>
  <c r="J24" i="3"/>
  <c r="I24" i="3"/>
  <c r="G24" i="3"/>
  <c r="F24" i="3"/>
  <c r="E24" i="3"/>
  <c r="D24" i="3"/>
  <c r="L16" i="3"/>
  <c r="K16" i="3"/>
  <c r="J16" i="3"/>
  <c r="I16" i="3"/>
  <c r="G16" i="3"/>
  <c r="F16" i="3"/>
  <c r="E16" i="3"/>
  <c r="D16" i="3"/>
  <c r="L251" i="4" l="1"/>
  <c r="L299" i="3"/>
  <c r="J251" i="4"/>
  <c r="G299" i="3"/>
  <c r="K251" i="4"/>
  <c r="I251" i="4"/>
  <c r="G277" i="4"/>
  <c r="G199" i="4"/>
  <c r="L277" i="4"/>
  <c r="L199" i="4"/>
  <c r="G90" i="4"/>
  <c r="L145" i="4"/>
  <c r="L171" i="4"/>
  <c r="G171" i="4"/>
  <c r="G145" i="4"/>
  <c r="G63" i="4"/>
  <c r="G118" i="4"/>
  <c r="L63" i="4"/>
  <c r="L90" i="4"/>
  <c r="G38" i="4"/>
  <c r="G271" i="3"/>
  <c r="L271" i="3"/>
  <c r="L180" i="3"/>
  <c r="G211" i="3"/>
  <c r="G242" i="3"/>
  <c r="L211" i="3"/>
  <c r="L242" i="3"/>
  <c r="G180" i="3"/>
  <c r="L65" i="3"/>
  <c r="L94" i="3"/>
  <c r="G94" i="3"/>
  <c r="L123" i="3"/>
  <c r="G37" i="3"/>
  <c r="L37" i="3"/>
  <c r="G123" i="3"/>
  <c r="L301" i="3" l="1"/>
  <c r="G301" i="3"/>
  <c r="G279" i="4"/>
  <c r="L279" i="4"/>
  <c r="L258" i="16"/>
  <c r="L286" i="16" s="1"/>
  <c r="D262" i="15"/>
  <c r="J262" i="15"/>
  <c r="I257" i="16"/>
  <c r="G292" i="15"/>
  <c r="G263" i="15"/>
  <c r="G262" i="15"/>
  <c r="K262" i="15"/>
  <c r="E257" i="16"/>
  <c r="L292" i="15"/>
  <c r="L263" i="15"/>
  <c r="L262" i="15"/>
  <c r="F262" i="15"/>
  <c r="K257" i="16"/>
  <c r="E262" i="15"/>
  <c r="F257" i="16"/>
  <c r="J257" i="16"/>
  <c r="I262" i="15"/>
  <c r="C262" i="15"/>
  <c r="C263" i="15"/>
  <c r="D257" i="16"/>
  <c r="H263" i="15"/>
  <c r="H262" i="15"/>
</calcChain>
</file>

<file path=xl/sharedStrings.xml><?xml version="1.0" encoding="utf-8"?>
<sst xmlns="http://schemas.openxmlformats.org/spreadsheetml/2006/main" count="8215" uniqueCount="331">
  <si>
    <t xml:space="preserve">Наименование блюда </t>
  </si>
  <si>
    <t>Выход</t>
  </si>
  <si>
    <t>Белки</t>
  </si>
  <si>
    <t>Жиры</t>
  </si>
  <si>
    <t>Углеводы</t>
  </si>
  <si>
    <t>Калорийность</t>
  </si>
  <si>
    <t>дети с 1,5-3 лет</t>
  </si>
  <si>
    <t>дети с 3-7 лет</t>
  </si>
  <si>
    <t>Каша геркулесовая</t>
  </si>
  <si>
    <t>Багет</t>
  </si>
  <si>
    <t>Масло сливочное</t>
  </si>
  <si>
    <t>Сыр</t>
  </si>
  <si>
    <t>Чай с лимоном</t>
  </si>
  <si>
    <t>Картофельное пюре</t>
  </si>
  <si>
    <t>Бефстроганов из печени</t>
  </si>
  <si>
    <t>Компот из сухофруктов</t>
  </si>
  <si>
    <t>Хлеб пшеничный</t>
  </si>
  <si>
    <t>Сок фруктовый</t>
  </si>
  <si>
    <t>Коржик молочный</t>
  </si>
  <si>
    <t>Уха из рыбных консервов</t>
  </si>
  <si>
    <t>Чай с сахаром</t>
  </si>
  <si>
    <t>Апельсин</t>
  </si>
  <si>
    <t>Каша пшенная</t>
  </si>
  <si>
    <t>Джем</t>
  </si>
  <si>
    <t>Кофейный напиток</t>
  </si>
  <si>
    <t>Суп с макаронными изделиями</t>
  </si>
  <si>
    <t>Гороховое пюре</t>
  </si>
  <si>
    <t>Гуляш мясной</t>
  </si>
  <si>
    <t>Кисель</t>
  </si>
  <si>
    <t>Капуста тушеная</t>
  </si>
  <si>
    <t>Яблоко</t>
  </si>
  <si>
    <t>Каша Гречневая</t>
  </si>
  <si>
    <t>Чай с молоком</t>
  </si>
  <si>
    <t>Суп Полевой</t>
  </si>
  <si>
    <t>Макароны отварные</t>
  </si>
  <si>
    <t>Колбаска мясная</t>
  </si>
  <si>
    <t>Соус красный основной</t>
  </si>
  <si>
    <t>Икра свекольная</t>
  </si>
  <si>
    <t>Сухарики сладкие</t>
  </si>
  <si>
    <t>Запеканка творожная с изюмом и сгущенным молоком</t>
  </si>
  <si>
    <t>150/30</t>
  </si>
  <si>
    <t>180/30</t>
  </si>
  <si>
    <t>Каша кукурузная</t>
  </si>
  <si>
    <t>Борщ</t>
  </si>
  <si>
    <t>Рис отварной</t>
  </si>
  <si>
    <t>80/30</t>
  </si>
  <si>
    <t>Компот из изюма</t>
  </si>
  <si>
    <t>Омлет с кукурузой</t>
  </si>
  <si>
    <t>Каша ячневая</t>
  </si>
  <si>
    <t>Суп крестьянский</t>
  </si>
  <si>
    <t>Рулет мясной с яйцом</t>
  </si>
  <si>
    <t>Кулеш пшенный</t>
  </si>
  <si>
    <t>Сырные палочки</t>
  </si>
  <si>
    <t>Рассольник</t>
  </si>
  <si>
    <t>Жаркое по- домашнему</t>
  </si>
  <si>
    <t>Компот из вишни</t>
  </si>
  <si>
    <t>Банан</t>
  </si>
  <si>
    <t>Овощное рагу</t>
  </si>
  <si>
    <t>Каша Дружба</t>
  </si>
  <si>
    <t>Сложный гарнир</t>
  </si>
  <si>
    <t>25,44.</t>
  </si>
  <si>
    <t>Котлета мясная</t>
  </si>
  <si>
    <t>Компот из кураги и груши</t>
  </si>
  <si>
    <t>Напиток клюквенный</t>
  </si>
  <si>
    <t>Макароны с сыром</t>
  </si>
  <si>
    <t>Чай зеленый с молоком</t>
  </si>
  <si>
    <t>Каша манная</t>
  </si>
  <si>
    <t>Повидло</t>
  </si>
  <si>
    <t>Суп Хорчо</t>
  </si>
  <si>
    <t>Суп лапша Домашняя</t>
  </si>
  <si>
    <t>Суп молочн вермишелевый</t>
  </si>
  <si>
    <t>Щи из свежей капусты</t>
  </si>
  <si>
    <t>Гречневый гарнир</t>
  </si>
  <si>
    <t>Рыба тушеная с овощами</t>
  </si>
  <si>
    <t>Компот из кураги и вишни</t>
  </si>
  <si>
    <t>Картофель отварной</t>
  </si>
  <si>
    <t>Икра кабачковая</t>
  </si>
  <si>
    <t>Каша рисовая</t>
  </si>
  <si>
    <t>Суп с фасолью</t>
  </si>
  <si>
    <t>Напиток из шиповника</t>
  </si>
  <si>
    <t>Пирожок с печенью</t>
  </si>
  <si>
    <t>№ рецептуры</t>
  </si>
  <si>
    <t>Каша пшеничная</t>
  </si>
  <si>
    <t>Каша Три злака</t>
  </si>
  <si>
    <t>Суп Бабушкин</t>
  </si>
  <si>
    <t>Суп с клецкими</t>
  </si>
  <si>
    <t>Бигус</t>
  </si>
  <si>
    <t>Суп с мясн. фрикадельками</t>
  </si>
  <si>
    <t>Суп Кудрявчик</t>
  </si>
  <si>
    <t>Суп Вермешелевый</t>
  </si>
  <si>
    <t>Перловый гарнир</t>
  </si>
  <si>
    <t>Рисовый гарнир</t>
  </si>
  <si>
    <t>Булочка</t>
  </si>
  <si>
    <t>90/30</t>
  </si>
  <si>
    <t>Кулеш гречневый</t>
  </si>
  <si>
    <t>Кулеш кукурузный</t>
  </si>
  <si>
    <t>Кулеш ячневый</t>
  </si>
  <si>
    <t>Кулеш пшеничный</t>
  </si>
  <si>
    <t>Кулеш рисовый</t>
  </si>
  <si>
    <t>Рыбные ёжики</t>
  </si>
  <si>
    <t>Кабачок с фаршем</t>
  </si>
  <si>
    <t>Перец фаршированный</t>
  </si>
  <si>
    <t>Уха с рыбными фрикадельками</t>
  </si>
  <si>
    <t>Суп манный</t>
  </si>
  <si>
    <t>\</t>
  </si>
  <si>
    <t>Суфле из печени с рисом</t>
  </si>
  <si>
    <t>Бефстроганов из мяса</t>
  </si>
  <si>
    <t>Ленивые вареники</t>
  </si>
  <si>
    <t>Какао с молоком</t>
  </si>
  <si>
    <t>Компот из свежих плодов</t>
  </si>
  <si>
    <t>Багет со сливочным маслом</t>
  </si>
  <si>
    <t>итого:</t>
  </si>
  <si>
    <t>Печенье сдобное</t>
  </si>
  <si>
    <t>производит.</t>
  </si>
  <si>
    <t>Суп овощной</t>
  </si>
  <si>
    <t>Мармелад фруктовый</t>
  </si>
  <si>
    <t>завтрак</t>
  </si>
  <si>
    <t>обед</t>
  </si>
  <si>
    <t xml:space="preserve">Перспективное цикличное меню ДОУ "Серебряное копытце" с 15.04.2021 по 28.04.2021 </t>
  </si>
  <si>
    <t>Заведующий      Зайцева Т.В.</t>
  </si>
  <si>
    <t>Утверждаю:        _________</t>
  </si>
  <si>
    <t>МБДОУ д/с комбинированного вида</t>
  </si>
  <si>
    <t>"Серебряное копытце"</t>
  </si>
  <si>
    <t>Рыба под овощами</t>
  </si>
  <si>
    <t>Хлеб ржаной</t>
  </si>
  <si>
    <t>полдник</t>
  </si>
  <si>
    <t>(Весенне - летний сезон)</t>
  </si>
  <si>
    <t>Компот из фруктовой смеси</t>
  </si>
  <si>
    <t>Молоко Семенишна 3,2</t>
  </si>
  <si>
    <t>ужин</t>
  </si>
  <si>
    <t>Чай полусладкий</t>
  </si>
  <si>
    <t>итого за день:</t>
  </si>
  <si>
    <t xml:space="preserve">Котлета рыбная </t>
  </si>
  <si>
    <t>Рассольник ленинградский</t>
  </si>
  <si>
    <t>354, 339</t>
  </si>
  <si>
    <t>Багет со сливочным маслом и джемом</t>
  </si>
  <si>
    <t>Мандарин</t>
  </si>
  <si>
    <t>Соус фруктовый</t>
  </si>
  <si>
    <t>Пудинг манный</t>
  </si>
  <si>
    <t>Компот из смородины</t>
  </si>
  <si>
    <t>108 П</t>
  </si>
  <si>
    <t>36 П</t>
  </si>
  <si>
    <t>Гренки из пшеничн. хлеба</t>
  </si>
  <si>
    <t>Морская капуста(дальневосточн)</t>
  </si>
  <si>
    <t xml:space="preserve">Суп гороховый </t>
  </si>
  <si>
    <t xml:space="preserve">289 П </t>
  </si>
  <si>
    <t>Ватрушка с творогом</t>
  </si>
  <si>
    <t>Ватрушка с повидлом</t>
  </si>
  <si>
    <t>Хачапури с сыром</t>
  </si>
  <si>
    <t>Суфле из говядины с рисом</t>
  </si>
  <si>
    <t>Тефтели мясные</t>
  </si>
  <si>
    <t>Гуляш из печени</t>
  </si>
  <si>
    <t>Рыба запеченая в омлете</t>
  </si>
  <si>
    <t>Багет со сливочным маслом и сыром</t>
  </si>
  <si>
    <t>Огурчик соленый "марика"</t>
  </si>
  <si>
    <t>Щницель мясной</t>
  </si>
  <si>
    <t>Компот из смеси ягод</t>
  </si>
  <si>
    <t xml:space="preserve">Азу по-Татарски </t>
  </si>
  <si>
    <t xml:space="preserve">Компот из кураги </t>
  </si>
  <si>
    <t>Йогурт питьевой</t>
  </si>
  <si>
    <t>105 П</t>
  </si>
  <si>
    <t>Плов Бухарский</t>
  </si>
  <si>
    <t>Плов с мясом</t>
  </si>
  <si>
    <t>Омлет с сыром</t>
  </si>
  <si>
    <t>Вафли</t>
  </si>
  <si>
    <t>Компот из черноплодной рябины</t>
  </si>
  <si>
    <t>Фруктовый суп</t>
  </si>
  <si>
    <t>Овощной рулет</t>
  </si>
  <si>
    <t>63 П</t>
  </si>
  <si>
    <t>Конфета шоколадная</t>
  </si>
  <si>
    <t>Пирожок с капустой</t>
  </si>
  <si>
    <t>294 П</t>
  </si>
  <si>
    <t>Суп Свекольник на м/б</t>
  </si>
  <si>
    <t>исполнитель Краснова Ж.В.</t>
  </si>
  <si>
    <t>средняя энергетическая ценность (кк) за 10 дней:</t>
  </si>
  <si>
    <t>второй завтрак</t>
  </si>
  <si>
    <t>Суп молочн. вермишелевый</t>
  </si>
  <si>
    <t>Соус молочный</t>
  </si>
  <si>
    <t>Царский пирог</t>
  </si>
  <si>
    <t>Запеканка манная</t>
  </si>
  <si>
    <t>102 П</t>
  </si>
  <si>
    <t>Перловыйй гарнир</t>
  </si>
  <si>
    <t>Сок фруктовый Любимый</t>
  </si>
  <si>
    <t xml:space="preserve">Запеканка творожная с изюмом </t>
  </si>
  <si>
    <t xml:space="preserve">Перспективное цикличное меню ДОУ "Серебряное копытце" с 29.04.2021 по 20.05.2021 </t>
  </si>
  <si>
    <t>Компот из кураги</t>
  </si>
  <si>
    <t>Суп молочный рисовый</t>
  </si>
  <si>
    <t>3,96</t>
  </si>
  <si>
    <t>Суп Харчо</t>
  </si>
  <si>
    <t>Растягай с сайрой и рисом</t>
  </si>
  <si>
    <t>Молоко сгущенное 8,5%</t>
  </si>
  <si>
    <t xml:space="preserve">Перспективное цикличное меню ДОУ "Серебряное копытце" с 21.05.2021 по 03.06.2021 </t>
  </si>
  <si>
    <t>и.о.Заведующего      Судакова С.Г.</t>
  </si>
  <si>
    <t>Омлет с зеленым горошком</t>
  </si>
  <si>
    <t>Зефир</t>
  </si>
  <si>
    <t>Компот из чернопл. рябины</t>
  </si>
  <si>
    <t>Напиток из изюма</t>
  </si>
  <si>
    <t xml:space="preserve">Перспективное цикличное меню ДОУ "Серебряное копытце" с 04.06.2021 по 18.06.2021 </t>
  </si>
  <si>
    <t>( летний сезон)</t>
  </si>
  <si>
    <t>130 П</t>
  </si>
  <si>
    <t>Сырники запеченные</t>
  </si>
  <si>
    <t>Кулебяка с яйцом и капустой</t>
  </si>
  <si>
    <t>Компот из черноп.рябины</t>
  </si>
  <si>
    <t xml:space="preserve">Сборник рецептур на продукцию для питания детей в дошкольных образовательных организаций РАМН 2015г. Ред. Могильный М.П.  </t>
  </si>
  <si>
    <t>Сборник технологических нормативов, рецептур блюд и кулинарных изделий для дошкольных образовательных учреждений. Пермская государственная медицинская академия. 2001г.</t>
  </si>
  <si>
    <t xml:space="preserve">Перспективное цикличное меню ДОУ "Серебряное копытце" с 05.07.2021 по 16.07.2021 </t>
  </si>
  <si>
    <t>Напиток лимонный</t>
  </si>
  <si>
    <t>Компот из рябины</t>
  </si>
  <si>
    <t>Напиток вишневый</t>
  </si>
  <si>
    <t>Огурчик свежий</t>
  </si>
  <si>
    <t>Кисель из рябины</t>
  </si>
  <si>
    <t>Булочка домашняя</t>
  </si>
  <si>
    <t>156 П</t>
  </si>
  <si>
    <t>Зразы мясные</t>
  </si>
  <si>
    <t>Помидор свежий</t>
  </si>
  <si>
    <t>э</t>
  </si>
  <si>
    <t>Молоко Любимая чашка 3,2</t>
  </si>
  <si>
    <t>Запеканка картофельная с мясом</t>
  </si>
  <si>
    <t>Компот из яблок</t>
  </si>
  <si>
    <t>Соус сметанный</t>
  </si>
  <si>
    <t xml:space="preserve">Перспективное цикличное меню ДОУ "Серебряное копытце" с 19.07.2021 по 02.08.2021 </t>
  </si>
  <si>
    <t>Напиток мандариновый</t>
  </si>
  <si>
    <t>Компот из изюма и вишни</t>
  </si>
  <si>
    <t xml:space="preserve"> </t>
  </si>
  <si>
    <t xml:space="preserve">Перспективное цикличное меню ДОУ "Серебряное копытце" с 04.08.2021 по 17.08.2021 </t>
  </si>
  <si>
    <t>Напиток яблочный</t>
  </si>
  <si>
    <t xml:space="preserve">Тефтеля рыбная </t>
  </si>
  <si>
    <t>Булочка с изюмом</t>
  </si>
  <si>
    <t>Заведующий  Зайцева Т.В.</t>
  </si>
  <si>
    <t>Горошек зеленый</t>
  </si>
  <si>
    <t>Запеканка манная со сгущенным молоком</t>
  </si>
  <si>
    <t>Каша овсянная с бананом</t>
  </si>
  <si>
    <t>Напиток из яблок</t>
  </si>
  <si>
    <t xml:space="preserve">Колбаска рыбная </t>
  </si>
  <si>
    <t>.</t>
  </si>
  <si>
    <t>Запеканка ячневая</t>
  </si>
  <si>
    <t>Напиток из лимона</t>
  </si>
  <si>
    <t xml:space="preserve">Перспективное цикличное меню ДОУ "Серебряное копытце" с 18.08.2021 по 03.09.2021 </t>
  </si>
  <si>
    <t xml:space="preserve">Перспективное цикличное меню ДОУ "Серебряное копытце" с 06.09.2021 по 17.09.2021 </t>
  </si>
  <si>
    <t>(осенне-зимний сезон)</t>
  </si>
  <si>
    <t>Суп с рыбн. фрикадельками</t>
  </si>
  <si>
    <t xml:space="preserve">Запеканка творожная  </t>
  </si>
  <si>
    <t xml:space="preserve">Перспективное цикличное меню ДОУ "Серебряное копытце" с 20.09.2021 по 01.10.2021 </t>
  </si>
  <si>
    <t>Огурчик соленый "Барко"</t>
  </si>
  <si>
    <t>Компот из кураги и изюма</t>
  </si>
  <si>
    <t xml:space="preserve">Компот из вишни и изюма </t>
  </si>
  <si>
    <t>Пирожок с картошкой</t>
  </si>
  <si>
    <t>Кисель из изюма</t>
  </si>
  <si>
    <t>,</t>
  </si>
  <si>
    <t xml:space="preserve">Компот из вишни </t>
  </si>
  <si>
    <t xml:space="preserve">Перспективное цикличное меню ДОУ "Серебряное копытце" с 04.10.2021 по 15.10.2021 </t>
  </si>
  <si>
    <t>Запеканка творожная с курагой</t>
  </si>
  <si>
    <t>Напиток лимонно-яблочный</t>
  </si>
  <si>
    <t xml:space="preserve">Перспективное цикличное меню ДОУ "Серебряное копытце" с 18.10.2021 по 29.10.2021 </t>
  </si>
  <si>
    <t xml:space="preserve">Кисель </t>
  </si>
  <si>
    <t>Напиток лимоный</t>
  </si>
  <si>
    <t xml:space="preserve">Перспективное цикличное меню ДОУ "Серебряное копытце" с 08.11.2021 по 19.11.2021 </t>
  </si>
  <si>
    <t>Компот из брусники</t>
  </si>
  <si>
    <t>Ленивые голубцы</t>
  </si>
  <si>
    <t>Омлет с горошком</t>
  </si>
  <si>
    <t xml:space="preserve">Перспективное цикличное меню ДОУ "Серебряное копытце" с 06.12.2021 по 17.12.2021 </t>
  </si>
  <si>
    <t>(зимний сезон)</t>
  </si>
  <si>
    <t xml:space="preserve">Запеканка творожная с яблоком </t>
  </si>
  <si>
    <t xml:space="preserve">Перспективное цикличное меню ДОУ "Серебряное копытце" с 11.01.2022 по 24.01.2022 </t>
  </si>
  <si>
    <t>Груша</t>
  </si>
  <si>
    <t>ч</t>
  </si>
  <si>
    <t>Биолакт "Тёма"</t>
  </si>
  <si>
    <t>МАДОУ д/с комбинированного вида</t>
  </si>
  <si>
    <t>Соус ягодный</t>
  </si>
  <si>
    <t xml:space="preserve">Перспективное цикличное меню ДОУ "Серебряное копытце" с 25.01.2022 по 08.02.2022 </t>
  </si>
  <si>
    <t xml:space="preserve">Перспективное цикличное меню ДОУ "Серебряное копытце" с 09.02.2022 по 22.02.2022 </t>
  </si>
  <si>
    <t xml:space="preserve">Перспективное цикличное меню ДОУ "Серебряное копытце" с 08.04.2022 по 21.04.2022 </t>
  </si>
  <si>
    <t>Компот из рябины черн.</t>
  </si>
  <si>
    <t xml:space="preserve">Суп молочный </t>
  </si>
  <si>
    <t>Компот из рябины черноп.</t>
  </si>
  <si>
    <t>Багет со сливочным маслом и сгущ.молоком</t>
  </si>
  <si>
    <t>Компот из шиповника</t>
  </si>
  <si>
    <t xml:space="preserve">Перспективное цикличное меню ДОУ "Серебряное копытце" с 22.04.2022 по 11.05.2022 </t>
  </si>
  <si>
    <t>Суп молочн. с рисом</t>
  </si>
  <si>
    <t>и.о. заведующего     Каймонова Ю.В.</t>
  </si>
  <si>
    <t>Макаронник с мясом</t>
  </si>
  <si>
    <t>Макаронник с печенью</t>
  </si>
  <si>
    <t>Запеканка творожная с яблоком</t>
  </si>
  <si>
    <t>Запеканка из макарон с творогом</t>
  </si>
  <si>
    <t xml:space="preserve">Компот из фруктовой смеси </t>
  </si>
  <si>
    <t>Заведующий     Зайцева Т.В.</t>
  </si>
  <si>
    <t>напиток лимонный</t>
  </si>
  <si>
    <t>исполнитель Дружкова Л.П.</t>
  </si>
  <si>
    <t>(ОСЕННИЙ -ЗИМНИЙ СЕЗОН)</t>
  </si>
  <si>
    <t>Гуляш из говядины</t>
  </si>
  <si>
    <t>творожные бантики</t>
  </si>
  <si>
    <t>(осенний-зимний сезон)</t>
  </si>
  <si>
    <t xml:space="preserve">Огурчик соленый </t>
  </si>
  <si>
    <t xml:space="preserve">Перспективное цикличное меню ДОУ "Серебряное копытце" с 20.02.2023 по 28.02.2023г </t>
  </si>
  <si>
    <t>22.02.2023г</t>
  </si>
  <si>
    <t>27.02.2023г</t>
  </si>
  <si>
    <t>28.02.2023г</t>
  </si>
  <si>
    <t>(ВЕВЕННЕ-ЛЕТНИЙ ПЕРИОД)</t>
  </si>
  <si>
    <t>Заведующий : Зайцева Т.В.___________</t>
  </si>
  <si>
    <t>Плов Бухарский( сладкий)</t>
  </si>
  <si>
    <t>весенне-летний период</t>
  </si>
  <si>
    <t>Суп Полевой на м/б</t>
  </si>
  <si>
    <t>второй  завтрак</t>
  </si>
  <si>
    <t>итого</t>
  </si>
  <si>
    <t xml:space="preserve">        </t>
  </si>
  <si>
    <t>Перспективное цикличное меню ДОУ "Серебряное копытце" с 30.06.2023 по13.07.2023</t>
  </si>
  <si>
    <t xml:space="preserve">Сок фруктовый </t>
  </si>
  <si>
    <t>Суп с фасолью на м/б</t>
  </si>
  <si>
    <t>рыба по польски</t>
  </si>
  <si>
    <t>Молоко  3,2%</t>
  </si>
  <si>
    <t>Перспективное цикличное меню ДОУ "Серебряное копытце" с 08.08.2024г - 21.08.2024г</t>
  </si>
  <si>
    <t>молоко</t>
  </si>
  <si>
    <t>Суп овощной на м/б</t>
  </si>
  <si>
    <t>Суп с клецкими на м/б</t>
  </si>
  <si>
    <t>Суп Харчо на м/б</t>
  </si>
  <si>
    <t>Шницель мясной</t>
  </si>
  <si>
    <t>(осенне - зимний период)</t>
  </si>
  <si>
    <t>(осенне- зимний  период)</t>
  </si>
  <si>
    <t>Перспективное цикличное меню ДОУ "Серебряное копытце" с 19.09.2024г - 02.10.2024г</t>
  </si>
  <si>
    <t>Молоко  3,2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</si>
  <si>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</si>
  <si>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Перспективное цикличное меню ДОУ "Серебряное копытце" с 03.10.2024 по 16.10.2024</t>
  </si>
  <si>
    <t>Перспективное цикличное меню МАДОУ "Серебряное копытце" с 03.10.24 -16.10.24г</t>
  </si>
  <si>
    <t>Борщ на м/б</t>
  </si>
  <si>
    <t>Суп манный на м/б</t>
  </si>
  <si>
    <t>Кисель из облепихи</t>
  </si>
  <si>
    <t>Компот из вишни и яблок</t>
  </si>
  <si>
    <t>помидор соленый</t>
  </si>
  <si>
    <r>
      <t>(</t>
    </r>
    <r>
      <rPr>
        <sz val="14"/>
        <rFont val="Times New Roman"/>
        <family val="1"/>
        <charset val="204"/>
      </rPr>
      <t>осенне- зимний сезон</t>
    </r>
    <r>
      <rPr>
        <sz val="11"/>
        <rFont val="Times New Roman"/>
        <family val="1"/>
        <charset val="204"/>
      </rPr>
      <t>)</t>
    </r>
  </si>
  <si>
    <t>Перспективное цикличное меню ДОУ "Серебряное копытце" с 17.10.2024 по 30.10.2024 гг</t>
  </si>
  <si>
    <t>компот из вишни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</si>
</sst>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9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.5"/>
      <color rgb="FFC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2" fillId="3" borderId="0" xfId="0" applyFont="1" applyFill="1"/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0" fontId="6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2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1" fillId="3" borderId="2" xfId="0" applyFont="1" applyFill="1" applyBorder="1" applyAlignment="1">
      <alignment horizontal="justify" vertical="center" wrapText="1"/>
    </xf>
    <xf numFmtId="0" fontId="2" fillId="0" borderId="2" xfId="0" applyFont="1" applyBorder="1"/>
    <xf numFmtId="0" fontId="7" fillId="3" borderId="2" xfId="0" applyFont="1" applyFill="1" applyBorder="1"/>
    <xf numFmtId="0" fontId="6" fillId="3" borderId="2" xfId="0" applyFont="1" applyFill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/>
    <xf numFmtId="0" fontId="7" fillId="3" borderId="1" xfId="0" applyFont="1" applyFill="1" applyBorder="1"/>
    <xf numFmtId="0" fontId="2" fillId="3" borderId="5" xfId="0" applyFont="1" applyFill="1" applyBorder="1"/>
    <xf numFmtId="0" fontId="10" fillId="3" borderId="1" xfId="0" applyFont="1" applyFill="1" applyBorder="1"/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/>
    <xf numFmtId="0" fontId="11" fillId="0" borderId="0" xfId="0" applyFont="1"/>
    <xf numFmtId="0" fontId="1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9" fillId="0" borderId="1" xfId="0" applyFont="1" applyBorder="1" applyAlignment="1">
      <alignment horizontal="center" textRotation="90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textRotation="90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/>
    <xf numFmtId="0" fontId="1" fillId="0" borderId="1" xfId="0" applyFont="1" applyBorder="1" applyAlignment="1">
      <alignment wrapText="1"/>
    </xf>
    <xf numFmtId="0" fontId="14" fillId="0" borderId="0" xfId="0" applyFont="1"/>
    <xf numFmtId="0" fontId="9" fillId="0" borderId="0" xfId="0" applyFont="1" applyAlignment="1">
      <alignment horizontal="center"/>
    </xf>
    <xf numFmtId="0" fontId="15" fillId="3" borderId="1" xfId="0" applyFont="1" applyFill="1" applyBorder="1"/>
    <xf numFmtId="0" fontId="9" fillId="0" borderId="2" xfId="0" applyFont="1" applyBorder="1" applyAlignment="1">
      <alignment horizontal="center" textRotation="90" wrapText="1"/>
    </xf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textRotation="90"/>
    </xf>
    <xf numFmtId="0" fontId="9" fillId="0" borderId="3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wrapText="1"/>
    </xf>
    <xf numFmtId="0" fontId="16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14" fillId="3" borderId="0" xfId="0" applyFont="1" applyFill="1"/>
    <xf numFmtId="0" fontId="4" fillId="3" borderId="1" xfId="0" applyFont="1" applyFill="1" applyBorder="1"/>
    <xf numFmtId="0" fontId="16" fillId="3" borderId="1" xfId="0" applyFont="1" applyFill="1" applyBorder="1"/>
    <xf numFmtId="0" fontId="17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justify" vertical="center" wrapText="1"/>
    </xf>
    <xf numFmtId="0" fontId="17" fillId="0" borderId="1" xfId="0" applyFont="1" applyBorder="1" applyAlignment="1">
      <alignment horizontal="center" wrapText="1"/>
    </xf>
    <xf numFmtId="0" fontId="18" fillId="0" borderId="0" xfId="0" applyFont="1"/>
    <xf numFmtId="0" fontId="17" fillId="3" borderId="1" xfId="0" applyFont="1" applyFill="1" applyBorder="1"/>
    <xf numFmtId="0" fontId="19" fillId="3" borderId="1" xfId="0" applyFont="1" applyFill="1" applyBorder="1"/>
    <xf numFmtId="0" fontId="17" fillId="3" borderId="1" xfId="0" applyFont="1" applyFill="1" applyBorder="1" applyAlignment="1">
      <alignment vertical="center" wrapText="1"/>
    </xf>
    <xf numFmtId="0" fontId="18" fillId="3" borderId="0" xfId="0" applyFont="1" applyFill="1"/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20" fillId="3" borderId="1" xfId="0" applyFont="1" applyFill="1" applyBorder="1"/>
    <xf numFmtId="0" fontId="17" fillId="0" borderId="5" xfId="0" applyFont="1" applyBorder="1" applyAlignment="1">
      <alignment horizontal="center"/>
    </xf>
    <xf numFmtId="0" fontId="17" fillId="3" borderId="5" xfId="0" applyFont="1" applyFill="1" applyBorder="1"/>
    <xf numFmtId="0" fontId="17" fillId="0" borderId="5" xfId="0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/>
    </xf>
    <xf numFmtId="0" fontId="17" fillId="3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/>
    <xf numFmtId="0" fontId="17" fillId="3" borderId="2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7" fillId="3" borderId="2" xfId="0" applyFont="1" applyFill="1" applyBorder="1" applyAlignment="1">
      <alignment horizontal="justify" vertical="center" wrapText="1"/>
    </xf>
    <xf numFmtId="0" fontId="21" fillId="3" borderId="1" xfId="0" applyFont="1" applyFill="1" applyBorder="1"/>
    <xf numFmtId="0" fontId="17" fillId="0" borderId="0" xfId="0" applyFont="1" applyAlignment="1">
      <alignment horizontal="center"/>
    </xf>
    <xf numFmtId="0" fontId="17" fillId="3" borderId="0" xfId="0" applyFont="1" applyFill="1"/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3" borderId="0" xfId="0" applyFont="1" applyFill="1"/>
    <xf numFmtId="0" fontId="4" fillId="3" borderId="5" xfId="0" applyFont="1" applyFill="1" applyBorder="1"/>
    <xf numFmtId="0" fontId="11" fillId="3" borderId="0" xfId="0" applyFont="1" applyFill="1"/>
    <xf numFmtId="0" fontId="13" fillId="3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wrapText="1"/>
    </xf>
    <xf numFmtId="0" fontId="23" fillId="3" borderId="1" xfId="0" applyFont="1" applyFill="1" applyBorder="1"/>
    <xf numFmtId="0" fontId="22" fillId="3" borderId="1" xfId="0" applyFont="1" applyFill="1" applyBorder="1" applyAlignment="1">
      <alignment horizontal="justify" vertical="center" wrapText="1"/>
    </xf>
    <xf numFmtId="0" fontId="22" fillId="3" borderId="1" xfId="0" applyFont="1" applyFill="1" applyBorder="1" applyAlignment="1">
      <alignment horizontal="center"/>
    </xf>
    <xf numFmtId="0" fontId="22" fillId="3" borderId="2" xfId="0" applyFont="1" applyFill="1" applyBorder="1"/>
    <xf numFmtId="0" fontId="22" fillId="3" borderId="1" xfId="0" applyFont="1" applyFill="1" applyBorder="1" applyAlignment="1">
      <alignment horizontal="center" wrapText="1"/>
    </xf>
    <xf numFmtId="0" fontId="22" fillId="3" borderId="1" xfId="0" applyFont="1" applyFill="1" applyBorder="1"/>
    <xf numFmtId="0" fontId="23" fillId="0" borderId="1" xfId="0" applyFont="1" applyBorder="1" applyAlignment="1">
      <alignment horizontal="center"/>
    </xf>
    <xf numFmtId="0" fontId="22" fillId="0" borderId="1" xfId="0" applyFont="1" applyBorder="1"/>
    <xf numFmtId="0" fontId="22" fillId="3" borderId="2" xfId="0" applyFont="1" applyFill="1" applyBorder="1" applyAlignment="1">
      <alignment vertical="center" wrapText="1"/>
    </xf>
    <xf numFmtId="0" fontId="22" fillId="0" borderId="5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10" fillId="3" borderId="5" xfId="0" applyFont="1" applyFill="1" applyBorder="1"/>
    <xf numFmtId="0" fontId="1" fillId="3" borderId="3" xfId="0" applyFont="1" applyFill="1" applyBorder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2" fontId="9" fillId="3" borderId="0" xfId="0" applyNumberFormat="1" applyFont="1" applyFill="1"/>
    <xf numFmtId="0" fontId="24" fillId="0" borderId="0" xfId="0" applyFont="1"/>
    <xf numFmtId="0" fontId="26" fillId="0" borderId="0" xfId="0" applyFont="1"/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 textRotation="90" wrapText="1"/>
    </xf>
    <xf numFmtId="0" fontId="25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textRotation="90"/>
    </xf>
    <xf numFmtId="0" fontId="26" fillId="3" borderId="0" xfId="0" applyFont="1" applyFill="1"/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" fillId="3" borderId="5" xfId="0" applyFont="1" applyFill="1" applyBorder="1" applyAlignment="1">
      <alignment horizontal="left" vertical="center" wrapText="1"/>
    </xf>
    <xf numFmtId="0" fontId="9" fillId="3" borderId="1" xfId="0" applyFont="1" applyFill="1" applyBorder="1"/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28" fillId="3" borderId="0" xfId="0" applyFont="1" applyFill="1"/>
    <xf numFmtId="0" fontId="9" fillId="0" borderId="1" xfId="0" applyFont="1" applyBorder="1" applyAlignment="1">
      <alignment horizontal="center"/>
    </xf>
    <xf numFmtId="0" fontId="4" fillId="0" borderId="0" xfId="0" applyFont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/>
    <xf numFmtId="0" fontId="9" fillId="3" borderId="3" xfId="0" applyFont="1" applyFill="1" applyBorder="1"/>
    <xf numFmtId="0" fontId="7" fillId="3" borderId="1" xfId="0" applyFont="1" applyFill="1" applyBorder="1" applyAlignment="1">
      <alignment horizontal="center" textRotation="90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14" fontId="9" fillId="0" borderId="2" xfId="0" applyNumberFormat="1" applyFont="1" applyBorder="1" applyAlignment="1">
      <alignment horizontal="left" wrapText="1"/>
    </xf>
    <xf numFmtId="14" fontId="9" fillId="0" borderId="3" xfId="0" applyNumberFormat="1" applyFont="1" applyBorder="1" applyAlignment="1">
      <alignment horizontal="left" wrapText="1"/>
    </xf>
    <xf numFmtId="14" fontId="9" fillId="0" borderId="4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9" fillId="3" borderId="2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14" fontId="9" fillId="3" borderId="2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/>
    </xf>
    <xf numFmtId="0" fontId="27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9" fillId="3" borderId="11" xfId="0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4" fontId="25" fillId="3" borderId="2" xfId="0" applyNumberFormat="1" applyFont="1" applyFill="1" applyBorder="1" applyAlignment="1">
      <alignment horizontal="left" wrapText="1"/>
    </xf>
    <xf numFmtId="0" fontId="25" fillId="3" borderId="3" xfId="0" applyFont="1" applyFill="1" applyBorder="1" applyAlignment="1">
      <alignment horizontal="left" wrapText="1"/>
    </xf>
    <xf numFmtId="0" fontId="25" fillId="3" borderId="4" xfId="0" applyFont="1" applyFill="1" applyBorder="1" applyAlignment="1">
      <alignment horizontal="left" wrapText="1"/>
    </xf>
    <xf numFmtId="0" fontId="25" fillId="3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buh/AppData/Roaming/Microsoft/Excel/&#1084;&#1077;&#1085;&#1102;%20&#1077;&#1078;&#1077;&#1076;&#1085;&#1077;&#1074;&#1085;&#1086;&#1077;/&#1084;&#1077;&#1085;&#1102;%20&#1077;&#1078;&#1077;&#1076;&#1085;&#1077;&#1074;&#1085;&#1086;&#1077;%20&#1092;&#1077;&#1074;&#1088;&#1072;&#1083;&#1100;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buh/AppData/Roaming/Microsoft/Excel/&#1077;&#1078;&#1077;&#1076;&#1085;.&#1084;&#1077;&#1085;&#1102;%20&#1089;&#1077;&#1085;&#1090;&#1103;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.02"/>
      <sheetName val="03.02"/>
      <sheetName val="04.02"/>
      <sheetName val="07.02"/>
      <sheetName val="08.02"/>
      <sheetName val="09.02"/>
      <sheetName val="10.02"/>
      <sheetName val="11.02 "/>
      <sheetName val="14.02"/>
      <sheetName val="15.02"/>
      <sheetName val="16.02"/>
      <sheetName val="17.02"/>
      <sheetName val="18.02"/>
      <sheetName val="21.02"/>
      <sheetName val="22.02"/>
      <sheetName val="24.02"/>
      <sheetName val="25.02"/>
      <sheetName val="28.02"/>
      <sheetName val="Лист1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6">
          <cell r="E26">
            <v>435.57</v>
          </cell>
        </row>
        <row r="27">
          <cell r="E27">
            <v>92.1</v>
          </cell>
        </row>
        <row r="28">
          <cell r="E28">
            <v>24.32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,08"/>
      <sheetName val="01,09"/>
      <sheetName val="15,09"/>
      <sheetName val="19,06"/>
      <sheetName val="20,09"/>
      <sheetName val="21,09"/>
      <sheetName val="22,09"/>
      <sheetName val="Лист2"/>
    </sheetNames>
    <sheetDataSet>
      <sheetData sheetId="0"/>
      <sheetData sheetId="1"/>
      <sheetData sheetId="2">
        <row r="16">
          <cell r="E16">
            <v>69.2</v>
          </cell>
        </row>
        <row r="17">
          <cell r="E17">
            <v>201.24</v>
          </cell>
        </row>
        <row r="18">
          <cell r="E18">
            <v>179.92</v>
          </cell>
        </row>
        <row r="19">
          <cell r="E19">
            <v>16.850000000000001</v>
          </cell>
        </row>
        <row r="20">
          <cell r="E20">
            <v>45</v>
          </cell>
        </row>
        <row r="21">
          <cell r="E21">
            <v>60.64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7"/>
  <sheetViews>
    <sheetView topLeftCell="A115" zoomScaleNormal="100" workbookViewId="0">
      <selection activeCell="A90" sqref="A90:XFD90"/>
    </sheetView>
  </sheetViews>
  <sheetFormatPr defaultRowHeight="15" x14ac:dyDescent="0.25"/>
  <cols>
    <col min="1" max="1" width="11" style="2" customWidth="1"/>
    <col min="2" max="2" width="28.5703125" style="16" customWidth="1"/>
    <col min="3" max="3" width="8.85546875" style="2" customWidth="1"/>
    <col min="4" max="12" width="8.7109375" style="2" customWidth="1"/>
  </cols>
  <sheetData>
    <row r="1" spans="1:12" s="93" customFormat="1" ht="15.75" customHeight="1" x14ac:dyDescent="0.25">
      <c r="A1" s="90" t="s">
        <v>113</v>
      </c>
      <c r="B1" s="91" t="s">
        <v>21</v>
      </c>
      <c r="C1" s="92">
        <v>100</v>
      </c>
      <c r="D1" s="92">
        <v>0.7</v>
      </c>
      <c r="E1" s="92">
        <v>0</v>
      </c>
      <c r="F1" s="92">
        <v>13.3</v>
      </c>
      <c r="G1" s="92">
        <v>55</v>
      </c>
      <c r="H1" s="92">
        <v>100</v>
      </c>
      <c r="I1" s="92">
        <v>0.7</v>
      </c>
      <c r="J1" s="92">
        <v>0</v>
      </c>
      <c r="K1" s="92">
        <v>13.3</v>
      </c>
      <c r="L1" s="92">
        <v>55</v>
      </c>
    </row>
    <row r="2" spans="1:12" s="93" customFormat="1" ht="15.75" customHeight="1" x14ac:dyDescent="0.25">
      <c r="A2" s="90">
        <v>637</v>
      </c>
      <c r="B2" s="94" t="s">
        <v>157</v>
      </c>
      <c r="C2" s="90">
        <v>220</v>
      </c>
      <c r="D2" s="90">
        <v>11.32</v>
      </c>
      <c r="E2" s="90">
        <v>15.22</v>
      </c>
      <c r="F2" s="90">
        <v>28.83</v>
      </c>
      <c r="G2" s="90">
        <v>350.82</v>
      </c>
      <c r="H2" s="90">
        <v>250</v>
      </c>
      <c r="I2" s="90">
        <v>12.9</v>
      </c>
      <c r="J2" s="90">
        <v>17.3</v>
      </c>
      <c r="K2" s="90">
        <v>32.76</v>
      </c>
      <c r="L2" s="90">
        <v>398.6</v>
      </c>
    </row>
    <row r="3" spans="1:12" s="93" customFormat="1" ht="15.75" customHeight="1" x14ac:dyDescent="0.25">
      <c r="A3" s="90">
        <v>1</v>
      </c>
      <c r="B3" s="91" t="s">
        <v>9</v>
      </c>
      <c r="C3" s="92">
        <v>30</v>
      </c>
      <c r="D3" s="92">
        <v>2.37</v>
      </c>
      <c r="E3" s="92">
        <v>0.3</v>
      </c>
      <c r="F3" s="92">
        <v>15.57</v>
      </c>
      <c r="G3" s="92">
        <v>70.8</v>
      </c>
      <c r="H3" s="92">
        <v>30</v>
      </c>
      <c r="I3" s="92">
        <v>2.37</v>
      </c>
      <c r="J3" s="92">
        <v>0.3</v>
      </c>
      <c r="K3" s="92">
        <v>15.57</v>
      </c>
      <c r="L3" s="92">
        <v>70.8</v>
      </c>
    </row>
    <row r="4" spans="1:12" s="93" customFormat="1" ht="15.75" customHeight="1" x14ac:dyDescent="0.25">
      <c r="A4" s="90">
        <v>1</v>
      </c>
      <c r="B4" s="94" t="s">
        <v>110</v>
      </c>
      <c r="C4" s="90">
        <v>36</v>
      </c>
      <c r="D4" s="90">
        <v>2.17</v>
      </c>
      <c r="E4" s="90">
        <v>6.79</v>
      </c>
      <c r="F4" s="90">
        <v>13.15</v>
      </c>
      <c r="G4" s="90">
        <v>122.4</v>
      </c>
      <c r="H4" s="90">
        <v>37</v>
      </c>
      <c r="I4" s="90">
        <v>2.2599999999999998</v>
      </c>
      <c r="J4" s="90">
        <v>6.98</v>
      </c>
      <c r="K4" s="90">
        <v>13.52</v>
      </c>
      <c r="L4" s="90">
        <v>125.8</v>
      </c>
    </row>
    <row r="5" spans="1:12" s="93" customFormat="1" ht="15.75" customHeight="1" x14ac:dyDescent="0.25">
      <c r="A5" s="90">
        <v>2</v>
      </c>
      <c r="B5" s="95" t="s">
        <v>135</v>
      </c>
      <c r="C5" s="90">
        <v>42</v>
      </c>
      <c r="D5" s="90">
        <v>2.17</v>
      </c>
      <c r="E5" s="90">
        <v>6.79</v>
      </c>
      <c r="F5" s="90">
        <v>13.15</v>
      </c>
      <c r="G5" s="90">
        <v>136.91999999999999</v>
      </c>
      <c r="H5" s="90">
        <v>44</v>
      </c>
      <c r="I5" s="90">
        <v>2.2599999999999998</v>
      </c>
      <c r="J5" s="90">
        <v>6.98</v>
      </c>
      <c r="K5" s="90">
        <v>13.52</v>
      </c>
      <c r="L5" s="90">
        <v>142.74</v>
      </c>
    </row>
    <row r="6" spans="1:12" s="93" customFormat="1" ht="15.75" customHeight="1" x14ac:dyDescent="0.25">
      <c r="A6" s="90">
        <v>3</v>
      </c>
      <c r="B6" s="95" t="s">
        <v>153</v>
      </c>
      <c r="C6" s="90">
        <v>42</v>
      </c>
      <c r="D6" s="90">
        <v>4.41</v>
      </c>
      <c r="E6" s="90">
        <v>6.42</v>
      </c>
      <c r="F6" s="90">
        <v>13.58</v>
      </c>
      <c r="G6" s="90">
        <v>129.69999999999999</v>
      </c>
      <c r="H6" s="90">
        <v>44</v>
      </c>
      <c r="I6" s="90">
        <v>4.7300000000000004</v>
      </c>
      <c r="J6" s="90">
        <v>6.88</v>
      </c>
      <c r="K6" s="90">
        <v>14.56</v>
      </c>
      <c r="L6" s="90">
        <v>139</v>
      </c>
    </row>
    <row r="7" spans="1:12" s="93" customFormat="1" ht="15.75" customHeight="1" x14ac:dyDescent="0.25">
      <c r="A7" s="90" t="s">
        <v>113</v>
      </c>
      <c r="B7" s="96" t="s">
        <v>56</v>
      </c>
      <c r="C7" s="92">
        <v>200</v>
      </c>
      <c r="D7" s="92">
        <v>1</v>
      </c>
      <c r="E7" s="92">
        <v>3</v>
      </c>
      <c r="F7" s="92">
        <v>42</v>
      </c>
      <c r="G7" s="92">
        <v>192</v>
      </c>
      <c r="H7" s="92">
        <v>200</v>
      </c>
      <c r="I7" s="92">
        <v>1</v>
      </c>
      <c r="J7" s="92">
        <v>3</v>
      </c>
      <c r="K7" s="92">
        <v>42</v>
      </c>
      <c r="L7" s="92">
        <v>192</v>
      </c>
    </row>
    <row r="8" spans="1:12" s="93" customFormat="1" ht="15.75" customHeight="1" x14ac:dyDescent="0.25">
      <c r="A8" s="90">
        <v>294</v>
      </c>
      <c r="B8" s="91" t="s">
        <v>106</v>
      </c>
      <c r="C8" s="90">
        <v>80</v>
      </c>
      <c r="D8" s="90">
        <v>10.34</v>
      </c>
      <c r="E8" s="90">
        <v>8.2899999999999991</v>
      </c>
      <c r="F8" s="90">
        <v>2.19</v>
      </c>
      <c r="G8" s="90">
        <v>124.5</v>
      </c>
      <c r="H8" s="90">
        <v>90</v>
      </c>
      <c r="I8" s="90">
        <v>11.63</v>
      </c>
      <c r="J8" s="90">
        <v>9.32</v>
      </c>
      <c r="K8" s="90">
        <v>2.46</v>
      </c>
      <c r="L8" s="90">
        <v>140.62</v>
      </c>
    </row>
    <row r="9" spans="1:12" s="93" customFormat="1" ht="15.75" customHeight="1" x14ac:dyDescent="0.25">
      <c r="A9" s="90">
        <v>268</v>
      </c>
      <c r="B9" s="91" t="s">
        <v>14</v>
      </c>
      <c r="C9" s="92">
        <v>80</v>
      </c>
      <c r="D9" s="92">
        <v>8.93</v>
      </c>
      <c r="E9" s="92">
        <v>6.62</v>
      </c>
      <c r="F9" s="92">
        <v>0.59</v>
      </c>
      <c r="G9" s="92">
        <v>162.49</v>
      </c>
      <c r="H9" s="92">
        <v>90</v>
      </c>
      <c r="I9" s="92">
        <v>10.039999999999999</v>
      </c>
      <c r="J9" s="92">
        <v>7.44</v>
      </c>
      <c r="K9" s="92">
        <v>0.66</v>
      </c>
      <c r="L9" s="92">
        <v>182.8</v>
      </c>
    </row>
    <row r="10" spans="1:12" s="93" customFormat="1" ht="15.75" customHeight="1" x14ac:dyDescent="0.25">
      <c r="A10" s="90">
        <v>331</v>
      </c>
      <c r="B10" s="94" t="s">
        <v>86</v>
      </c>
      <c r="C10" s="90">
        <v>220</v>
      </c>
      <c r="D10" s="90">
        <v>1.94</v>
      </c>
      <c r="E10" s="90">
        <v>5.97</v>
      </c>
      <c r="F10" s="90">
        <v>15.77</v>
      </c>
      <c r="G10" s="90">
        <v>124.44</v>
      </c>
      <c r="H10" s="90">
        <v>250</v>
      </c>
      <c r="I10" s="90">
        <v>2.13</v>
      </c>
      <c r="J10" s="90">
        <v>6.56</v>
      </c>
      <c r="K10" s="90">
        <v>17.34</v>
      </c>
      <c r="L10" s="90">
        <v>136.88</v>
      </c>
    </row>
    <row r="11" spans="1:12" s="93" customFormat="1" ht="15.75" customHeight="1" x14ac:dyDescent="0.25">
      <c r="A11" s="90">
        <v>62</v>
      </c>
      <c r="B11" s="96" t="s">
        <v>43</v>
      </c>
      <c r="C11" s="92">
        <v>150</v>
      </c>
      <c r="D11" s="92">
        <v>1.1599999999999999</v>
      </c>
      <c r="E11" s="92">
        <v>3.8</v>
      </c>
      <c r="F11" s="92">
        <v>6.03</v>
      </c>
      <c r="G11" s="92">
        <v>62.5</v>
      </c>
      <c r="H11" s="92">
        <v>200</v>
      </c>
      <c r="I11" s="92">
        <v>1.55</v>
      </c>
      <c r="J11" s="92">
        <v>5.07</v>
      </c>
      <c r="K11" s="92">
        <v>8.0399999999999991</v>
      </c>
      <c r="L11" s="92">
        <v>83.33</v>
      </c>
    </row>
    <row r="12" spans="1:12" s="97" customFormat="1" ht="15.75" customHeight="1" x14ac:dyDescent="0.25">
      <c r="A12" s="90">
        <v>472</v>
      </c>
      <c r="B12" s="96" t="s">
        <v>92</v>
      </c>
      <c r="C12" s="92">
        <v>40</v>
      </c>
      <c r="D12" s="92">
        <v>2.71</v>
      </c>
      <c r="E12" s="92">
        <v>5.58</v>
      </c>
      <c r="F12" s="92">
        <v>20.85</v>
      </c>
      <c r="G12" s="92">
        <v>144.80000000000001</v>
      </c>
      <c r="H12" s="92">
        <v>60</v>
      </c>
      <c r="I12" s="92">
        <v>4.0599999999999996</v>
      </c>
      <c r="J12" s="92">
        <v>8.3699999999999992</v>
      </c>
      <c r="K12" s="92">
        <v>31.28</v>
      </c>
      <c r="L12" s="92">
        <v>217.2</v>
      </c>
    </row>
    <row r="13" spans="1:12" s="93" customFormat="1" ht="15.75" customHeight="1" x14ac:dyDescent="0.25">
      <c r="A13" s="90" t="s">
        <v>145</v>
      </c>
      <c r="B13" s="94" t="s">
        <v>147</v>
      </c>
      <c r="C13" s="90">
        <v>40</v>
      </c>
      <c r="D13" s="90">
        <v>5.32</v>
      </c>
      <c r="E13" s="90">
        <v>1.98</v>
      </c>
      <c r="F13" s="90">
        <v>31.44</v>
      </c>
      <c r="G13" s="90">
        <v>164.71</v>
      </c>
      <c r="H13" s="90">
        <v>60</v>
      </c>
      <c r="I13" s="90">
        <v>7.08</v>
      </c>
      <c r="J13" s="90">
        <v>2.63</v>
      </c>
      <c r="K13" s="90">
        <v>41.81</v>
      </c>
      <c r="L13" s="90">
        <v>219.07</v>
      </c>
    </row>
    <row r="14" spans="1:12" s="93" customFormat="1" ht="15.75" customHeight="1" x14ac:dyDescent="0.25">
      <c r="A14" s="90" t="s">
        <v>145</v>
      </c>
      <c r="B14" s="94" t="s">
        <v>146</v>
      </c>
      <c r="C14" s="90">
        <v>40</v>
      </c>
      <c r="D14" s="90">
        <v>5.32</v>
      </c>
      <c r="E14" s="90">
        <v>1.98</v>
      </c>
      <c r="F14" s="90">
        <v>31.44</v>
      </c>
      <c r="G14" s="90">
        <v>164.71</v>
      </c>
      <c r="H14" s="90">
        <v>60</v>
      </c>
      <c r="I14" s="90">
        <v>7.08</v>
      </c>
      <c r="J14" s="90">
        <v>2.63</v>
      </c>
      <c r="K14" s="90">
        <v>41.81</v>
      </c>
      <c r="L14" s="90">
        <v>219.07</v>
      </c>
    </row>
    <row r="15" spans="1:12" s="93" customFormat="1" ht="15.75" customHeight="1" x14ac:dyDescent="0.25">
      <c r="A15" s="90" t="s">
        <v>113</v>
      </c>
      <c r="B15" s="94" t="s">
        <v>164</v>
      </c>
      <c r="C15" s="90">
        <v>30</v>
      </c>
      <c r="D15" s="90">
        <v>1.26</v>
      </c>
      <c r="E15" s="90">
        <v>6.36</v>
      </c>
      <c r="F15" s="90">
        <v>19.2</v>
      </c>
      <c r="G15" s="90">
        <v>137.1</v>
      </c>
      <c r="H15" s="90">
        <v>30</v>
      </c>
      <c r="I15" s="90">
        <v>1.26</v>
      </c>
      <c r="J15" s="90">
        <v>6.36</v>
      </c>
      <c r="K15" s="90">
        <v>19.2</v>
      </c>
      <c r="L15" s="90">
        <v>137.1</v>
      </c>
    </row>
    <row r="16" spans="1:12" s="93" customFormat="1" ht="15.75" customHeight="1" x14ac:dyDescent="0.25">
      <c r="A16" s="90" t="s">
        <v>140</v>
      </c>
      <c r="B16" s="96" t="s">
        <v>26</v>
      </c>
      <c r="C16" s="92">
        <v>110</v>
      </c>
      <c r="D16" s="92">
        <v>12.65</v>
      </c>
      <c r="E16" s="92">
        <v>1</v>
      </c>
      <c r="F16" s="92">
        <v>27.94</v>
      </c>
      <c r="G16" s="92">
        <v>170.28</v>
      </c>
      <c r="H16" s="92">
        <v>120</v>
      </c>
      <c r="I16" s="92">
        <v>13.8</v>
      </c>
      <c r="J16" s="92">
        <v>1.33</v>
      </c>
      <c r="K16" s="92">
        <v>30.48</v>
      </c>
      <c r="L16" s="92">
        <v>185.76</v>
      </c>
    </row>
    <row r="17" spans="1:12" s="93" customFormat="1" ht="15.75" customHeight="1" x14ac:dyDescent="0.25">
      <c r="A17" s="90">
        <v>123</v>
      </c>
      <c r="B17" s="94" t="s">
        <v>142</v>
      </c>
      <c r="C17" s="90">
        <v>20</v>
      </c>
      <c r="D17" s="90">
        <v>2.46</v>
      </c>
      <c r="E17" s="90">
        <v>0.3</v>
      </c>
      <c r="F17" s="90">
        <v>15.21</v>
      </c>
      <c r="G17" s="90">
        <v>73.64</v>
      </c>
      <c r="H17" s="90">
        <v>25</v>
      </c>
      <c r="I17" s="90">
        <v>3.1</v>
      </c>
      <c r="J17" s="90">
        <v>0.39</v>
      </c>
      <c r="K17" s="90">
        <v>19.010000000000002</v>
      </c>
      <c r="L17" s="90">
        <v>92.05</v>
      </c>
    </row>
    <row r="18" spans="1:12" s="93" customFormat="1" ht="15.75" customHeight="1" x14ac:dyDescent="0.25">
      <c r="A18" s="90">
        <v>332</v>
      </c>
      <c r="B18" s="96" t="s">
        <v>72</v>
      </c>
      <c r="C18" s="92">
        <v>110</v>
      </c>
      <c r="D18" s="92">
        <v>6.4</v>
      </c>
      <c r="E18" s="92">
        <v>3.98</v>
      </c>
      <c r="F18" s="92">
        <v>33</v>
      </c>
      <c r="G18" s="92">
        <v>193.46</v>
      </c>
      <c r="H18" s="92">
        <v>120</v>
      </c>
      <c r="I18" s="92">
        <v>6.99</v>
      </c>
      <c r="J18" s="92">
        <v>4.34</v>
      </c>
      <c r="K18" s="92">
        <v>36</v>
      </c>
      <c r="L18" s="92">
        <v>211.05</v>
      </c>
    </row>
    <row r="19" spans="1:12" s="93" customFormat="1" ht="15.75" customHeight="1" x14ac:dyDescent="0.25">
      <c r="A19" s="90">
        <v>293</v>
      </c>
      <c r="B19" s="96" t="s">
        <v>151</v>
      </c>
      <c r="C19" s="92">
        <v>80</v>
      </c>
      <c r="D19" s="92">
        <v>14.85</v>
      </c>
      <c r="E19" s="92">
        <v>16.579999999999998</v>
      </c>
      <c r="F19" s="92">
        <v>4.62</v>
      </c>
      <c r="G19" s="92">
        <v>227.03</v>
      </c>
      <c r="H19" s="92">
        <v>90</v>
      </c>
      <c r="I19" s="92">
        <v>16.7</v>
      </c>
      <c r="J19" s="92">
        <v>18.649999999999999</v>
      </c>
      <c r="K19" s="92">
        <v>5.19</v>
      </c>
      <c r="L19" s="92">
        <v>255.4</v>
      </c>
    </row>
    <row r="20" spans="1:12" s="93" customFormat="1" ht="15.75" customHeight="1" x14ac:dyDescent="0.25">
      <c r="A20" s="90">
        <v>293</v>
      </c>
      <c r="B20" s="96" t="s">
        <v>27</v>
      </c>
      <c r="C20" s="92">
        <v>80</v>
      </c>
      <c r="D20" s="92">
        <v>14.85</v>
      </c>
      <c r="E20" s="92">
        <v>16.579999999999998</v>
      </c>
      <c r="F20" s="92">
        <v>4.62</v>
      </c>
      <c r="G20" s="92">
        <v>227.03</v>
      </c>
      <c r="H20" s="92">
        <v>90</v>
      </c>
      <c r="I20" s="92">
        <v>16.7</v>
      </c>
      <c r="J20" s="92">
        <v>18.649999999999999</v>
      </c>
      <c r="K20" s="92">
        <v>5.19</v>
      </c>
      <c r="L20" s="92">
        <v>255.4</v>
      </c>
    </row>
    <row r="21" spans="1:12" s="93" customFormat="1" ht="15.75" customHeight="1" x14ac:dyDescent="0.25">
      <c r="A21" s="98" t="s">
        <v>113</v>
      </c>
      <c r="B21" s="96" t="s">
        <v>23</v>
      </c>
      <c r="C21" s="99">
        <v>6</v>
      </c>
      <c r="D21" s="99">
        <v>0.02</v>
      </c>
      <c r="E21" s="99">
        <v>0</v>
      </c>
      <c r="F21" s="99">
        <v>3.83</v>
      </c>
      <c r="G21" s="99">
        <v>14.52</v>
      </c>
      <c r="H21" s="99">
        <v>7</v>
      </c>
      <c r="I21" s="99">
        <v>0.02</v>
      </c>
      <c r="J21" s="99">
        <v>0</v>
      </c>
      <c r="K21" s="99">
        <v>4.47</v>
      </c>
      <c r="L21" s="99">
        <v>16.940000000000001</v>
      </c>
    </row>
    <row r="22" spans="1:12" s="93" customFormat="1" ht="15.75" customHeight="1" x14ac:dyDescent="0.25">
      <c r="A22" s="90">
        <v>292</v>
      </c>
      <c r="B22" s="96" t="s">
        <v>54</v>
      </c>
      <c r="C22" s="92">
        <v>220</v>
      </c>
      <c r="D22" s="92">
        <v>24.76</v>
      </c>
      <c r="E22" s="92">
        <v>19.98</v>
      </c>
      <c r="F22" s="92">
        <v>28.29</v>
      </c>
      <c r="G22" s="92">
        <v>329.02</v>
      </c>
      <c r="H22" s="92">
        <v>250</v>
      </c>
      <c r="I22" s="92">
        <v>28.14</v>
      </c>
      <c r="J22" s="92">
        <v>22.7</v>
      </c>
      <c r="K22" s="92">
        <v>32.15</v>
      </c>
      <c r="L22" s="92">
        <v>373.89</v>
      </c>
    </row>
    <row r="23" spans="1:12" s="93" customFormat="1" ht="30.75" customHeight="1" x14ac:dyDescent="0.25">
      <c r="A23" s="90">
        <v>252</v>
      </c>
      <c r="B23" s="100" t="s">
        <v>39</v>
      </c>
      <c r="C23" s="92" t="s">
        <v>40</v>
      </c>
      <c r="D23" s="92">
        <v>21.92</v>
      </c>
      <c r="E23" s="92">
        <v>9.08</v>
      </c>
      <c r="F23" s="92">
        <v>21.83</v>
      </c>
      <c r="G23" s="92">
        <v>256.68</v>
      </c>
      <c r="H23" s="92" t="s">
        <v>41</v>
      </c>
      <c r="I23" s="92">
        <v>25.57</v>
      </c>
      <c r="J23" s="92">
        <v>10.59</v>
      </c>
      <c r="K23" s="92">
        <v>25.47</v>
      </c>
      <c r="L23" s="92">
        <v>299.45999999999998</v>
      </c>
    </row>
    <row r="24" spans="1:12" s="93" customFormat="1" ht="15.75" customHeight="1" x14ac:dyDescent="0.25">
      <c r="A24" s="90" t="s">
        <v>113</v>
      </c>
      <c r="B24" s="96" t="s">
        <v>76</v>
      </c>
      <c r="C24" s="92">
        <v>40</v>
      </c>
      <c r="D24" s="92">
        <v>0</v>
      </c>
      <c r="E24" s="92">
        <v>2.8</v>
      </c>
      <c r="F24" s="92">
        <v>2.8</v>
      </c>
      <c r="G24" s="92">
        <v>36</v>
      </c>
      <c r="H24" s="92">
        <v>50</v>
      </c>
      <c r="I24" s="92">
        <v>0</v>
      </c>
      <c r="J24" s="92">
        <v>3.5</v>
      </c>
      <c r="K24" s="92">
        <v>3.5</v>
      </c>
      <c r="L24" s="92">
        <v>45</v>
      </c>
    </row>
    <row r="25" spans="1:12" s="93" customFormat="1" ht="15.75" customHeight="1" x14ac:dyDescent="0.25">
      <c r="A25" s="90">
        <v>34</v>
      </c>
      <c r="B25" s="96" t="s">
        <v>37</v>
      </c>
      <c r="C25" s="92">
        <v>40</v>
      </c>
      <c r="D25" s="92">
        <v>0.88</v>
      </c>
      <c r="E25" s="92">
        <v>2.68</v>
      </c>
      <c r="F25" s="92">
        <v>4.12</v>
      </c>
      <c r="G25" s="92">
        <v>44</v>
      </c>
      <c r="H25" s="92">
        <v>50</v>
      </c>
      <c r="I25" s="92">
        <v>1.1000000000000001</v>
      </c>
      <c r="J25" s="92">
        <v>3.35</v>
      </c>
      <c r="K25" s="92">
        <v>5.15</v>
      </c>
      <c r="L25" s="92">
        <v>55</v>
      </c>
    </row>
    <row r="26" spans="1:12" s="93" customFormat="1" ht="15.75" customHeight="1" x14ac:dyDescent="0.25">
      <c r="A26" s="90" t="s">
        <v>113</v>
      </c>
      <c r="B26" s="94" t="s">
        <v>159</v>
      </c>
      <c r="C26" s="90">
        <v>150</v>
      </c>
      <c r="D26" s="90">
        <v>4.8</v>
      </c>
      <c r="E26" s="90">
        <v>3.75</v>
      </c>
      <c r="F26" s="90">
        <v>19.95</v>
      </c>
      <c r="G26" s="90">
        <v>133.5</v>
      </c>
      <c r="H26" s="90">
        <v>200</v>
      </c>
      <c r="I26" s="90">
        <v>6.4</v>
      </c>
      <c r="J26" s="90">
        <v>5</v>
      </c>
      <c r="K26" s="90">
        <v>26.6</v>
      </c>
      <c r="L26" s="90">
        <v>178</v>
      </c>
    </row>
    <row r="27" spans="1:12" s="93" customFormat="1" ht="15.75" customHeight="1" x14ac:dyDescent="0.25">
      <c r="A27" s="90">
        <v>316</v>
      </c>
      <c r="B27" s="101" t="s">
        <v>100</v>
      </c>
      <c r="C27" s="92">
        <v>80</v>
      </c>
      <c r="D27" s="90">
        <v>5.21</v>
      </c>
      <c r="E27" s="90">
        <v>6.61</v>
      </c>
      <c r="F27" s="90">
        <v>6.95</v>
      </c>
      <c r="G27" s="90">
        <v>108.19</v>
      </c>
      <c r="H27" s="90">
        <v>90</v>
      </c>
      <c r="I27" s="90">
        <v>5.86</v>
      </c>
      <c r="J27" s="90">
        <v>7.44</v>
      </c>
      <c r="K27" s="90">
        <v>7.82</v>
      </c>
      <c r="L27" s="90">
        <v>121.71</v>
      </c>
    </row>
    <row r="28" spans="1:12" s="93" customFormat="1" ht="15.75" customHeight="1" x14ac:dyDescent="0.25">
      <c r="A28" s="90">
        <v>416</v>
      </c>
      <c r="B28" s="94" t="s">
        <v>108</v>
      </c>
      <c r="C28" s="90">
        <v>150</v>
      </c>
      <c r="D28" s="90">
        <v>3.15</v>
      </c>
      <c r="E28" s="90">
        <v>2.72</v>
      </c>
      <c r="F28" s="90">
        <v>12.96</v>
      </c>
      <c r="G28" s="90">
        <v>89</v>
      </c>
      <c r="H28" s="90">
        <v>200</v>
      </c>
      <c r="I28" s="90">
        <v>4.2</v>
      </c>
      <c r="J28" s="90">
        <v>3.62</v>
      </c>
      <c r="K28" s="90">
        <v>17.28</v>
      </c>
      <c r="L28" s="90">
        <v>118.66</v>
      </c>
    </row>
    <row r="29" spans="1:12" s="93" customFormat="1" ht="15.75" customHeight="1" x14ac:dyDescent="0.25">
      <c r="A29" s="90">
        <v>143</v>
      </c>
      <c r="B29" s="96" t="s">
        <v>29</v>
      </c>
      <c r="C29" s="92">
        <v>110</v>
      </c>
      <c r="D29" s="92">
        <v>2.88</v>
      </c>
      <c r="E29" s="92">
        <v>3.55</v>
      </c>
      <c r="F29" s="92">
        <v>14.79</v>
      </c>
      <c r="G29" s="92">
        <v>95.87</v>
      </c>
      <c r="H29" s="92">
        <v>120</v>
      </c>
      <c r="I29" s="92">
        <v>3.14</v>
      </c>
      <c r="J29" s="92">
        <v>3.88</v>
      </c>
      <c r="K29" s="92">
        <v>16.14</v>
      </c>
      <c r="L29" s="92">
        <v>104.59</v>
      </c>
    </row>
    <row r="30" spans="1:12" s="93" customFormat="1" ht="15.75" customHeight="1" x14ac:dyDescent="0.25">
      <c r="A30" s="90">
        <v>136</v>
      </c>
      <c r="B30" s="96" t="s">
        <v>75</v>
      </c>
      <c r="C30" s="92">
        <v>110</v>
      </c>
      <c r="D30" s="92">
        <v>2.2999999999999998</v>
      </c>
      <c r="E30" s="92">
        <v>5.16</v>
      </c>
      <c r="F30" s="92">
        <v>19.95</v>
      </c>
      <c r="G30" s="92">
        <v>133.80000000000001</v>
      </c>
      <c r="H30" s="92">
        <v>120</v>
      </c>
      <c r="I30" s="92">
        <v>2.5</v>
      </c>
      <c r="J30" s="92">
        <v>5.62</v>
      </c>
      <c r="K30" s="92">
        <v>21.76</v>
      </c>
      <c r="L30" s="92">
        <v>145.96</v>
      </c>
    </row>
    <row r="31" spans="1:12" s="93" customFormat="1" ht="15.75" customHeight="1" x14ac:dyDescent="0.25">
      <c r="A31" s="90">
        <v>339</v>
      </c>
      <c r="B31" s="91" t="s">
        <v>13</v>
      </c>
      <c r="C31" s="92">
        <v>110</v>
      </c>
      <c r="D31" s="92">
        <v>2.2400000000000002</v>
      </c>
      <c r="E31" s="92">
        <v>3.52</v>
      </c>
      <c r="F31" s="92">
        <v>14.98</v>
      </c>
      <c r="G31" s="92">
        <v>100.65</v>
      </c>
      <c r="H31" s="92">
        <v>120</v>
      </c>
      <c r="I31" s="92">
        <v>2.4500000000000002</v>
      </c>
      <c r="J31" s="92">
        <v>3.84</v>
      </c>
      <c r="K31" s="92">
        <v>16.350000000000001</v>
      </c>
      <c r="L31" s="92">
        <v>109.8</v>
      </c>
    </row>
    <row r="32" spans="1:12" s="93" customFormat="1" ht="15.75" customHeight="1" x14ac:dyDescent="0.25">
      <c r="A32" s="90">
        <v>168</v>
      </c>
      <c r="B32" s="91" t="s">
        <v>8</v>
      </c>
      <c r="C32" s="92">
        <v>150</v>
      </c>
      <c r="D32" s="92">
        <v>4.74</v>
      </c>
      <c r="E32" s="92">
        <v>6.68</v>
      </c>
      <c r="F32" s="92">
        <v>19.12</v>
      </c>
      <c r="G32" s="92">
        <v>155.54</v>
      </c>
      <c r="H32" s="92">
        <v>200</v>
      </c>
      <c r="I32" s="92">
        <v>6.32</v>
      </c>
      <c r="J32" s="92">
        <v>8.91</v>
      </c>
      <c r="K32" s="92">
        <v>25.49</v>
      </c>
      <c r="L32" s="92">
        <v>207.39</v>
      </c>
    </row>
    <row r="33" spans="1:17" s="93" customFormat="1" ht="15.75" customHeight="1" x14ac:dyDescent="0.25">
      <c r="A33" s="90">
        <v>168</v>
      </c>
      <c r="B33" s="96" t="s">
        <v>31</v>
      </c>
      <c r="C33" s="92">
        <v>150</v>
      </c>
      <c r="D33" s="92">
        <v>5.96</v>
      </c>
      <c r="E33" s="92">
        <v>6.16</v>
      </c>
      <c r="F33" s="92">
        <v>26.36</v>
      </c>
      <c r="G33" s="92">
        <v>184.63</v>
      </c>
      <c r="H33" s="92">
        <v>200</v>
      </c>
      <c r="I33" s="92">
        <v>7.95</v>
      </c>
      <c r="J33" s="92">
        <v>8.2100000000000009</v>
      </c>
      <c r="K33" s="92">
        <v>32.15</v>
      </c>
      <c r="L33" s="92">
        <v>246.17</v>
      </c>
      <c r="Q33" s="93" t="s">
        <v>104</v>
      </c>
    </row>
    <row r="34" spans="1:17" s="93" customFormat="1" ht="15.75" customHeight="1" x14ac:dyDescent="0.25">
      <c r="A34" s="90">
        <v>168</v>
      </c>
      <c r="B34" s="96" t="s">
        <v>58</v>
      </c>
      <c r="C34" s="92">
        <v>150</v>
      </c>
      <c r="D34" s="92">
        <v>4.79</v>
      </c>
      <c r="E34" s="92">
        <v>6.1</v>
      </c>
      <c r="F34" s="92">
        <v>25.68</v>
      </c>
      <c r="G34" s="92">
        <v>176.42</v>
      </c>
      <c r="H34" s="92">
        <v>200</v>
      </c>
      <c r="I34" s="92">
        <v>6.39</v>
      </c>
      <c r="J34" s="92">
        <v>8.1300000000000008</v>
      </c>
      <c r="K34" s="92">
        <v>28.53</v>
      </c>
      <c r="L34" s="92">
        <v>235.23</v>
      </c>
    </row>
    <row r="35" spans="1:17" s="93" customFormat="1" ht="15.75" customHeight="1" x14ac:dyDescent="0.25">
      <c r="A35" s="90">
        <v>168</v>
      </c>
      <c r="B35" s="96" t="s">
        <v>42</v>
      </c>
      <c r="C35" s="92">
        <v>150</v>
      </c>
      <c r="D35" s="92">
        <v>5.58</v>
      </c>
      <c r="E35" s="92">
        <v>6.05</v>
      </c>
      <c r="F35" s="92">
        <v>26.46</v>
      </c>
      <c r="G35" s="92">
        <v>182.94</v>
      </c>
      <c r="H35" s="92">
        <v>200</v>
      </c>
      <c r="I35" s="92">
        <v>7.44</v>
      </c>
      <c r="J35" s="92">
        <v>8.1</v>
      </c>
      <c r="K35" s="92">
        <v>35.28</v>
      </c>
      <c r="L35" s="92">
        <v>243.92</v>
      </c>
    </row>
    <row r="36" spans="1:17" s="93" customFormat="1" ht="15.75" customHeight="1" x14ac:dyDescent="0.25">
      <c r="A36" s="90">
        <v>168</v>
      </c>
      <c r="B36" s="96" t="s">
        <v>66</v>
      </c>
      <c r="C36" s="92">
        <v>150</v>
      </c>
      <c r="D36" s="92">
        <v>4.78</v>
      </c>
      <c r="E36" s="92">
        <v>5.14</v>
      </c>
      <c r="F36" s="92">
        <v>28.38</v>
      </c>
      <c r="G36" s="92">
        <v>176.21</v>
      </c>
      <c r="H36" s="92">
        <v>200</v>
      </c>
      <c r="I36" s="92">
        <v>6.37</v>
      </c>
      <c r="J36" s="92">
        <v>6.85</v>
      </c>
      <c r="K36" s="92">
        <v>37.840000000000003</v>
      </c>
      <c r="L36" s="92">
        <v>235</v>
      </c>
    </row>
    <row r="37" spans="1:17" s="93" customFormat="1" ht="15.75" customHeight="1" x14ac:dyDescent="0.25">
      <c r="A37" s="90">
        <v>168</v>
      </c>
      <c r="B37" s="96" t="s">
        <v>82</v>
      </c>
      <c r="C37" s="92">
        <v>150</v>
      </c>
      <c r="D37" s="92">
        <v>4.08</v>
      </c>
      <c r="E37" s="92">
        <v>4.08</v>
      </c>
      <c r="F37" s="92">
        <v>25.05</v>
      </c>
      <c r="G37" s="92">
        <v>153</v>
      </c>
      <c r="H37" s="90">
        <v>200</v>
      </c>
      <c r="I37" s="92">
        <v>5.43</v>
      </c>
      <c r="J37" s="92">
        <v>4.2300000000000004</v>
      </c>
      <c r="K37" s="92">
        <v>33.380000000000003</v>
      </c>
      <c r="L37" s="92">
        <v>193</v>
      </c>
    </row>
    <row r="38" spans="1:17" s="93" customFormat="1" ht="15.75" customHeight="1" x14ac:dyDescent="0.25">
      <c r="A38" s="90">
        <v>168</v>
      </c>
      <c r="B38" s="96" t="s">
        <v>22</v>
      </c>
      <c r="C38" s="92">
        <v>150</v>
      </c>
      <c r="D38" s="92">
        <v>7.35</v>
      </c>
      <c r="E38" s="92">
        <v>10.46</v>
      </c>
      <c r="F38" s="92">
        <v>31.3</v>
      </c>
      <c r="G38" s="92">
        <v>248.69</v>
      </c>
      <c r="H38" s="92">
        <v>200</v>
      </c>
      <c r="I38" s="92">
        <v>9.8000000000000007</v>
      </c>
      <c r="J38" s="92">
        <v>13.95</v>
      </c>
      <c r="K38" s="92">
        <v>41.73</v>
      </c>
      <c r="L38" s="92">
        <v>331.59</v>
      </c>
    </row>
    <row r="39" spans="1:17" s="93" customFormat="1" ht="15.75" customHeight="1" x14ac:dyDescent="0.25">
      <c r="A39" s="90">
        <v>168</v>
      </c>
      <c r="B39" s="96" t="s">
        <v>77</v>
      </c>
      <c r="C39" s="92">
        <v>150</v>
      </c>
      <c r="D39" s="92">
        <v>3.84</v>
      </c>
      <c r="E39" s="92">
        <v>4.97</v>
      </c>
      <c r="F39" s="92">
        <v>24.46</v>
      </c>
      <c r="G39" s="92">
        <v>157.6</v>
      </c>
      <c r="H39" s="92">
        <v>200</v>
      </c>
      <c r="I39" s="92">
        <v>5.12</v>
      </c>
      <c r="J39" s="92">
        <v>6.63</v>
      </c>
      <c r="K39" s="92">
        <v>32.61</v>
      </c>
      <c r="L39" s="92">
        <v>210.13</v>
      </c>
    </row>
    <row r="40" spans="1:17" s="93" customFormat="1" ht="15.75" customHeight="1" x14ac:dyDescent="0.25">
      <c r="A40" s="90">
        <v>177</v>
      </c>
      <c r="B40" s="96" t="s">
        <v>83</v>
      </c>
      <c r="C40" s="92">
        <v>150</v>
      </c>
      <c r="D40" s="92">
        <v>3.86</v>
      </c>
      <c r="E40" s="92">
        <v>8.2899999999999991</v>
      </c>
      <c r="F40" s="92">
        <v>30.1</v>
      </c>
      <c r="G40" s="92">
        <v>224.6</v>
      </c>
      <c r="H40" s="90">
        <v>200</v>
      </c>
      <c r="I40" s="92">
        <v>5.28</v>
      </c>
      <c r="J40" s="92">
        <v>11.34</v>
      </c>
      <c r="K40" s="92">
        <v>41.26</v>
      </c>
      <c r="L40" s="92">
        <v>307</v>
      </c>
    </row>
    <row r="41" spans="1:17" s="93" customFormat="1" ht="15.75" customHeight="1" x14ac:dyDescent="0.25">
      <c r="A41" s="90">
        <v>168</v>
      </c>
      <c r="B41" s="96" t="s">
        <v>48</v>
      </c>
      <c r="C41" s="92">
        <v>150</v>
      </c>
      <c r="D41" s="92">
        <v>5.3</v>
      </c>
      <c r="E41" s="92">
        <v>4.88</v>
      </c>
      <c r="F41" s="92">
        <v>28.93</v>
      </c>
      <c r="G41" s="92">
        <v>180.64</v>
      </c>
      <c r="H41" s="92">
        <v>200</v>
      </c>
      <c r="I41" s="92">
        <v>7.1</v>
      </c>
      <c r="J41" s="92">
        <v>6.51</v>
      </c>
      <c r="K41" s="92">
        <v>38.58</v>
      </c>
      <c r="L41" s="92">
        <v>240.85</v>
      </c>
    </row>
    <row r="42" spans="1:17" s="93" customFormat="1" ht="15.75" customHeight="1" x14ac:dyDescent="0.25">
      <c r="A42" s="90">
        <v>396</v>
      </c>
      <c r="B42" s="96" t="s">
        <v>28</v>
      </c>
      <c r="C42" s="92">
        <v>150</v>
      </c>
      <c r="D42" s="92">
        <v>0.1</v>
      </c>
      <c r="E42" s="92">
        <v>0</v>
      </c>
      <c r="F42" s="92">
        <v>15.86</v>
      </c>
      <c r="G42" s="92">
        <v>63.8</v>
      </c>
      <c r="H42" s="92">
        <v>200</v>
      </c>
      <c r="I42" s="92">
        <v>0.13</v>
      </c>
      <c r="J42" s="92">
        <v>0</v>
      </c>
      <c r="K42" s="92">
        <v>21.15</v>
      </c>
      <c r="L42" s="92">
        <v>85.1</v>
      </c>
    </row>
    <row r="43" spans="1:17" s="93" customFormat="1" ht="15.75" customHeight="1" x14ac:dyDescent="0.25">
      <c r="A43" s="90">
        <v>299</v>
      </c>
      <c r="B43" s="96" t="s">
        <v>35</v>
      </c>
      <c r="C43" s="92">
        <v>80</v>
      </c>
      <c r="D43" s="92">
        <v>7.57</v>
      </c>
      <c r="E43" s="92">
        <v>18.32</v>
      </c>
      <c r="F43" s="92">
        <v>1.79</v>
      </c>
      <c r="G43" s="92">
        <v>205.4</v>
      </c>
      <c r="H43" s="92">
        <v>90</v>
      </c>
      <c r="I43" s="92">
        <v>8.51</v>
      </c>
      <c r="J43" s="92">
        <v>20.61</v>
      </c>
      <c r="K43" s="92">
        <v>2.0099999999999998</v>
      </c>
      <c r="L43" s="92">
        <v>231.07</v>
      </c>
    </row>
    <row r="44" spans="1:17" s="93" customFormat="1" ht="15.75" customHeight="1" x14ac:dyDescent="0.25">
      <c r="A44" s="90">
        <v>394</v>
      </c>
      <c r="B44" s="96" t="s">
        <v>55</v>
      </c>
      <c r="C44" s="92">
        <v>150</v>
      </c>
      <c r="D44" s="92">
        <v>0.12</v>
      </c>
      <c r="E44" s="92">
        <v>0</v>
      </c>
      <c r="F44" s="92">
        <v>11.24</v>
      </c>
      <c r="G44" s="92">
        <v>45.48</v>
      </c>
      <c r="H44" s="92">
        <v>200</v>
      </c>
      <c r="I44" s="92">
        <v>0.16</v>
      </c>
      <c r="J44" s="92">
        <v>0</v>
      </c>
      <c r="K44" s="92">
        <v>14.99</v>
      </c>
      <c r="L44" s="92">
        <v>60.64</v>
      </c>
    </row>
    <row r="45" spans="1:17" s="93" customFormat="1" ht="15.75" customHeight="1" x14ac:dyDescent="0.25">
      <c r="A45" s="90">
        <v>394</v>
      </c>
      <c r="B45" s="96" t="s">
        <v>46</v>
      </c>
      <c r="C45" s="92">
        <v>150</v>
      </c>
      <c r="D45" s="92">
        <v>0.25</v>
      </c>
      <c r="E45" s="92">
        <v>0</v>
      </c>
      <c r="F45" s="92">
        <v>17</v>
      </c>
      <c r="G45" s="92">
        <v>68.989999999999995</v>
      </c>
      <c r="H45" s="92">
        <v>200</v>
      </c>
      <c r="I45" s="92">
        <v>0.33</v>
      </c>
      <c r="J45" s="92">
        <v>0</v>
      </c>
      <c r="K45" s="92">
        <v>22.67</v>
      </c>
      <c r="L45" s="92">
        <v>91.99</v>
      </c>
    </row>
    <row r="46" spans="1:17" s="93" customFormat="1" ht="15.75" customHeight="1" x14ac:dyDescent="0.25">
      <c r="A46" s="90">
        <v>394</v>
      </c>
      <c r="B46" s="96" t="s">
        <v>74</v>
      </c>
      <c r="C46" s="92">
        <v>150</v>
      </c>
      <c r="D46" s="92">
        <v>0.12</v>
      </c>
      <c r="E46" s="92">
        <v>0</v>
      </c>
      <c r="F46" s="92">
        <v>11.24</v>
      </c>
      <c r="G46" s="92">
        <v>45</v>
      </c>
      <c r="H46" s="92">
        <v>200</v>
      </c>
      <c r="I46" s="92">
        <v>0.16</v>
      </c>
      <c r="J46" s="92">
        <v>0</v>
      </c>
      <c r="K46" s="92">
        <v>14.99</v>
      </c>
      <c r="L46" s="92">
        <v>60</v>
      </c>
    </row>
    <row r="47" spans="1:17" s="93" customFormat="1" ht="15.75" customHeight="1" x14ac:dyDescent="0.25">
      <c r="A47" s="90">
        <v>394</v>
      </c>
      <c r="B47" s="96" t="s">
        <v>62</v>
      </c>
      <c r="C47" s="92">
        <v>150</v>
      </c>
      <c r="D47" s="92">
        <v>0.25</v>
      </c>
      <c r="E47" s="92">
        <v>0</v>
      </c>
      <c r="F47" s="92">
        <v>17</v>
      </c>
      <c r="G47" s="92">
        <v>68.989999999999995</v>
      </c>
      <c r="H47" s="92">
        <v>200</v>
      </c>
      <c r="I47" s="92">
        <v>0.33</v>
      </c>
      <c r="J47" s="92">
        <v>0</v>
      </c>
      <c r="K47" s="92">
        <v>22.67</v>
      </c>
      <c r="L47" s="92">
        <v>91.99</v>
      </c>
    </row>
    <row r="48" spans="1:17" s="93" customFormat="1" ht="15.75" customHeight="1" x14ac:dyDescent="0.25">
      <c r="A48" s="90">
        <v>390</v>
      </c>
      <c r="B48" s="94" t="s">
        <v>109</v>
      </c>
      <c r="C48" s="90">
        <v>150</v>
      </c>
      <c r="D48" s="90">
        <v>0.24</v>
      </c>
      <c r="E48" s="90">
        <v>0.06</v>
      </c>
      <c r="F48" s="90">
        <v>18.149999999999999</v>
      </c>
      <c r="G48" s="90">
        <v>74.099999999999994</v>
      </c>
      <c r="H48" s="90">
        <v>200</v>
      </c>
      <c r="I48" s="90">
        <v>0.32</v>
      </c>
      <c r="J48" s="90">
        <v>0.08</v>
      </c>
      <c r="K48" s="90">
        <v>24.2</v>
      </c>
      <c r="L48" s="90">
        <v>98.8</v>
      </c>
    </row>
    <row r="49" spans="1:12" s="93" customFormat="1" ht="15.75" customHeight="1" x14ac:dyDescent="0.25">
      <c r="A49" s="90">
        <v>394</v>
      </c>
      <c r="B49" s="96" t="s">
        <v>156</v>
      </c>
      <c r="C49" s="92">
        <v>150</v>
      </c>
      <c r="D49" s="92">
        <v>0.12</v>
      </c>
      <c r="E49" s="92">
        <v>0</v>
      </c>
      <c r="F49" s="92">
        <v>11.24</v>
      </c>
      <c r="G49" s="92">
        <v>45.48</v>
      </c>
      <c r="H49" s="92">
        <v>200</v>
      </c>
      <c r="I49" s="92">
        <v>0.16</v>
      </c>
      <c r="J49" s="92">
        <v>0</v>
      </c>
      <c r="K49" s="92">
        <v>14.99</v>
      </c>
      <c r="L49" s="92">
        <v>60.64</v>
      </c>
    </row>
    <row r="50" spans="1:12" s="93" customFormat="1" ht="15.75" customHeight="1" x14ac:dyDescent="0.25">
      <c r="A50" s="90">
        <v>394</v>
      </c>
      <c r="B50" s="91" t="s">
        <v>15</v>
      </c>
      <c r="C50" s="92">
        <v>150</v>
      </c>
      <c r="D50" s="92">
        <v>0.42</v>
      </c>
      <c r="E50" s="92">
        <v>0</v>
      </c>
      <c r="F50" s="92">
        <v>20.92</v>
      </c>
      <c r="G50" s="92">
        <v>85.34</v>
      </c>
      <c r="H50" s="92">
        <v>200</v>
      </c>
      <c r="I50" s="92">
        <v>0.56000000000000005</v>
      </c>
      <c r="J50" s="92">
        <v>0</v>
      </c>
      <c r="K50" s="92">
        <v>27.89</v>
      </c>
      <c r="L50" s="92">
        <v>113.79</v>
      </c>
    </row>
    <row r="51" spans="1:12" s="93" customFormat="1" ht="15.75" customHeight="1" x14ac:dyDescent="0.25">
      <c r="A51" s="90" t="s">
        <v>113</v>
      </c>
      <c r="B51" s="102" t="s">
        <v>169</v>
      </c>
      <c r="C51" s="90">
        <v>30</v>
      </c>
      <c r="D51" s="90">
        <v>0.3</v>
      </c>
      <c r="E51" s="90">
        <v>2.13</v>
      </c>
      <c r="F51" s="90">
        <v>20.010000000000002</v>
      </c>
      <c r="G51" s="90">
        <v>100.5</v>
      </c>
      <c r="H51" s="90">
        <v>30</v>
      </c>
      <c r="I51" s="90">
        <v>0.3</v>
      </c>
      <c r="J51" s="90">
        <v>2.13</v>
      </c>
      <c r="K51" s="90">
        <v>20.010000000000002</v>
      </c>
      <c r="L51" s="90">
        <v>100.5</v>
      </c>
    </row>
    <row r="52" spans="1:12" s="93" customFormat="1" ht="15.75" customHeight="1" x14ac:dyDescent="0.25">
      <c r="A52" s="90">
        <v>492</v>
      </c>
      <c r="B52" s="94" t="s">
        <v>18</v>
      </c>
      <c r="C52" s="90">
        <v>40</v>
      </c>
      <c r="D52" s="90">
        <v>2.72</v>
      </c>
      <c r="E52" s="90">
        <v>4.68</v>
      </c>
      <c r="F52" s="90">
        <v>27.06</v>
      </c>
      <c r="G52" s="90">
        <v>161.4</v>
      </c>
      <c r="H52" s="90">
        <v>60</v>
      </c>
      <c r="I52" s="90">
        <v>4.09</v>
      </c>
      <c r="J52" s="90">
        <v>7.02</v>
      </c>
      <c r="K52" s="90">
        <v>40.590000000000003</v>
      </c>
      <c r="L52" s="90">
        <v>242.1</v>
      </c>
    </row>
    <row r="53" spans="1:12" s="93" customFormat="1" ht="15.75" customHeight="1" x14ac:dyDescent="0.25">
      <c r="A53" s="90">
        <v>299</v>
      </c>
      <c r="B53" s="96" t="s">
        <v>61</v>
      </c>
      <c r="C53" s="92">
        <v>80</v>
      </c>
      <c r="D53" s="92">
        <v>11.04</v>
      </c>
      <c r="E53" s="92">
        <v>10.72</v>
      </c>
      <c r="F53" s="92">
        <v>5.27</v>
      </c>
      <c r="G53" s="92">
        <v>161.63999999999999</v>
      </c>
      <c r="H53" s="92">
        <v>90</v>
      </c>
      <c r="I53" s="92">
        <v>12.42</v>
      </c>
      <c r="J53" s="92">
        <v>12.06</v>
      </c>
      <c r="K53" s="92">
        <v>5.92</v>
      </c>
      <c r="L53" s="92">
        <v>181.8</v>
      </c>
    </row>
    <row r="54" spans="1:12" s="93" customFormat="1" ht="15.75" customHeight="1" x14ac:dyDescent="0.25">
      <c r="A54" s="90">
        <v>271</v>
      </c>
      <c r="B54" s="96" t="s">
        <v>132</v>
      </c>
      <c r="C54" s="92">
        <v>80</v>
      </c>
      <c r="D54" s="92">
        <v>10.69</v>
      </c>
      <c r="E54" s="92">
        <v>3.76</v>
      </c>
      <c r="F54" s="92">
        <v>7.9</v>
      </c>
      <c r="G54" s="92">
        <v>108</v>
      </c>
      <c r="H54" s="92">
        <v>90</v>
      </c>
      <c r="I54" s="92">
        <v>12.03</v>
      </c>
      <c r="J54" s="92">
        <v>4.2300000000000004</v>
      </c>
      <c r="K54" s="92">
        <v>8.9</v>
      </c>
      <c r="L54" s="92">
        <v>121.5</v>
      </c>
    </row>
    <row r="55" spans="1:12" s="93" customFormat="1" ht="15.75" customHeight="1" x14ac:dyDescent="0.25">
      <c r="A55" s="90">
        <v>414</v>
      </c>
      <c r="B55" s="96" t="s">
        <v>24</v>
      </c>
      <c r="C55" s="92">
        <v>150</v>
      </c>
      <c r="D55" s="92">
        <v>2.09</v>
      </c>
      <c r="E55" s="92">
        <v>2.39</v>
      </c>
      <c r="F55" s="92">
        <v>14.78</v>
      </c>
      <c r="G55" s="92">
        <v>89.02</v>
      </c>
      <c r="H55" s="92">
        <v>200</v>
      </c>
      <c r="I55" s="92">
        <v>2.79</v>
      </c>
      <c r="J55" s="92">
        <v>3.19</v>
      </c>
      <c r="K55" s="92">
        <v>19.71</v>
      </c>
      <c r="L55" s="92">
        <v>118.69</v>
      </c>
    </row>
    <row r="56" spans="1:12" s="93" customFormat="1" ht="15.75" customHeight="1" x14ac:dyDescent="0.25">
      <c r="A56" s="90">
        <v>217</v>
      </c>
      <c r="B56" s="94" t="s">
        <v>94</v>
      </c>
      <c r="C56" s="90">
        <v>150</v>
      </c>
      <c r="D56" s="90">
        <v>6.3</v>
      </c>
      <c r="E56" s="90">
        <v>5.25</v>
      </c>
      <c r="F56" s="90">
        <v>18.600000000000001</v>
      </c>
      <c r="G56" s="90">
        <v>147.9</v>
      </c>
      <c r="H56" s="90">
        <v>200</v>
      </c>
      <c r="I56" s="90">
        <v>8.4</v>
      </c>
      <c r="J56" s="90">
        <v>7</v>
      </c>
      <c r="K56" s="90">
        <v>24.8</v>
      </c>
      <c r="L56" s="90">
        <v>197.2</v>
      </c>
    </row>
    <row r="57" spans="1:12" s="93" customFormat="1" ht="15.75" customHeight="1" x14ac:dyDescent="0.25">
      <c r="A57" s="90">
        <v>217</v>
      </c>
      <c r="B57" s="96" t="s">
        <v>95</v>
      </c>
      <c r="C57" s="92">
        <v>150</v>
      </c>
      <c r="D57" s="92">
        <v>19.07</v>
      </c>
      <c r="E57" s="92">
        <v>7.62</v>
      </c>
      <c r="F57" s="92">
        <v>19.34</v>
      </c>
      <c r="G57" s="92">
        <v>222.15</v>
      </c>
      <c r="H57" s="92">
        <v>200</v>
      </c>
      <c r="I57" s="92">
        <v>25.43</v>
      </c>
      <c r="J57" s="92">
        <v>10.16</v>
      </c>
      <c r="K57" s="92">
        <v>25.79</v>
      </c>
      <c r="L57" s="92">
        <v>296.2</v>
      </c>
    </row>
    <row r="58" spans="1:12" s="93" customFormat="1" ht="15.75" customHeight="1" x14ac:dyDescent="0.25">
      <c r="A58" s="90">
        <v>217</v>
      </c>
      <c r="B58" s="96" t="s">
        <v>97</v>
      </c>
      <c r="C58" s="92">
        <v>150</v>
      </c>
      <c r="D58" s="92">
        <v>19.07</v>
      </c>
      <c r="E58" s="92">
        <v>7.62</v>
      </c>
      <c r="F58" s="92">
        <v>19.34</v>
      </c>
      <c r="G58" s="92">
        <v>222.15</v>
      </c>
      <c r="H58" s="92">
        <v>200</v>
      </c>
      <c r="I58" s="92">
        <v>25.43</v>
      </c>
      <c r="J58" s="92">
        <v>10.16</v>
      </c>
      <c r="K58" s="92">
        <v>25.79</v>
      </c>
      <c r="L58" s="92">
        <v>296.2</v>
      </c>
    </row>
    <row r="59" spans="1:12" s="93" customFormat="1" ht="15.75" customHeight="1" x14ac:dyDescent="0.25">
      <c r="A59" s="90">
        <v>217</v>
      </c>
      <c r="B59" s="96" t="s">
        <v>51</v>
      </c>
      <c r="C59" s="92">
        <v>150</v>
      </c>
      <c r="D59" s="92">
        <v>19.07</v>
      </c>
      <c r="E59" s="92">
        <v>7.62</v>
      </c>
      <c r="F59" s="92">
        <v>19.34</v>
      </c>
      <c r="G59" s="92">
        <v>222.15</v>
      </c>
      <c r="H59" s="92">
        <v>200</v>
      </c>
      <c r="I59" s="92">
        <v>25.43</v>
      </c>
      <c r="J59" s="92">
        <v>10.16</v>
      </c>
      <c r="K59" s="92">
        <v>25.79</v>
      </c>
      <c r="L59" s="92">
        <v>296.2</v>
      </c>
    </row>
    <row r="60" spans="1:12" s="93" customFormat="1" ht="15.75" customHeight="1" x14ac:dyDescent="0.25">
      <c r="A60" s="90">
        <v>217</v>
      </c>
      <c r="B60" s="94" t="s">
        <v>98</v>
      </c>
      <c r="C60" s="90">
        <v>150</v>
      </c>
      <c r="D60" s="90">
        <v>6.3</v>
      </c>
      <c r="E60" s="90">
        <v>5.25</v>
      </c>
      <c r="F60" s="90">
        <v>18.600000000000001</v>
      </c>
      <c r="G60" s="90">
        <v>147.9</v>
      </c>
      <c r="H60" s="90">
        <v>200</v>
      </c>
      <c r="I60" s="90">
        <v>8.4</v>
      </c>
      <c r="J60" s="90">
        <v>7</v>
      </c>
      <c r="K60" s="90">
        <v>24.8</v>
      </c>
      <c r="L60" s="90">
        <v>197.2</v>
      </c>
    </row>
    <row r="61" spans="1:12" s="93" customFormat="1" ht="15.75" customHeight="1" x14ac:dyDescent="0.25">
      <c r="A61" s="90">
        <v>217</v>
      </c>
      <c r="B61" s="96" t="s">
        <v>96</v>
      </c>
      <c r="C61" s="92">
        <v>150</v>
      </c>
      <c r="D61" s="92">
        <v>19.07</v>
      </c>
      <c r="E61" s="92">
        <v>7.62</v>
      </c>
      <c r="F61" s="92">
        <v>19.34</v>
      </c>
      <c r="G61" s="92">
        <v>222.15</v>
      </c>
      <c r="H61" s="92">
        <v>200</v>
      </c>
      <c r="I61" s="92">
        <v>25.43</v>
      </c>
      <c r="J61" s="92">
        <v>10.16</v>
      </c>
      <c r="K61" s="92">
        <v>25.79</v>
      </c>
      <c r="L61" s="92">
        <v>296.2</v>
      </c>
    </row>
    <row r="62" spans="1:12" s="93" customFormat="1" ht="15.75" customHeight="1" x14ac:dyDescent="0.25">
      <c r="A62" s="90">
        <v>244</v>
      </c>
      <c r="B62" s="94" t="s">
        <v>107</v>
      </c>
      <c r="C62" s="90">
        <v>150</v>
      </c>
      <c r="D62" s="90">
        <v>20.16</v>
      </c>
      <c r="E62" s="90">
        <v>10.11</v>
      </c>
      <c r="F62" s="90">
        <v>33.85</v>
      </c>
      <c r="G62" s="90">
        <v>306.8</v>
      </c>
      <c r="H62" s="90">
        <v>200</v>
      </c>
      <c r="I62" s="90">
        <v>26.89</v>
      </c>
      <c r="J62" s="90">
        <v>13.49</v>
      </c>
      <c r="K62" s="90">
        <v>45.14</v>
      </c>
      <c r="L62" s="90">
        <v>409.1</v>
      </c>
    </row>
    <row r="63" spans="1:12" s="93" customFormat="1" ht="15.75" customHeight="1" x14ac:dyDescent="0.25">
      <c r="A63" s="90">
        <v>219</v>
      </c>
      <c r="B63" s="96" t="s">
        <v>34</v>
      </c>
      <c r="C63" s="92">
        <v>110</v>
      </c>
      <c r="D63" s="92">
        <v>4.05</v>
      </c>
      <c r="E63" s="92">
        <v>3.9</v>
      </c>
      <c r="F63" s="92">
        <v>25.91</v>
      </c>
      <c r="G63" s="92">
        <v>154.80000000000001</v>
      </c>
      <c r="H63" s="92">
        <v>120</v>
      </c>
      <c r="I63" s="92">
        <v>4.41</v>
      </c>
      <c r="J63" s="92">
        <v>4.25</v>
      </c>
      <c r="K63" s="92">
        <v>28.27</v>
      </c>
      <c r="L63" s="92">
        <v>168.87</v>
      </c>
    </row>
    <row r="64" spans="1:12" s="93" customFormat="1" ht="15.75" customHeight="1" x14ac:dyDescent="0.25">
      <c r="A64" s="90">
        <v>220</v>
      </c>
      <c r="B64" s="96" t="s">
        <v>64</v>
      </c>
      <c r="C64" s="92">
        <v>150</v>
      </c>
      <c r="D64" s="92">
        <v>7.56</v>
      </c>
      <c r="E64" s="92">
        <v>10.39</v>
      </c>
      <c r="F64" s="92">
        <v>0.79</v>
      </c>
      <c r="G64" s="92">
        <v>228.45</v>
      </c>
      <c r="H64" s="92">
        <v>200</v>
      </c>
      <c r="I64" s="92">
        <v>10.1</v>
      </c>
      <c r="J64" s="92">
        <v>13.85</v>
      </c>
      <c r="K64" s="92">
        <v>1.1000000000000001</v>
      </c>
      <c r="L64" s="92">
        <v>304.60000000000002</v>
      </c>
    </row>
    <row r="65" spans="1:12" s="93" customFormat="1" ht="15.75" customHeight="1" x14ac:dyDescent="0.25">
      <c r="A65" s="90" t="s">
        <v>113</v>
      </c>
      <c r="B65" s="94" t="s">
        <v>136</v>
      </c>
      <c r="C65" s="90">
        <v>150</v>
      </c>
      <c r="D65" s="90">
        <v>1.2</v>
      </c>
      <c r="E65" s="90">
        <v>0.3</v>
      </c>
      <c r="F65" s="90">
        <v>11.25</v>
      </c>
      <c r="G65" s="90">
        <v>57</v>
      </c>
      <c r="H65" s="90">
        <v>150</v>
      </c>
      <c r="I65" s="90">
        <v>1.2</v>
      </c>
      <c r="J65" s="90">
        <v>0.3</v>
      </c>
      <c r="K65" s="90">
        <v>11.25</v>
      </c>
      <c r="L65" s="90">
        <v>57</v>
      </c>
    </row>
    <row r="66" spans="1:12" s="93" customFormat="1" ht="15.75" customHeight="1" x14ac:dyDescent="0.25">
      <c r="A66" s="90" t="s">
        <v>113</v>
      </c>
      <c r="B66" s="94" t="s">
        <v>115</v>
      </c>
      <c r="C66" s="90">
        <v>30</v>
      </c>
      <c r="D66" s="90">
        <v>0.15</v>
      </c>
      <c r="E66" s="90">
        <v>0</v>
      </c>
      <c r="F66" s="90">
        <v>22.83</v>
      </c>
      <c r="G66" s="90">
        <v>91.2</v>
      </c>
      <c r="H66" s="90">
        <v>30</v>
      </c>
      <c r="I66" s="90">
        <v>0.15</v>
      </c>
      <c r="J66" s="90">
        <v>0</v>
      </c>
      <c r="K66" s="90">
        <v>22.83</v>
      </c>
      <c r="L66" s="90">
        <v>91.2</v>
      </c>
    </row>
    <row r="67" spans="1:12" s="93" customFormat="1" ht="15.75" customHeight="1" x14ac:dyDescent="0.25">
      <c r="A67" s="90" t="s">
        <v>113</v>
      </c>
      <c r="B67" s="91" t="s">
        <v>10</v>
      </c>
      <c r="C67" s="92">
        <v>6</v>
      </c>
      <c r="D67" s="92">
        <v>0.04</v>
      </c>
      <c r="E67" s="92">
        <v>4.68</v>
      </c>
      <c r="F67" s="92">
        <v>0.06</v>
      </c>
      <c r="G67" s="92">
        <v>42.52</v>
      </c>
      <c r="H67" s="92">
        <v>7</v>
      </c>
      <c r="I67" s="92">
        <v>0.05</v>
      </c>
      <c r="J67" s="92">
        <v>5.46</v>
      </c>
      <c r="K67" s="92">
        <v>7.0000000000000007E-2</v>
      </c>
      <c r="L67" s="92">
        <v>49.6</v>
      </c>
    </row>
    <row r="68" spans="1:12" s="93" customFormat="1" ht="15.75" customHeight="1" x14ac:dyDescent="0.25">
      <c r="A68" s="90" t="s">
        <v>113</v>
      </c>
      <c r="B68" s="102" t="s">
        <v>128</v>
      </c>
      <c r="C68" s="90">
        <v>150</v>
      </c>
      <c r="D68" s="90">
        <v>4.5</v>
      </c>
      <c r="E68" s="90">
        <v>4.8</v>
      </c>
      <c r="F68" s="90">
        <v>7.05</v>
      </c>
      <c r="G68" s="90">
        <v>87</v>
      </c>
      <c r="H68" s="90">
        <v>200</v>
      </c>
      <c r="I68" s="90">
        <v>6</v>
      </c>
      <c r="J68" s="90">
        <v>6.4</v>
      </c>
      <c r="K68" s="90">
        <v>9.4</v>
      </c>
      <c r="L68" s="90">
        <v>116</v>
      </c>
    </row>
    <row r="69" spans="1:12" s="93" customFormat="1" ht="15.75" customHeight="1" x14ac:dyDescent="0.25">
      <c r="A69" s="90" t="s">
        <v>113</v>
      </c>
      <c r="B69" s="103" t="s">
        <v>143</v>
      </c>
      <c r="C69" s="90">
        <v>40</v>
      </c>
      <c r="D69" s="90">
        <v>0.4</v>
      </c>
      <c r="E69" s="90">
        <v>4</v>
      </c>
      <c r="F69" s="90">
        <v>2.8</v>
      </c>
      <c r="G69" s="90">
        <v>48.8</v>
      </c>
      <c r="H69" s="90">
        <v>50</v>
      </c>
      <c r="I69" s="90">
        <v>0.5</v>
      </c>
      <c r="J69" s="90">
        <v>5</v>
      </c>
      <c r="K69" s="90">
        <v>3.5</v>
      </c>
      <c r="L69" s="90">
        <v>61</v>
      </c>
    </row>
    <row r="70" spans="1:12" s="93" customFormat="1" ht="15.75" customHeight="1" x14ac:dyDescent="0.25">
      <c r="A70" s="90">
        <v>417</v>
      </c>
      <c r="B70" s="96" t="s">
        <v>79</v>
      </c>
      <c r="C70" s="92">
        <v>150</v>
      </c>
      <c r="D70" s="92">
        <v>0.51</v>
      </c>
      <c r="E70" s="92">
        <v>0</v>
      </c>
      <c r="F70" s="92">
        <v>15.76</v>
      </c>
      <c r="G70" s="92">
        <v>35.15</v>
      </c>
      <c r="H70" s="92">
        <v>200</v>
      </c>
      <c r="I70" s="92">
        <v>0.68</v>
      </c>
      <c r="J70" s="92">
        <v>0</v>
      </c>
      <c r="K70" s="92">
        <v>21</v>
      </c>
      <c r="L70" s="92">
        <v>46.87</v>
      </c>
    </row>
    <row r="71" spans="1:12" s="93" customFormat="1" ht="15.75" customHeight="1" x14ac:dyDescent="0.25">
      <c r="A71" s="90">
        <v>417</v>
      </c>
      <c r="B71" s="96" t="s">
        <v>63</v>
      </c>
      <c r="C71" s="92">
        <v>150</v>
      </c>
      <c r="D71" s="92">
        <v>0.08</v>
      </c>
      <c r="E71" s="92">
        <v>0</v>
      </c>
      <c r="F71" s="92">
        <v>15.8</v>
      </c>
      <c r="G71" s="92">
        <v>63.52</v>
      </c>
      <c r="H71" s="92">
        <v>200</v>
      </c>
      <c r="I71" s="92">
        <v>0.11</v>
      </c>
      <c r="J71" s="92">
        <v>0</v>
      </c>
      <c r="K71" s="92">
        <v>21.1</v>
      </c>
      <c r="L71" s="92">
        <v>84.7</v>
      </c>
    </row>
    <row r="72" spans="1:12" s="93" customFormat="1" ht="15.75" customHeight="1" x14ac:dyDescent="0.25">
      <c r="A72" s="90">
        <v>338</v>
      </c>
      <c r="B72" s="96" t="s">
        <v>57</v>
      </c>
      <c r="C72" s="92">
        <v>200</v>
      </c>
      <c r="D72" s="92">
        <v>4.2</v>
      </c>
      <c r="E72" s="92">
        <v>9.1999999999999993</v>
      </c>
      <c r="F72" s="92">
        <v>21.4</v>
      </c>
      <c r="G72" s="92">
        <v>206</v>
      </c>
      <c r="H72" s="92">
        <v>250</v>
      </c>
      <c r="I72" s="92">
        <v>5.25</v>
      </c>
      <c r="J72" s="92">
        <v>11.5</v>
      </c>
      <c r="K72" s="92">
        <v>26.75</v>
      </c>
      <c r="L72" s="92">
        <v>257.5</v>
      </c>
    </row>
    <row r="73" spans="1:12" s="93" customFormat="1" ht="15.75" customHeight="1" x14ac:dyDescent="0.25">
      <c r="A73" s="90" t="s">
        <v>168</v>
      </c>
      <c r="B73" s="94" t="s">
        <v>167</v>
      </c>
      <c r="C73" s="90">
        <v>150</v>
      </c>
      <c r="D73" s="90">
        <v>7.06</v>
      </c>
      <c r="E73" s="90">
        <v>10.62</v>
      </c>
      <c r="F73" s="90">
        <v>34.07</v>
      </c>
      <c r="G73" s="90">
        <v>260.10000000000002</v>
      </c>
      <c r="H73" s="90">
        <v>200</v>
      </c>
      <c r="I73" s="90">
        <v>9.41</v>
      </c>
      <c r="J73" s="90">
        <v>14.16</v>
      </c>
      <c r="K73" s="90">
        <v>45.42</v>
      </c>
      <c r="L73" s="90">
        <v>346.8</v>
      </c>
    </row>
    <row r="74" spans="1:12" s="93" customFormat="1" ht="15.75" customHeight="1" x14ac:dyDescent="0.25">
      <c r="A74" s="90" t="s">
        <v>113</v>
      </c>
      <c r="B74" s="94" t="s">
        <v>154</v>
      </c>
      <c r="C74" s="90">
        <v>40</v>
      </c>
      <c r="D74" s="90">
        <v>0</v>
      </c>
      <c r="E74" s="90">
        <v>0</v>
      </c>
      <c r="F74" s="90">
        <v>1.2</v>
      </c>
      <c r="G74" s="90">
        <v>4.8</v>
      </c>
      <c r="H74" s="90">
        <v>50</v>
      </c>
      <c r="I74" s="90">
        <v>0</v>
      </c>
      <c r="J74" s="90">
        <v>0</v>
      </c>
      <c r="K74" s="90">
        <v>1.5</v>
      </c>
      <c r="L74" s="90">
        <v>6</v>
      </c>
    </row>
    <row r="75" spans="1:12" s="93" customFormat="1" ht="15.75" customHeight="1" x14ac:dyDescent="0.25">
      <c r="A75" s="90">
        <v>233</v>
      </c>
      <c r="B75" s="96" t="s">
        <v>47</v>
      </c>
      <c r="C75" s="92">
        <v>180</v>
      </c>
      <c r="D75" s="92">
        <v>13.8</v>
      </c>
      <c r="E75" s="92">
        <v>17.100000000000001</v>
      </c>
      <c r="F75" s="92">
        <v>20.12</v>
      </c>
      <c r="G75" s="92">
        <v>252</v>
      </c>
      <c r="H75" s="92">
        <v>200</v>
      </c>
      <c r="I75" s="92">
        <v>15.33</v>
      </c>
      <c r="J75" s="92">
        <v>19</v>
      </c>
      <c r="K75" s="92">
        <v>22.36</v>
      </c>
      <c r="L75" s="92">
        <v>280</v>
      </c>
    </row>
    <row r="76" spans="1:12" s="93" customFormat="1" ht="15.75" customHeight="1" x14ac:dyDescent="0.25">
      <c r="A76" s="90">
        <v>230</v>
      </c>
      <c r="B76" s="96" t="s">
        <v>163</v>
      </c>
      <c r="C76" s="92">
        <v>150</v>
      </c>
      <c r="D76" s="92">
        <v>16.03</v>
      </c>
      <c r="E76" s="92">
        <v>29.65</v>
      </c>
      <c r="F76" s="92">
        <v>2.46</v>
      </c>
      <c r="G76" s="92">
        <v>341</v>
      </c>
      <c r="H76" s="92">
        <v>180</v>
      </c>
      <c r="I76" s="92">
        <v>19.239999999999998</v>
      </c>
      <c r="J76" s="92">
        <v>5.69</v>
      </c>
      <c r="K76" s="92">
        <v>3.29</v>
      </c>
      <c r="L76" s="92">
        <v>455.3</v>
      </c>
    </row>
    <row r="77" spans="1:12" s="93" customFormat="1" ht="15.75" customHeight="1" x14ac:dyDescent="0.25">
      <c r="A77" s="90">
        <v>316</v>
      </c>
      <c r="B77" s="94" t="s">
        <v>101</v>
      </c>
      <c r="C77" s="92">
        <v>80</v>
      </c>
      <c r="D77" s="90">
        <v>5.21</v>
      </c>
      <c r="E77" s="90">
        <v>6.61</v>
      </c>
      <c r="F77" s="90">
        <v>6.95</v>
      </c>
      <c r="G77" s="90">
        <v>108.19</v>
      </c>
      <c r="H77" s="90">
        <v>90</v>
      </c>
      <c r="I77" s="90">
        <v>5.86</v>
      </c>
      <c r="J77" s="90">
        <v>7.44</v>
      </c>
      <c r="K77" s="90">
        <v>7.82</v>
      </c>
      <c r="L77" s="90">
        <v>121.71</v>
      </c>
    </row>
    <row r="78" spans="1:12" s="93" customFormat="1" ht="15.75" customHeight="1" x14ac:dyDescent="0.25">
      <c r="A78" s="104">
        <v>332</v>
      </c>
      <c r="B78" s="105" t="s">
        <v>90</v>
      </c>
      <c r="C78" s="104">
        <v>110</v>
      </c>
      <c r="D78" s="104">
        <v>2.67</v>
      </c>
      <c r="E78" s="104">
        <v>3.94</v>
      </c>
      <c r="F78" s="104">
        <v>26.9</v>
      </c>
      <c r="G78" s="104">
        <v>153.78</v>
      </c>
      <c r="H78" s="104">
        <v>120</v>
      </c>
      <c r="I78" s="104">
        <v>2.92</v>
      </c>
      <c r="J78" s="104">
        <v>4.29</v>
      </c>
      <c r="K78" s="104">
        <v>29.34</v>
      </c>
      <c r="L78" s="90">
        <v>167.76</v>
      </c>
    </row>
    <row r="79" spans="1:12" s="93" customFormat="1" ht="15.75" customHeight="1" x14ac:dyDescent="0.25">
      <c r="A79" s="90" t="s">
        <v>113</v>
      </c>
      <c r="B79" s="105" t="s">
        <v>112</v>
      </c>
      <c r="C79" s="90">
        <v>30</v>
      </c>
      <c r="D79" s="90">
        <v>2.25</v>
      </c>
      <c r="E79" s="90">
        <v>4.5</v>
      </c>
      <c r="F79" s="90">
        <v>20.399999999999999</v>
      </c>
      <c r="G79" s="90">
        <v>132</v>
      </c>
      <c r="H79" s="90">
        <v>30</v>
      </c>
      <c r="I79" s="90">
        <v>2.25</v>
      </c>
      <c r="J79" s="90">
        <v>4.5</v>
      </c>
      <c r="K79" s="90">
        <v>20.399999999999999</v>
      </c>
      <c r="L79" s="90">
        <v>132</v>
      </c>
    </row>
    <row r="80" spans="1:12" s="93" customFormat="1" ht="15.75" customHeight="1" x14ac:dyDescent="0.25">
      <c r="A80" s="90" t="s">
        <v>171</v>
      </c>
      <c r="B80" s="96" t="s">
        <v>170</v>
      </c>
      <c r="C80" s="106">
        <v>40</v>
      </c>
      <c r="D80" s="106">
        <v>3.09</v>
      </c>
      <c r="E80" s="106">
        <v>2.59</v>
      </c>
      <c r="F80" s="106">
        <v>19.260000000000002</v>
      </c>
      <c r="G80" s="106">
        <v>112.86</v>
      </c>
      <c r="H80" s="106">
        <v>60</v>
      </c>
      <c r="I80" s="106">
        <v>4.6399999999999997</v>
      </c>
      <c r="J80" s="106">
        <v>3.89</v>
      </c>
      <c r="K80" s="106">
        <v>28.9</v>
      </c>
      <c r="L80" s="92">
        <v>169.3</v>
      </c>
    </row>
    <row r="81" spans="1:12" s="93" customFormat="1" ht="15.75" customHeight="1" x14ac:dyDescent="0.25">
      <c r="A81" s="90">
        <v>437</v>
      </c>
      <c r="B81" s="96" t="s">
        <v>80</v>
      </c>
      <c r="C81" s="92">
        <v>40</v>
      </c>
      <c r="D81" s="92">
        <v>3.1</v>
      </c>
      <c r="E81" s="92">
        <v>2.6</v>
      </c>
      <c r="F81" s="92">
        <v>19.32</v>
      </c>
      <c r="G81" s="92">
        <v>113.15</v>
      </c>
      <c r="H81" s="92">
        <v>60</v>
      </c>
      <c r="I81" s="92">
        <v>3.88</v>
      </c>
      <c r="J81" s="92">
        <v>3.25</v>
      </c>
      <c r="K81" s="92">
        <v>24.15</v>
      </c>
      <c r="L81" s="92">
        <v>141.44</v>
      </c>
    </row>
    <row r="82" spans="1:12" s="93" customFormat="1" ht="15.75" customHeight="1" x14ac:dyDescent="0.25">
      <c r="A82" s="90" t="s">
        <v>160</v>
      </c>
      <c r="B82" s="94" t="s">
        <v>161</v>
      </c>
      <c r="C82" s="90">
        <v>220</v>
      </c>
      <c r="D82" s="90">
        <v>5.76</v>
      </c>
      <c r="E82" s="90">
        <v>21.09</v>
      </c>
      <c r="F82" s="90">
        <v>62.63</v>
      </c>
      <c r="G82" s="90">
        <v>463.1</v>
      </c>
      <c r="H82" s="90">
        <v>250</v>
      </c>
      <c r="I82" s="90">
        <v>6.55</v>
      </c>
      <c r="J82" s="90">
        <v>23.97</v>
      </c>
      <c r="K82" s="90">
        <v>71.16</v>
      </c>
      <c r="L82" s="90">
        <v>526.6</v>
      </c>
    </row>
    <row r="83" spans="1:12" s="93" customFormat="1" ht="15.75" customHeight="1" x14ac:dyDescent="0.25">
      <c r="A83" s="90">
        <v>304</v>
      </c>
      <c r="B83" s="94" t="s">
        <v>162</v>
      </c>
      <c r="C83" s="90">
        <v>220</v>
      </c>
      <c r="D83" s="90">
        <v>20.7</v>
      </c>
      <c r="E83" s="90">
        <v>17.54</v>
      </c>
      <c r="F83" s="90">
        <v>36.78</v>
      </c>
      <c r="G83" s="90">
        <v>387.2</v>
      </c>
      <c r="H83" s="90">
        <v>250</v>
      </c>
      <c r="I83" s="90">
        <v>23.61</v>
      </c>
      <c r="J83" s="90">
        <v>19.93</v>
      </c>
      <c r="K83" s="90">
        <v>41.8</v>
      </c>
      <c r="L83" s="90">
        <v>440</v>
      </c>
    </row>
    <row r="84" spans="1:12" s="93" customFormat="1" ht="15.75" customHeight="1" x14ac:dyDescent="0.25">
      <c r="A84" s="90" t="s">
        <v>113</v>
      </c>
      <c r="B84" s="96" t="s">
        <v>67</v>
      </c>
      <c r="C84" s="92">
        <v>6</v>
      </c>
      <c r="D84" s="92">
        <v>0.02</v>
      </c>
      <c r="E84" s="92">
        <v>0</v>
      </c>
      <c r="F84" s="92">
        <v>3.83</v>
      </c>
      <c r="G84" s="92">
        <v>14.52</v>
      </c>
      <c r="H84" s="92">
        <v>7</v>
      </c>
      <c r="I84" s="92">
        <v>0.2</v>
      </c>
      <c r="J84" s="92">
        <v>0</v>
      </c>
      <c r="K84" s="92">
        <v>4.47</v>
      </c>
      <c r="L84" s="92">
        <v>16.940000000000001</v>
      </c>
    </row>
    <row r="85" spans="1:12" s="93" customFormat="1" ht="15.75" customHeight="1" x14ac:dyDescent="0.25">
      <c r="A85" s="90">
        <v>209</v>
      </c>
      <c r="B85" s="94" t="s">
        <v>138</v>
      </c>
      <c r="C85" s="90">
        <v>140</v>
      </c>
      <c r="D85" s="90">
        <v>7.48</v>
      </c>
      <c r="E85" s="90">
        <v>9.26</v>
      </c>
      <c r="F85" s="90">
        <v>47.61</v>
      </c>
      <c r="G85" s="90">
        <v>304.2</v>
      </c>
      <c r="H85" s="107">
        <v>185</v>
      </c>
      <c r="I85" s="90">
        <v>9.8000000000000007</v>
      </c>
      <c r="J85" s="90">
        <v>12.24</v>
      </c>
      <c r="K85" s="90">
        <v>62.92</v>
      </c>
      <c r="L85" s="90">
        <v>402</v>
      </c>
    </row>
    <row r="86" spans="1:12" s="93" customFormat="1" ht="15.75" customHeight="1" x14ac:dyDescent="0.25">
      <c r="A86" s="90">
        <v>80</v>
      </c>
      <c r="B86" s="96" t="s">
        <v>53</v>
      </c>
      <c r="C86" s="92">
        <v>150</v>
      </c>
      <c r="D86" s="92">
        <v>3.02</v>
      </c>
      <c r="E86" s="92">
        <v>6.78</v>
      </c>
      <c r="F86" s="92">
        <v>19.43</v>
      </c>
      <c r="G86" s="92">
        <v>89.76</v>
      </c>
      <c r="H86" s="92">
        <v>200</v>
      </c>
      <c r="I86" s="92">
        <v>4.03</v>
      </c>
      <c r="J86" s="92">
        <v>9.0399999999999991</v>
      </c>
      <c r="K86" s="92">
        <v>25.91</v>
      </c>
      <c r="L86" s="92">
        <v>119.68</v>
      </c>
    </row>
    <row r="87" spans="1:12" s="93" customFormat="1" x14ac:dyDescent="0.25">
      <c r="A87" s="90">
        <v>82</v>
      </c>
      <c r="B87" s="94" t="s">
        <v>133</v>
      </c>
      <c r="C87" s="90">
        <v>150</v>
      </c>
      <c r="D87" s="90">
        <v>1.26</v>
      </c>
      <c r="E87" s="90">
        <v>3.06</v>
      </c>
      <c r="F87" s="90">
        <v>9.9499999999999993</v>
      </c>
      <c r="G87" s="90">
        <v>72.45</v>
      </c>
      <c r="H87" s="90">
        <v>200</v>
      </c>
      <c r="I87" s="90">
        <v>1.68</v>
      </c>
      <c r="J87" s="90">
        <v>4.09</v>
      </c>
      <c r="K87" s="90">
        <v>13.27</v>
      </c>
      <c r="L87" s="90">
        <v>96.6</v>
      </c>
    </row>
    <row r="88" spans="1:12" s="93" customFormat="1" x14ac:dyDescent="0.25">
      <c r="A88" s="90">
        <v>315</v>
      </c>
      <c r="B88" s="108" t="s">
        <v>44</v>
      </c>
      <c r="C88" s="109">
        <v>110</v>
      </c>
      <c r="D88" s="109">
        <v>2.85</v>
      </c>
      <c r="E88" s="109">
        <v>3.73</v>
      </c>
      <c r="F88" s="109">
        <v>29.54</v>
      </c>
      <c r="G88" s="92">
        <v>165.13</v>
      </c>
      <c r="H88" s="109">
        <v>120</v>
      </c>
      <c r="I88" s="109">
        <v>3.11</v>
      </c>
      <c r="J88" s="109">
        <v>4.01</v>
      </c>
      <c r="K88" s="109">
        <v>32.229999999999997</v>
      </c>
      <c r="L88" s="92">
        <v>180.14</v>
      </c>
    </row>
    <row r="89" spans="1:12" s="93" customFormat="1" x14ac:dyDescent="0.25">
      <c r="A89" s="90">
        <v>332</v>
      </c>
      <c r="B89" s="94" t="s">
        <v>91</v>
      </c>
      <c r="C89" s="90">
        <v>110</v>
      </c>
      <c r="D89" s="90">
        <v>2.67</v>
      </c>
      <c r="E89" s="90">
        <v>3.94</v>
      </c>
      <c r="F89" s="90">
        <v>26.9</v>
      </c>
      <c r="G89" s="90">
        <v>153.78</v>
      </c>
      <c r="H89" s="90">
        <v>120</v>
      </c>
      <c r="I89" s="90">
        <v>2.92</v>
      </c>
      <c r="J89" s="90">
        <v>4.29</v>
      </c>
      <c r="K89" s="90">
        <v>29.34</v>
      </c>
      <c r="L89" s="90">
        <v>167.76</v>
      </c>
    </row>
    <row r="90" spans="1:12" s="93" customFormat="1" x14ac:dyDescent="0.25">
      <c r="A90" s="90">
        <v>312</v>
      </c>
      <c r="B90" s="96" t="s">
        <v>50</v>
      </c>
      <c r="C90" s="92" t="s">
        <v>45</v>
      </c>
      <c r="D90" s="92">
        <v>11.06</v>
      </c>
      <c r="E90" s="92">
        <v>7.46</v>
      </c>
      <c r="F90" s="92">
        <v>4.4800000000000004</v>
      </c>
      <c r="G90" s="92">
        <v>129.38</v>
      </c>
      <c r="H90" s="92" t="s">
        <v>93</v>
      </c>
      <c r="I90" s="92">
        <v>12.44</v>
      </c>
      <c r="J90" s="92">
        <v>8.39</v>
      </c>
      <c r="K90" s="92">
        <v>5.04</v>
      </c>
      <c r="L90" s="92">
        <v>145.55000000000001</v>
      </c>
    </row>
    <row r="91" spans="1:12" s="93" customFormat="1" x14ac:dyDescent="0.25">
      <c r="A91" s="90">
        <v>263</v>
      </c>
      <c r="B91" s="101" t="s">
        <v>152</v>
      </c>
      <c r="C91" s="90">
        <v>80</v>
      </c>
      <c r="D91" s="90">
        <v>13.73</v>
      </c>
      <c r="E91" s="90">
        <v>4.74</v>
      </c>
      <c r="F91" s="90">
        <v>3.42</v>
      </c>
      <c r="G91" s="90">
        <v>112</v>
      </c>
      <c r="H91" s="90">
        <v>90</v>
      </c>
      <c r="I91" s="90">
        <v>15.45</v>
      </c>
      <c r="J91" s="90">
        <v>5.34</v>
      </c>
      <c r="K91" s="90">
        <v>3.85</v>
      </c>
      <c r="L91" s="90">
        <v>126</v>
      </c>
    </row>
    <row r="92" spans="1:12" s="93" customFormat="1" x14ac:dyDescent="0.25">
      <c r="A92" s="90">
        <v>261</v>
      </c>
      <c r="B92" s="96" t="s">
        <v>73</v>
      </c>
      <c r="C92" s="92">
        <v>80</v>
      </c>
      <c r="D92" s="92">
        <v>8.2899999999999991</v>
      </c>
      <c r="E92" s="92">
        <v>4.58</v>
      </c>
      <c r="F92" s="92">
        <v>4.2699999999999996</v>
      </c>
      <c r="G92" s="92">
        <v>171.51</v>
      </c>
      <c r="H92" s="92">
        <v>90</v>
      </c>
      <c r="I92" s="92">
        <v>9.32</v>
      </c>
      <c r="J92" s="92">
        <v>5.12</v>
      </c>
      <c r="K92" s="92">
        <v>4.83</v>
      </c>
      <c r="L92" s="92">
        <v>192.94</v>
      </c>
    </row>
    <row r="93" spans="1:12" s="93" customFormat="1" x14ac:dyDescent="0.25">
      <c r="A93" s="90">
        <v>277</v>
      </c>
      <c r="B93" s="101" t="s">
        <v>99</v>
      </c>
      <c r="C93" s="92">
        <v>80</v>
      </c>
      <c r="D93" s="90">
        <v>9.73</v>
      </c>
      <c r="E93" s="90">
        <v>3.45</v>
      </c>
      <c r="F93" s="90">
        <v>10.06</v>
      </c>
      <c r="G93" s="90">
        <v>110.66</v>
      </c>
      <c r="H93" s="90">
        <v>90</v>
      </c>
      <c r="I93" s="90">
        <v>10.95</v>
      </c>
      <c r="J93" s="90">
        <v>3.88</v>
      </c>
      <c r="K93" s="90">
        <v>11.32</v>
      </c>
      <c r="L93" s="90">
        <v>124.5</v>
      </c>
    </row>
    <row r="94" spans="1:12" s="93" customFormat="1" x14ac:dyDescent="0.25">
      <c r="A94" s="90" t="s">
        <v>134</v>
      </c>
      <c r="B94" s="96" t="s">
        <v>59</v>
      </c>
      <c r="C94" s="92">
        <v>110</v>
      </c>
      <c r="D94" s="92">
        <v>2.27</v>
      </c>
      <c r="E94" s="92">
        <v>4.18</v>
      </c>
      <c r="F94" s="92">
        <v>23.32</v>
      </c>
      <c r="G94" s="92">
        <v>96.06</v>
      </c>
      <c r="H94" s="92">
        <v>120</v>
      </c>
      <c r="I94" s="92">
        <v>2.48</v>
      </c>
      <c r="J94" s="92">
        <v>4.5599999999999996</v>
      </c>
      <c r="K94" s="92" t="s">
        <v>60</v>
      </c>
      <c r="L94" s="92">
        <v>104.8</v>
      </c>
    </row>
    <row r="95" spans="1:12" s="93" customFormat="1" x14ac:dyDescent="0.25">
      <c r="A95" s="90" t="s">
        <v>113</v>
      </c>
      <c r="B95" s="110" t="s">
        <v>182</v>
      </c>
      <c r="C95" s="92">
        <v>200</v>
      </c>
      <c r="D95" s="92">
        <v>0</v>
      </c>
      <c r="E95" s="92">
        <v>0</v>
      </c>
      <c r="F95" s="92">
        <v>22</v>
      </c>
      <c r="G95" s="92">
        <v>90</v>
      </c>
      <c r="H95" s="92">
        <v>200</v>
      </c>
      <c r="I95" s="92">
        <v>0</v>
      </c>
      <c r="J95" s="92">
        <v>0</v>
      </c>
      <c r="K95" s="92">
        <v>22</v>
      </c>
      <c r="L95" s="92">
        <v>90</v>
      </c>
    </row>
    <row r="96" spans="1:12" s="93" customFormat="1" x14ac:dyDescent="0.25">
      <c r="A96" s="90">
        <v>366</v>
      </c>
      <c r="B96" s="96" t="s">
        <v>36</v>
      </c>
      <c r="C96" s="92">
        <v>30</v>
      </c>
      <c r="D96" s="92">
        <v>0.16</v>
      </c>
      <c r="E96" s="92">
        <v>1.1000000000000001</v>
      </c>
      <c r="F96" s="92">
        <v>1.57</v>
      </c>
      <c r="G96" s="92">
        <v>16.850000000000001</v>
      </c>
      <c r="H96" s="92">
        <v>30</v>
      </c>
      <c r="I96" s="92">
        <v>0.16</v>
      </c>
      <c r="J96" s="92">
        <v>1.1000000000000001</v>
      </c>
      <c r="K96" s="92">
        <v>1.57</v>
      </c>
      <c r="L96" s="92">
        <v>16.850000000000001</v>
      </c>
    </row>
    <row r="97" spans="1:12" s="93" customFormat="1" x14ac:dyDescent="0.25">
      <c r="A97" s="90" t="s">
        <v>113</v>
      </c>
      <c r="B97" s="94" t="s">
        <v>137</v>
      </c>
      <c r="C97" s="90">
        <v>10</v>
      </c>
      <c r="D97" s="90">
        <v>0</v>
      </c>
      <c r="E97" s="90">
        <v>0</v>
      </c>
      <c r="F97" s="90">
        <v>1.06</v>
      </c>
      <c r="G97" s="90">
        <v>4.25</v>
      </c>
      <c r="H97" s="90">
        <v>15</v>
      </c>
      <c r="I97" s="90">
        <v>0</v>
      </c>
      <c r="J97" s="90">
        <v>0</v>
      </c>
      <c r="K97" s="90">
        <v>1.59</v>
      </c>
      <c r="L97" s="90">
        <v>6.37</v>
      </c>
    </row>
    <row r="98" spans="1:12" s="93" customFormat="1" x14ac:dyDescent="0.25">
      <c r="A98" s="90">
        <v>92</v>
      </c>
      <c r="B98" s="111" t="s">
        <v>84</v>
      </c>
      <c r="C98" s="90">
        <v>150</v>
      </c>
      <c r="D98" s="92">
        <v>13.18</v>
      </c>
      <c r="E98" s="92">
        <v>7.1</v>
      </c>
      <c r="F98" s="92">
        <v>23.12</v>
      </c>
      <c r="G98" s="92">
        <v>204.65</v>
      </c>
      <c r="H98" s="90">
        <v>200</v>
      </c>
      <c r="I98" s="92">
        <v>16.100000000000001</v>
      </c>
      <c r="J98" s="92">
        <v>9.77</v>
      </c>
      <c r="K98" s="92">
        <v>30.9</v>
      </c>
      <c r="L98" s="92">
        <v>269.45999999999998</v>
      </c>
    </row>
    <row r="99" spans="1:12" s="93" customFormat="1" x14ac:dyDescent="0.25">
      <c r="A99" s="90">
        <v>88</v>
      </c>
      <c r="B99" s="111" t="s">
        <v>89</v>
      </c>
      <c r="C99" s="90">
        <v>150</v>
      </c>
      <c r="D99" s="90">
        <v>1.61</v>
      </c>
      <c r="E99" s="90">
        <v>1.7</v>
      </c>
      <c r="F99" s="90">
        <v>10.199999999999999</v>
      </c>
      <c r="G99" s="90">
        <v>62.8</v>
      </c>
      <c r="H99" s="90">
        <v>200</v>
      </c>
      <c r="I99" s="90">
        <v>2.68</v>
      </c>
      <c r="J99" s="90">
        <v>2.83</v>
      </c>
      <c r="K99" s="90">
        <v>17.14</v>
      </c>
      <c r="L99" s="90">
        <v>104.7</v>
      </c>
    </row>
    <row r="100" spans="1:12" s="93" customFormat="1" x14ac:dyDescent="0.25">
      <c r="A100" s="90" t="s">
        <v>141</v>
      </c>
      <c r="B100" s="112" t="s">
        <v>144</v>
      </c>
      <c r="C100" s="92">
        <v>150</v>
      </c>
      <c r="D100" s="92">
        <v>1.4</v>
      </c>
      <c r="E100" s="92">
        <v>2.33</v>
      </c>
      <c r="F100" s="92">
        <v>8.17</v>
      </c>
      <c r="G100" s="92">
        <v>59.27</v>
      </c>
      <c r="H100" s="92">
        <v>200</v>
      </c>
      <c r="I100" s="92">
        <v>1.87</v>
      </c>
      <c r="J100" s="92">
        <v>3.11</v>
      </c>
      <c r="K100" s="92">
        <v>10.9</v>
      </c>
      <c r="L100" s="92">
        <v>79</v>
      </c>
    </row>
    <row r="101" spans="1:12" s="93" customFormat="1" x14ac:dyDescent="0.25">
      <c r="A101" s="113"/>
      <c r="B101" s="112" t="s">
        <v>49</v>
      </c>
      <c r="C101" s="92">
        <v>150</v>
      </c>
      <c r="D101" s="92">
        <v>1.39</v>
      </c>
      <c r="E101" s="92">
        <v>4.6399999999999997</v>
      </c>
      <c r="F101" s="92">
        <v>9.26</v>
      </c>
      <c r="G101" s="92">
        <v>84.35</v>
      </c>
      <c r="H101" s="92">
        <v>200</v>
      </c>
      <c r="I101" s="92">
        <v>1.85</v>
      </c>
      <c r="J101" s="92">
        <v>6.19</v>
      </c>
      <c r="K101" s="92">
        <v>12.35</v>
      </c>
      <c r="L101" s="92">
        <v>112.47</v>
      </c>
    </row>
    <row r="102" spans="1:12" s="93" customFormat="1" x14ac:dyDescent="0.25">
      <c r="A102" s="113"/>
      <c r="B102" s="111" t="s">
        <v>88</v>
      </c>
      <c r="C102" s="90">
        <v>150</v>
      </c>
      <c r="D102" s="92">
        <v>5.93</v>
      </c>
      <c r="E102" s="92">
        <v>6.08</v>
      </c>
      <c r="F102" s="92">
        <v>6.85</v>
      </c>
      <c r="G102" s="92">
        <v>84.98</v>
      </c>
      <c r="H102" s="90">
        <v>200</v>
      </c>
      <c r="I102" s="90">
        <v>6.28</v>
      </c>
      <c r="J102" s="92">
        <v>7.11</v>
      </c>
      <c r="K102" s="92">
        <v>9.66</v>
      </c>
      <c r="L102" s="92">
        <v>126.79</v>
      </c>
    </row>
    <row r="103" spans="1:12" s="93" customFormat="1" x14ac:dyDescent="0.25">
      <c r="A103" s="90">
        <v>94</v>
      </c>
      <c r="B103" s="112" t="s">
        <v>69</v>
      </c>
      <c r="C103" s="92">
        <v>150</v>
      </c>
      <c r="D103" s="92">
        <v>1.05</v>
      </c>
      <c r="E103" s="92">
        <v>1.2</v>
      </c>
      <c r="F103" s="92">
        <v>13.01</v>
      </c>
      <c r="G103" s="92">
        <v>66.989999999999995</v>
      </c>
      <c r="H103" s="92">
        <v>200</v>
      </c>
      <c r="I103" s="92">
        <v>1.4</v>
      </c>
      <c r="J103" s="92">
        <v>1.6</v>
      </c>
      <c r="K103" s="92">
        <v>17.350000000000001</v>
      </c>
      <c r="L103" s="92">
        <v>89.32</v>
      </c>
    </row>
    <row r="104" spans="1:12" s="93" customFormat="1" x14ac:dyDescent="0.25">
      <c r="A104" s="90">
        <v>86</v>
      </c>
      <c r="B104" s="111" t="s">
        <v>103</v>
      </c>
      <c r="C104" s="90">
        <v>150</v>
      </c>
      <c r="D104" s="90">
        <v>1.4</v>
      </c>
      <c r="E104" s="90">
        <v>1.65</v>
      </c>
      <c r="F104" s="90">
        <v>9.52</v>
      </c>
      <c r="G104" s="90">
        <v>58.65</v>
      </c>
      <c r="H104" s="90">
        <v>200</v>
      </c>
      <c r="I104" s="90">
        <v>1.86</v>
      </c>
      <c r="J104" s="90">
        <v>2.2000000000000002</v>
      </c>
      <c r="K104" s="90">
        <v>12.69</v>
      </c>
      <c r="L104" s="90">
        <v>78.2</v>
      </c>
    </row>
    <row r="105" spans="1:12" s="93" customFormat="1" x14ac:dyDescent="0.25">
      <c r="A105" s="90">
        <v>100</v>
      </c>
      <c r="B105" s="112" t="s">
        <v>70</v>
      </c>
      <c r="C105" s="92">
        <v>150</v>
      </c>
      <c r="D105" s="92">
        <v>4.1900000000000004</v>
      </c>
      <c r="E105" s="92">
        <v>4.59</v>
      </c>
      <c r="F105" s="92">
        <v>14.8</v>
      </c>
      <c r="G105" s="92">
        <v>117.06</v>
      </c>
      <c r="H105" s="92">
        <v>200</v>
      </c>
      <c r="I105" s="92">
        <v>5.59</v>
      </c>
      <c r="J105" s="92">
        <v>6.12</v>
      </c>
      <c r="K105" s="92">
        <v>19.73</v>
      </c>
      <c r="L105" s="92">
        <v>156.1</v>
      </c>
    </row>
    <row r="106" spans="1:12" s="93" customFormat="1" x14ac:dyDescent="0.25">
      <c r="A106" s="90">
        <v>97</v>
      </c>
      <c r="B106" s="111" t="s">
        <v>186</v>
      </c>
      <c r="C106" s="90">
        <v>150</v>
      </c>
      <c r="D106" s="90">
        <v>3.62</v>
      </c>
      <c r="E106" s="114" t="s">
        <v>187</v>
      </c>
      <c r="F106" s="90">
        <v>10.81</v>
      </c>
      <c r="G106" s="90">
        <v>93.45</v>
      </c>
      <c r="H106" s="90">
        <v>200</v>
      </c>
      <c r="I106" s="90">
        <v>4.82</v>
      </c>
      <c r="J106" s="90">
        <v>5.29</v>
      </c>
      <c r="K106" s="90">
        <v>14.41</v>
      </c>
      <c r="L106" s="90">
        <v>124.6</v>
      </c>
    </row>
    <row r="107" spans="1:12" s="93" customFormat="1" x14ac:dyDescent="0.25">
      <c r="A107" s="90">
        <v>114</v>
      </c>
      <c r="B107" s="111" t="s">
        <v>114</v>
      </c>
      <c r="C107" s="90">
        <v>150</v>
      </c>
      <c r="D107" s="90">
        <v>3.52</v>
      </c>
      <c r="E107" s="90">
        <v>6.91</v>
      </c>
      <c r="F107" s="90">
        <v>18.239999999999998</v>
      </c>
      <c r="G107" s="90">
        <v>117.3</v>
      </c>
      <c r="H107" s="90">
        <v>200</v>
      </c>
      <c r="I107" s="90">
        <v>4.6900000000000004</v>
      </c>
      <c r="J107" s="90">
        <v>9.1999999999999993</v>
      </c>
      <c r="K107" s="90">
        <v>13.65</v>
      </c>
      <c r="L107" s="90">
        <v>156.4</v>
      </c>
    </row>
    <row r="108" spans="1:12" s="93" customFormat="1" x14ac:dyDescent="0.25">
      <c r="A108" s="113"/>
      <c r="B108" s="112" t="s">
        <v>33</v>
      </c>
      <c r="C108" s="92">
        <v>150</v>
      </c>
      <c r="D108" s="92">
        <v>6</v>
      </c>
      <c r="E108" s="92">
        <v>8.85</v>
      </c>
      <c r="F108" s="92">
        <v>9.24</v>
      </c>
      <c r="G108" s="92">
        <v>155.24</v>
      </c>
      <c r="H108" s="92">
        <v>200</v>
      </c>
      <c r="I108" s="92">
        <v>8</v>
      </c>
      <c r="J108" s="92">
        <v>11.8</v>
      </c>
      <c r="K108" s="92">
        <v>12.32</v>
      </c>
      <c r="L108" s="92">
        <v>206.99</v>
      </c>
    </row>
    <row r="109" spans="1:12" s="93" customFormat="1" x14ac:dyDescent="0.25">
      <c r="A109" s="90">
        <v>91</v>
      </c>
      <c r="B109" s="111" t="s">
        <v>85</v>
      </c>
      <c r="C109" s="90">
        <v>150</v>
      </c>
      <c r="D109" s="92">
        <v>1.23</v>
      </c>
      <c r="E109" s="92">
        <v>1.86</v>
      </c>
      <c r="F109" s="92">
        <v>7.54</v>
      </c>
      <c r="G109" s="92">
        <v>51.9</v>
      </c>
      <c r="H109" s="90">
        <v>200</v>
      </c>
      <c r="I109" s="92">
        <v>1.64</v>
      </c>
      <c r="J109" s="92">
        <v>2.48</v>
      </c>
      <c r="K109" s="92">
        <v>10.06</v>
      </c>
      <c r="L109" s="92">
        <v>69.2</v>
      </c>
    </row>
    <row r="110" spans="1:12" s="93" customFormat="1" ht="15.75" customHeight="1" x14ac:dyDescent="0.25">
      <c r="A110" s="90">
        <v>88</v>
      </c>
      <c r="B110" s="112" t="s">
        <v>25</v>
      </c>
      <c r="C110" s="92">
        <v>150</v>
      </c>
      <c r="D110" s="92">
        <v>1.61</v>
      </c>
      <c r="E110" s="92">
        <v>1.7</v>
      </c>
      <c r="F110" s="92">
        <v>10.31</v>
      </c>
      <c r="G110" s="92">
        <v>62.85</v>
      </c>
      <c r="H110" s="92">
        <v>200</v>
      </c>
      <c r="I110" s="92">
        <v>2.15</v>
      </c>
      <c r="J110" s="92">
        <v>2.27</v>
      </c>
      <c r="K110" s="92">
        <v>13.75</v>
      </c>
      <c r="L110" s="92">
        <v>83.8</v>
      </c>
    </row>
    <row r="111" spans="1:12" s="93" customFormat="1" x14ac:dyDescent="0.25">
      <c r="A111" s="90">
        <v>89</v>
      </c>
      <c r="B111" s="111" t="s">
        <v>87</v>
      </c>
      <c r="C111" s="90">
        <v>150</v>
      </c>
      <c r="D111" s="90">
        <v>3.98</v>
      </c>
      <c r="E111" s="90">
        <v>3.11</v>
      </c>
      <c r="F111" s="90">
        <v>9.26</v>
      </c>
      <c r="G111" s="90">
        <v>81</v>
      </c>
      <c r="H111" s="90">
        <v>200</v>
      </c>
      <c r="I111" s="90">
        <v>6.64</v>
      </c>
      <c r="J111" s="90">
        <v>5.18</v>
      </c>
      <c r="K111" s="90">
        <v>15.44</v>
      </c>
      <c r="L111" s="90">
        <v>139</v>
      </c>
    </row>
    <row r="112" spans="1:12" s="93" customFormat="1" x14ac:dyDescent="0.25">
      <c r="A112" s="90">
        <v>87</v>
      </c>
      <c r="B112" s="112" t="s">
        <v>78</v>
      </c>
      <c r="C112" s="92">
        <v>150</v>
      </c>
      <c r="D112" s="92">
        <v>1.8</v>
      </c>
      <c r="E112" s="92">
        <v>2.85</v>
      </c>
      <c r="F112" s="92">
        <v>2.95</v>
      </c>
      <c r="G112" s="92">
        <v>52.5</v>
      </c>
      <c r="H112" s="92">
        <v>200</v>
      </c>
      <c r="I112" s="92">
        <v>2.4</v>
      </c>
      <c r="J112" s="92">
        <v>3.8</v>
      </c>
      <c r="K112" s="92">
        <v>3.93</v>
      </c>
      <c r="L112" s="92">
        <v>70</v>
      </c>
    </row>
    <row r="113" spans="1:12" s="93" customFormat="1" x14ac:dyDescent="0.25">
      <c r="A113" s="90">
        <v>70</v>
      </c>
      <c r="B113" s="115" t="s">
        <v>172</v>
      </c>
      <c r="C113" s="92">
        <v>150</v>
      </c>
      <c r="D113" s="92">
        <v>1.1599999999999999</v>
      </c>
      <c r="E113" s="92">
        <v>3.8</v>
      </c>
      <c r="F113" s="92">
        <v>6.03</v>
      </c>
      <c r="G113" s="92">
        <v>62.5</v>
      </c>
      <c r="H113" s="92">
        <v>200</v>
      </c>
      <c r="I113" s="92">
        <v>1.55</v>
      </c>
      <c r="J113" s="92">
        <v>5.0999999999999996</v>
      </c>
      <c r="K113" s="92">
        <v>8.0399999999999991</v>
      </c>
      <c r="L113" s="92">
        <v>83.33</v>
      </c>
    </row>
    <row r="114" spans="1:12" s="93" customFormat="1" x14ac:dyDescent="0.25">
      <c r="A114" s="90">
        <v>80</v>
      </c>
      <c r="B114" s="112" t="s">
        <v>188</v>
      </c>
      <c r="C114" s="92">
        <v>150</v>
      </c>
      <c r="D114" s="92">
        <v>2.95</v>
      </c>
      <c r="E114" s="92">
        <v>3.68</v>
      </c>
      <c r="F114" s="92">
        <v>12.63</v>
      </c>
      <c r="G114" s="92">
        <v>90.66</v>
      </c>
      <c r="H114" s="92">
        <v>200</v>
      </c>
      <c r="I114" s="92">
        <v>3.93</v>
      </c>
      <c r="J114" s="92">
        <v>4.91</v>
      </c>
      <c r="K114" s="92">
        <v>16.84</v>
      </c>
      <c r="L114" s="92">
        <v>120.88</v>
      </c>
    </row>
    <row r="115" spans="1:12" s="93" customFormat="1" x14ac:dyDescent="0.25">
      <c r="A115" s="90">
        <v>296</v>
      </c>
      <c r="B115" s="111" t="s">
        <v>149</v>
      </c>
      <c r="C115" s="90">
        <v>80</v>
      </c>
      <c r="D115" s="90">
        <v>15.56</v>
      </c>
      <c r="E115" s="90">
        <v>11.39</v>
      </c>
      <c r="F115" s="90">
        <v>16.7</v>
      </c>
      <c r="G115" s="90">
        <v>232</v>
      </c>
      <c r="H115" s="90">
        <v>90</v>
      </c>
      <c r="I115" s="90">
        <v>17.5</v>
      </c>
      <c r="J115" s="90">
        <v>12.81</v>
      </c>
      <c r="K115" s="90">
        <v>18.79</v>
      </c>
      <c r="L115" s="90">
        <v>298.3</v>
      </c>
    </row>
    <row r="116" spans="1:12" s="93" customFormat="1" x14ac:dyDescent="0.25">
      <c r="A116" s="90">
        <v>296</v>
      </c>
      <c r="B116" s="111" t="s">
        <v>105</v>
      </c>
      <c r="C116" s="90">
        <v>80</v>
      </c>
      <c r="D116" s="90">
        <v>15.56</v>
      </c>
      <c r="E116" s="90">
        <v>11.39</v>
      </c>
      <c r="F116" s="90">
        <v>16.7</v>
      </c>
      <c r="G116" s="90">
        <v>232</v>
      </c>
      <c r="H116" s="90">
        <v>90</v>
      </c>
      <c r="I116" s="90">
        <v>17.5</v>
      </c>
      <c r="J116" s="90">
        <v>12.81</v>
      </c>
      <c r="K116" s="90">
        <v>18.79</v>
      </c>
      <c r="L116" s="90">
        <v>298.3</v>
      </c>
    </row>
    <row r="117" spans="1:12" s="93" customFormat="1" x14ac:dyDescent="0.25">
      <c r="A117" s="113"/>
      <c r="B117" s="112" t="s">
        <v>38</v>
      </c>
      <c r="C117" s="92">
        <v>30</v>
      </c>
      <c r="D117" s="92">
        <v>2.5499999999999998</v>
      </c>
      <c r="E117" s="92">
        <v>3.18</v>
      </c>
      <c r="F117" s="92">
        <v>21.39</v>
      </c>
      <c r="G117" s="92">
        <v>119.1</v>
      </c>
      <c r="H117" s="92">
        <v>30</v>
      </c>
      <c r="I117" s="92">
        <v>2.5499999999999998</v>
      </c>
      <c r="J117" s="92">
        <v>3.18</v>
      </c>
      <c r="K117" s="92">
        <v>21.39</v>
      </c>
      <c r="L117" s="92">
        <v>119.1</v>
      </c>
    </row>
    <row r="118" spans="1:12" s="93" customFormat="1" x14ac:dyDescent="0.25">
      <c r="A118" s="90" t="s">
        <v>113</v>
      </c>
      <c r="B118" s="91" t="s">
        <v>11</v>
      </c>
      <c r="C118" s="92">
        <v>6</v>
      </c>
      <c r="D118" s="92">
        <v>1.6</v>
      </c>
      <c r="E118" s="92">
        <v>1.61</v>
      </c>
      <c r="F118" s="92">
        <v>0</v>
      </c>
      <c r="G118" s="92">
        <v>21.12</v>
      </c>
      <c r="H118" s="92">
        <v>7</v>
      </c>
      <c r="I118" s="92">
        <v>1.87</v>
      </c>
      <c r="J118" s="92">
        <v>1.88</v>
      </c>
      <c r="K118" s="92">
        <v>0</v>
      </c>
      <c r="L118" s="92">
        <v>24.64</v>
      </c>
    </row>
    <row r="119" spans="1:12" s="93" customFormat="1" x14ac:dyDescent="0.25">
      <c r="A119" s="113"/>
      <c r="B119" s="96" t="s">
        <v>52</v>
      </c>
      <c r="C119" s="92">
        <v>40</v>
      </c>
      <c r="D119" s="92">
        <v>5.48</v>
      </c>
      <c r="E119" s="92">
        <v>11.16</v>
      </c>
      <c r="F119" s="92">
        <v>0.96</v>
      </c>
      <c r="G119" s="92">
        <v>125.8</v>
      </c>
      <c r="H119" s="92">
        <v>50</v>
      </c>
      <c r="I119" s="92">
        <v>6.85</v>
      </c>
      <c r="J119" s="92">
        <v>13.95</v>
      </c>
      <c r="K119" s="92">
        <v>1.2</v>
      </c>
      <c r="L119" s="92">
        <v>157.25</v>
      </c>
    </row>
    <row r="120" spans="1:12" s="93" customFormat="1" x14ac:dyDescent="0.25">
      <c r="A120" s="90">
        <v>304</v>
      </c>
      <c r="B120" s="94" t="s">
        <v>150</v>
      </c>
      <c r="C120" s="90">
        <v>80</v>
      </c>
      <c r="D120" s="90">
        <v>5.42</v>
      </c>
      <c r="E120" s="90">
        <v>6.02</v>
      </c>
      <c r="F120" s="90">
        <v>6.86</v>
      </c>
      <c r="G120" s="90">
        <v>103</v>
      </c>
      <c r="H120" s="90">
        <v>90</v>
      </c>
      <c r="I120" s="90">
        <v>6.1</v>
      </c>
      <c r="J120" s="90">
        <v>6.78</v>
      </c>
      <c r="K120" s="90">
        <v>7.72</v>
      </c>
      <c r="L120" s="90">
        <v>116.25</v>
      </c>
    </row>
    <row r="121" spans="1:12" s="93" customFormat="1" x14ac:dyDescent="0.25">
      <c r="A121" s="90">
        <v>95</v>
      </c>
      <c r="B121" s="115" t="s">
        <v>19</v>
      </c>
      <c r="C121" s="92">
        <v>150</v>
      </c>
      <c r="D121" s="92">
        <v>7.93</v>
      </c>
      <c r="E121" s="92">
        <v>2.4700000000000002</v>
      </c>
      <c r="F121" s="92">
        <v>4.0199999999999996</v>
      </c>
      <c r="G121" s="92">
        <v>69.739999999999995</v>
      </c>
      <c r="H121" s="92">
        <v>200</v>
      </c>
      <c r="I121" s="92">
        <v>10.57</v>
      </c>
      <c r="J121" s="92">
        <v>3.29</v>
      </c>
      <c r="K121" s="92">
        <v>5.36</v>
      </c>
      <c r="L121" s="92">
        <v>92.99</v>
      </c>
    </row>
    <row r="122" spans="1:12" s="93" customFormat="1" x14ac:dyDescent="0.25">
      <c r="A122" s="90">
        <v>90</v>
      </c>
      <c r="B122" s="94" t="s">
        <v>102</v>
      </c>
      <c r="C122" s="90">
        <v>150</v>
      </c>
      <c r="D122" s="90">
        <v>3.63</v>
      </c>
      <c r="E122" s="90">
        <v>2.13</v>
      </c>
      <c r="F122" s="90">
        <v>9.39</v>
      </c>
      <c r="G122" s="90">
        <v>71.400000000000006</v>
      </c>
      <c r="H122" s="90">
        <v>200</v>
      </c>
      <c r="I122" s="90">
        <v>4.84</v>
      </c>
      <c r="J122" s="90">
        <v>2.84</v>
      </c>
      <c r="K122" s="90">
        <v>12.53</v>
      </c>
      <c r="L122" s="90">
        <v>95.2</v>
      </c>
    </row>
    <row r="123" spans="1:12" s="93" customFormat="1" x14ac:dyDescent="0.25">
      <c r="A123" s="90">
        <v>396</v>
      </c>
      <c r="B123" s="94" t="s">
        <v>166</v>
      </c>
      <c r="C123" s="90">
        <v>150</v>
      </c>
      <c r="D123" s="90">
        <v>0.1</v>
      </c>
      <c r="E123" s="90">
        <v>0.06</v>
      </c>
      <c r="F123" s="90">
        <v>20.6</v>
      </c>
      <c r="G123" s="90">
        <v>83.1</v>
      </c>
      <c r="H123" s="90">
        <v>200</v>
      </c>
      <c r="I123" s="90">
        <v>0.14000000000000001</v>
      </c>
      <c r="J123" s="90">
        <v>0.04</v>
      </c>
      <c r="K123" s="90">
        <v>27.47</v>
      </c>
      <c r="L123" s="90">
        <v>110.8</v>
      </c>
    </row>
    <row r="124" spans="1:12" s="93" customFormat="1" x14ac:dyDescent="0.25">
      <c r="A124" s="90" t="s">
        <v>145</v>
      </c>
      <c r="B124" s="94" t="s">
        <v>148</v>
      </c>
      <c r="C124" s="90">
        <v>40</v>
      </c>
      <c r="D124" s="90">
        <v>5.32</v>
      </c>
      <c r="E124" s="90">
        <v>1.98</v>
      </c>
      <c r="F124" s="90">
        <v>31.44</v>
      </c>
      <c r="G124" s="90">
        <v>164.71</v>
      </c>
      <c r="H124" s="90">
        <v>60</v>
      </c>
      <c r="I124" s="90">
        <v>7.08</v>
      </c>
      <c r="J124" s="90">
        <v>2.63</v>
      </c>
      <c r="K124" s="90">
        <v>41.81</v>
      </c>
      <c r="L124" s="90">
        <v>219.07</v>
      </c>
    </row>
    <row r="125" spans="1:12" s="93" customFormat="1" x14ac:dyDescent="0.25">
      <c r="A125" s="90" t="s">
        <v>113</v>
      </c>
      <c r="B125" s="91" t="s">
        <v>16</v>
      </c>
      <c r="C125" s="92">
        <v>40</v>
      </c>
      <c r="D125" s="92">
        <v>3.4</v>
      </c>
      <c r="E125" s="92">
        <v>1.32</v>
      </c>
      <c r="F125" s="92">
        <v>17</v>
      </c>
      <c r="G125" s="92">
        <v>103.6</v>
      </c>
      <c r="H125" s="92">
        <v>50</v>
      </c>
      <c r="I125" s="92">
        <v>4.25</v>
      </c>
      <c r="J125" s="92">
        <v>1.65</v>
      </c>
      <c r="K125" s="92">
        <v>21.25</v>
      </c>
      <c r="L125" s="92">
        <v>129.5</v>
      </c>
    </row>
    <row r="126" spans="1:12" s="93" customFormat="1" x14ac:dyDescent="0.25">
      <c r="A126" s="90" t="s">
        <v>113</v>
      </c>
      <c r="B126" s="91" t="s">
        <v>124</v>
      </c>
      <c r="C126" s="92">
        <v>40</v>
      </c>
      <c r="D126" s="92">
        <v>2.8</v>
      </c>
      <c r="E126" s="92">
        <v>0.28000000000000003</v>
      </c>
      <c r="F126" s="92">
        <v>19.96</v>
      </c>
      <c r="G126" s="92">
        <v>96</v>
      </c>
      <c r="H126" s="92">
        <v>50</v>
      </c>
      <c r="I126" s="92">
        <v>2.8</v>
      </c>
      <c r="J126" s="92">
        <v>0.28000000000000003</v>
      </c>
      <c r="K126" s="92">
        <v>19.96</v>
      </c>
      <c r="L126" s="92">
        <v>120</v>
      </c>
    </row>
    <row r="127" spans="1:12" s="93" customFormat="1" x14ac:dyDescent="0.25">
      <c r="A127" s="90">
        <v>413</v>
      </c>
      <c r="B127" s="96" t="s">
        <v>65</v>
      </c>
      <c r="C127" s="92">
        <v>150</v>
      </c>
      <c r="D127" s="92">
        <v>0.09</v>
      </c>
      <c r="E127" s="92">
        <v>0</v>
      </c>
      <c r="F127" s="92">
        <v>9.0299999999999994</v>
      </c>
      <c r="G127" s="92">
        <v>36.479999999999997</v>
      </c>
      <c r="H127" s="92">
        <v>200</v>
      </c>
      <c r="I127" s="92">
        <v>0.12</v>
      </c>
      <c r="J127" s="92">
        <v>0</v>
      </c>
      <c r="K127" s="92">
        <v>12.04</v>
      </c>
      <c r="L127" s="92">
        <v>48.64</v>
      </c>
    </row>
    <row r="128" spans="1:12" s="93" customFormat="1" x14ac:dyDescent="0.25">
      <c r="A128" s="90">
        <v>410</v>
      </c>
      <c r="B128" s="91" t="s">
        <v>130</v>
      </c>
      <c r="C128" s="92">
        <v>150</v>
      </c>
      <c r="D128" s="92">
        <v>4.4999999999999998E-2</v>
      </c>
      <c r="E128" s="92">
        <v>0</v>
      </c>
      <c r="F128" s="92">
        <v>4.51</v>
      </c>
      <c r="G128" s="92">
        <v>18.239999999999998</v>
      </c>
      <c r="H128" s="92">
        <v>200</v>
      </c>
      <c r="I128" s="92">
        <v>0.06</v>
      </c>
      <c r="J128" s="92">
        <v>0</v>
      </c>
      <c r="K128" s="92">
        <v>6.02</v>
      </c>
      <c r="L128" s="92">
        <v>24.32</v>
      </c>
    </row>
    <row r="129" spans="1:12" s="93" customFormat="1" x14ac:dyDescent="0.25">
      <c r="A129" s="90">
        <v>412</v>
      </c>
      <c r="B129" s="91" t="s">
        <v>12</v>
      </c>
      <c r="C129" s="92">
        <v>150</v>
      </c>
      <c r="D129" s="92">
        <v>0.05</v>
      </c>
      <c r="E129" s="92">
        <v>0.01</v>
      </c>
      <c r="F129" s="92">
        <v>11.48</v>
      </c>
      <c r="G129" s="92">
        <v>46.22</v>
      </c>
      <c r="H129" s="92">
        <v>200</v>
      </c>
      <c r="I129" s="92">
        <v>0.1</v>
      </c>
      <c r="J129" s="92">
        <v>0.01</v>
      </c>
      <c r="K129" s="92">
        <v>15.31</v>
      </c>
      <c r="L129" s="92">
        <v>61.63</v>
      </c>
    </row>
    <row r="130" spans="1:12" s="93" customFormat="1" ht="12.75" customHeight="1" x14ac:dyDescent="0.25">
      <c r="A130" s="90">
        <v>413</v>
      </c>
      <c r="B130" s="96" t="s">
        <v>32</v>
      </c>
      <c r="C130" s="92">
        <v>150</v>
      </c>
      <c r="D130" s="92">
        <v>1.05</v>
      </c>
      <c r="E130" s="92">
        <v>1.2</v>
      </c>
      <c r="F130" s="92">
        <v>13.01</v>
      </c>
      <c r="G130" s="92">
        <v>66.989999999999995</v>
      </c>
      <c r="H130" s="92">
        <v>200</v>
      </c>
      <c r="I130" s="92">
        <v>1.4</v>
      </c>
      <c r="J130" s="92">
        <v>1.6</v>
      </c>
      <c r="K130" s="92">
        <v>17.350000000000001</v>
      </c>
      <c r="L130" s="92">
        <v>89.32</v>
      </c>
    </row>
    <row r="131" spans="1:12" s="93" customFormat="1" x14ac:dyDescent="0.25">
      <c r="A131" s="90">
        <v>410</v>
      </c>
      <c r="B131" s="91" t="s">
        <v>20</v>
      </c>
      <c r="C131" s="92">
        <v>150</v>
      </c>
      <c r="D131" s="92">
        <v>0.09</v>
      </c>
      <c r="E131" s="92">
        <v>0</v>
      </c>
      <c r="F131" s="92">
        <v>9.0299999999999994</v>
      </c>
      <c r="G131" s="92">
        <v>36.479999999999997</v>
      </c>
      <c r="H131" s="92">
        <v>200</v>
      </c>
      <c r="I131" s="92">
        <v>0.12</v>
      </c>
      <c r="J131" s="92">
        <v>0</v>
      </c>
      <c r="K131" s="92">
        <v>12.04</v>
      </c>
      <c r="L131" s="92">
        <v>48.64</v>
      </c>
    </row>
    <row r="132" spans="1:12" s="93" customFormat="1" x14ac:dyDescent="0.25">
      <c r="A132" s="90">
        <v>73</v>
      </c>
      <c r="B132" s="96" t="s">
        <v>71</v>
      </c>
      <c r="C132" s="92">
        <v>150</v>
      </c>
      <c r="D132" s="92">
        <v>1.94</v>
      </c>
      <c r="E132" s="92">
        <v>5.87</v>
      </c>
      <c r="F132" s="92">
        <v>6.84</v>
      </c>
      <c r="G132" s="92">
        <v>85.76</v>
      </c>
      <c r="H132" s="92">
        <v>200</v>
      </c>
      <c r="I132" s="92">
        <v>2.59</v>
      </c>
      <c r="J132" s="92">
        <v>7.83</v>
      </c>
      <c r="K132" s="92">
        <v>9.1199999999999992</v>
      </c>
      <c r="L132" s="92">
        <v>114.34</v>
      </c>
    </row>
    <row r="133" spans="1:12" s="93" customFormat="1" x14ac:dyDescent="0.25">
      <c r="A133" s="90">
        <v>299</v>
      </c>
      <c r="B133" s="94" t="s">
        <v>155</v>
      </c>
      <c r="C133" s="92">
        <v>80</v>
      </c>
      <c r="D133" s="92">
        <v>11.04</v>
      </c>
      <c r="E133" s="92">
        <v>10.72</v>
      </c>
      <c r="F133" s="92">
        <v>5.27</v>
      </c>
      <c r="G133" s="92">
        <v>161.63999999999999</v>
      </c>
      <c r="H133" s="92">
        <v>90</v>
      </c>
      <c r="I133" s="92">
        <v>12.42</v>
      </c>
      <c r="J133" s="92">
        <v>12.06</v>
      </c>
      <c r="K133" s="92">
        <v>5.92</v>
      </c>
      <c r="L133" s="92">
        <v>181.8</v>
      </c>
    </row>
    <row r="134" spans="1:12" s="93" customFormat="1" ht="15.75" customHeight="1" x14ac:dyDescent="0.25">
      <c r="A134" s="90" t="s">
        <v>113</v>
      </c>
      <c r="B134" s="96" t="s">
        <v>30</v>
      </c>
      <c r="C134" s="92">
        <v>200</v>
      </c>
      <c r="D134" s="92">
        <v>0.8</v>
      </c>
      <c r="E134" s="92">
        <v>0</v>
      </c>
      <c r="F134" s="92">
        <v>22.6</v>
      </c>
      <c r="G134" s="92">
        <v>92</v>
      </c>
      <c r="H134" s="92">
        <v>200</v>
      </c>
      <c r="I134" s="92">
        <v>0.8</v>
      </c>
      <c r="J134" s="92">
        <v>0</v>
      </c>
      <c r="K134" s="92">
        <v>22.6</v>
      </c>
      <c r="L134" s="92">
        <v>92</v>
      </c>
    </row>
    <row r="135" spans="1:12" s="93" customFormat="1" x14ac:dyDescent="0.25">
      <c r="A135" s="90">
        <v>368</v>
      </c>
      <c r="B135" s="94" t="s">
        <v>177</v>
      </c>
      <c r="C135" s="90">
        <v>30</v>
      </c>
      <c r="D135" s="90">
        <v>0.6</v>
      </c>
      <c r="E135" s="90">
        <v>1.57</v>
      </c>
      <c r="F135" s="90">
        <v>2.12</v>
      </c>
      <c r="G135" s="90">
        <v>25.14</v>
      </c>
      <c r="H135" s="90">
        <v>40</v>
      </c>
      <c r="I135" s="90">
        <v>0.8</v>
      </c>
      <c r="J135" s="90">
        <v>2.09</v>
      </c>
      <c r="K135" s="90">
        <v>2.83</v>
      </c>
      <c r="L135" s="90">
        <v>33.56</v>
      </c>
    </row>
    <row r="136" spans="1:12" s="93" customFormat="1" x14ac:dyDescent="0.25">
      <c r="A136" s="90">
        <v>135</v>
      </c>
      <c r="B136" s="94" t="s">
        <v>178</v>
      </c>
      <c r="C136" s="90">
        <v>200</v>
      </c>
      <c r="D136" s="90">
        <v>23.57</v>
      </c>
      <c r="E136" s="90">
        <v>16.5</v>
      </c>
      <c r="F136" s="90">
        <v>32.74</v>
      </c>
      <c r="G136" s="90">
        <v>365.3</v>
      </c>
      <c r="H136" s="90">
        <v>250</v>
      </c>
      <c r="I136" s="90">
        <v>29.46</v>
      </c>
      <c r="J136" s="90">
        <v>20.63</v>
      </c>
      <c r="K136" s="90">
        <v>40.93</v>
      </c>
      <c r="L136" s="90">
        <v>456.6</v>
      </c>
    </row>
    <row r="137" spans="1:12" s="93" customFormat="1" x14ac:dyDescent="0.25">
      <c r="A137" s="90" t="s">
        <v>180</v>
      </c>
      <c r="B137" s="94" t="s">
        <v>179</v>
      </c>
      <c r="C137" s="90">
        <v>150</v>
      </c>
      <c r="D137" s="90">
        <v>7.41</v>
      </c>
      <c r="E137" s="90">
        <v>5.99</v>
      </c>
      <c r="F137" s="90">
        <v>39.78</v>
      </c>
      <c r="G137" s="90">
        <v>242.7</v>
      </c>
      <c r="H137" s="90">
        <v>200</v>
      </c>
      <c r="I137" s="90">
        <v>9.8800000000000008</v>
      </c>
      <c r="J137" s="90">
        <v>7.99</v>
      </c>
      <c r="K137" s="90">
        <v>53.04</v>
      </c>
      <c r="L137" s="90">
        <v>323.60000000000002</v>
      </c>
    </row>
    <row r="138" spans="1:12" s="93" customFormat="1" x14ac:dyDescent="0.25">
      <c r="A138" s="90" t="s">
        <v>113</v>
      </c>
      <c r="B138" s="94" t="s">
        <v>190</v>
      </c>
      <c r="C138" s="90">
        <v>25</v>
      </c>
      <c r="D138" s="90">
        <v>1.7</v>
      </c>
      <c r="E138" s="90">
        <v>2.13</v>
      </c>
      <c r="F138" s="90">
        <v>14.25</v>
      </c>
      <c r="G138" s="90">
        <v>76.75</v>
      </c>
      <c r="H138" s="90">
        <v>30</v>
      </c>
      <c r="I138" s="90">
        <v>2.04</v>
      </c>
      <c r="J138" s="90">
        <v>2.5499999999999998</v>
      </c>
      <c r="K138" s="90">
        <v>17.100000000000001</v>
      </c>
      <c r="L138" s="90">
        <v>92.1</v>
      </c>
    </row>
    <row r="139" spans="1:12" s="93" customFormat="1" x14ac:dyDescent="0.25">
      <c r="A139" s="90" t="s">
        <v>171</v>
      </c>
      <c r="B139" s="96" t="s">
        <v>189</v>
      </c>
      <c r="C139" s="92">
        <v>40</v>
      </c>
      <c r="D139" s="92">
        <v>3.1</v>
      </c>
      <c r="E139" s="92">
        <v>2.6</v>
      </c>
      <c r="F139" s="92">
        <v>19.32</v>
      </c>
      <c r="G139" s="92">
        <v>113.15</v>
      </c>
      <c r="H139" s="92">
        <v>60</v>
      </c>
      <c r="I139" s="92">
        <v>3.88</v>
      </c>
      <c r="J139" s="92">
        <v>3.25</v>
      </c>
      <c r="K139" s="92">
        <v>24.15</v>
      </c>
      <c r="L139" s="92">
        <v>141.44</v>
      </c>
    </row>
    <row r="140" spans="1:12" s="93" customFormat="1" x14ac:dyDescent="0.25">
      <c r="A140" s="90" t="s">
        <v>113</v>
      </c>
      <c r="B140" s="94" t="s">
        <v>194</v>
      </c>
      <c r="C140" s="90">
        <v>30</v>
      </c>
      <c r="D140" s="90">
        <v>1.5</v>
      </c>
      <c r="E140" s="90">
        <v>0.06</v>
      </c>
      <c r="F140" s="90">
        <v>26.4</v>
      </c>
      <c r="G140" s="90">
        <v>99</v>
      </c>
      <c r="H140" s="90">
        <v>30</v>
      </c>
      <c r="I140" s="90">
        <v>1.5</v>
      </c>
      <c r="J140" s="90">
        <v>0.06</v>
      </c>
      <c r="K140" s="90">
        <v>26.4</v>
      </c>
      <c r="L140" s="90">
        <v>99</v>
      </c>
    </row>
    <row r="141" spans="1:12" s="93" customFormat="1" x14ac:dyDescent="0.25">
      <c r="A141" s="90" t="s">
        <v>199</v>
      </c>
      <c r="B141" s="94" t="s">
        <v>200</v>
      </c>
      <c r="C141" s="90">
        <v>150</v>
      </c>
      <c r="D141" s="90">
        <v>28.67</v>
      </c>
      <c r="E141" s="90">
        <v>7.48</v>
      </c>
      <c r="F141" s="90">
        <v>39.590000000000003</v>
      </c>
      <c r="G141" s="90">
        <v>340.36</v>
      </c>
      <c r="H141" s="90">
        <v>200</v>
      </c>
      <c r="I141" s="90">
        <v>38.22</v>
      </c>
      <c r="J141" s="90">
        <v>9.9700000000000006</v>
      </c>
      <c r="K141" s="90">
        <v>52.76</v>
      </c>
      <c r="L141" s="90">
        <v>453.81</v>
      </c>
    </row>
    <row r="142" spans="1:12" s="93" customFormat="1" x14ac:dyDescent="0.25">
      <c r="A142" s="90" t="s">
        <v>171</v>
      </c>
      <c r="B142" s="94" t="s">
        <v>201</v>
      </c>
      <c r="C142" s="92">
        <v>40</v>
      </c>
      <c r="D142" s="92">
        <v>3.09</v>
      </c>
      <c r="E142" s="92">
        <v>2.59</v>
      </c>
      <c r="F142" s="92">
        <v>19.260000000000002</v>
      </c>
      <c r="G142" s="92">
        <v>112.86</v>
      </c>
      <c r="H142" s="92">
        <v>60</v>
      </c>
      <c r="I142" s="92">
        <v>4.6399999999999997</v>
      </c>
      <c r="J142" s="92">
        <v>3.89</v>
      </c>
      <c r="K142" s="92">
        <v>28.9</v>
      </c>
      <c r="L142" s="92">
        <v>169.3</v>
      </c>
    </row>
    <row r="143" spans="1:12" s="93" customFormat="1" x14ac:dyDescent="0.25">
      <c r="A143" s="90"/>
      <c r="B143" s="94" t="s">
        <v>209</v>
      </c>
      <c r="C143" s="90">
        <v>40</v>
      </c>
      <c r="D143" s="90">
        <v>0</v>
      </c>
      <c r="E143" s="90">
        <v>0</v>
      </c>
      <c r="F143" s="90">
        <v>1.1200000000000001</v>
      </c>
      <c r="G143" s="90">
        <v>6</v>
      </c>
      <c r="H143" s="90">
        <v>50</v>
      </c>
      <c r="I143" s="90">
        <v>0</v>
      </c>
      <c r="J143" s="90">
        <v>0</v>
      </c>
      <c r="K143" s="90">
        <v>1.4</v>
      </c>
      <c r="L143" s="90">
        <v>7.5</v>
      </c>
    </row>
    <row r="144" spans="1:12" s="93" customFormat="1" x14ac:dyDescent="0.25">
      <c r="A144" s="90" t="s">
        <v>212</v>
      </c>
      <c r="B144" s="94" t="s">
        <v>213</v>
      </c>
      <c r="C144" s="90">
        <v>80</v>
      </c>
      <c r="D144" s="90">
        <v>9.7799999999999994</v>
      </c>
      <c r="E144" s="90">
        <v>12.06</v>
      </c>
      <c r="F144" s="90">
        <v>11.29</v>
      </c>
      <c r="G144" s="90">
        <v>192.8</v>
      </c>
      <c r="H144" s="90">
        <v>90</v>
      </c>
      <c r="I144" s="90">
        <v>11.02</v>
      </c>
      <c r="J144" s="90">
        <v>13.57</v>
      </c>
      <c r="K144" s="90">
        <v>12.7</v>
      </c>
      <c r="L144" s="90">
        <v>216.9</v>
      </c>
    </row>
    <row r="145" spans="1:12" s="93" customFormat="1" x14ac:dyDescent="0.25">
      <c r="A145" s="90"/>
      <c r="B145" s="94" t="s">
        <v>214</v>
      </c>
      <c r="C145" s="90">
        <v>40</v>
      </c>
      <c r="D145" s="90">
        <v>0</v>
      </c>
      <c r="E145" s="90">
        <v>0</v>
      </c>
      <c r="F145" s="90">
        <v>1.52</v>
      </c>
      <c r="G145" s="90">
        <v>14.8</v>
      </c>
      <c r="H145" s="90">
        <v>50</v>
      </c>
      <c r="I145" s="90">
        <v>0</v>
      </c>
      <c r="J145" s="90">
        <v>0</v>
      </c>
      <c r="K145" s="90">
        <v>1.9</v>
      </c>
      <c r="L145" s="90">
        <v>18.5</v>
      </c>
    </row>
    <row r="146" spans="1:12" s="93" customFormat="1" ht="15.75" customHeight="1" x14ac:dyDescent="0.25">
      <c r="A146" s="90" t="s">
        <v>113</v>
      </c>
      <c r="B146" s="102" t="s">
        <v>216</v>
      </c>
      <c r="C146" s="90">
        <v>150</v>
      </c>
      <c r="D146" s="90">
        <v>4.5</v>
      </c>
      <c r="E146" s="90">
        <v>4.8</v>
      </c>
      <c r="F146" s="90">
        <v>7.05</v>
      </c>
      <c r="G146" s="90">
        <v>87</v>
      </c>
      <c r="H146" s="90">
        <v>200</v>
      </c>
      <c r="I146" s="90">
        <v>6</v>
      </c>
      <c r="J146" s="90">
        <v>6.4</v>
      </c>
      <c r="K146" s="90">
        <v>9.4</v>
      </c>
      <c r="L146" s="90">
        <v>116</v>
      </c>
    </row>
    <row r="147" spans="1:12" s="93" customFormat="1" x14ac:dyDescent="0.25">
      <c r="A147" s="90">
        <v>291</v>
      </c>
      <c r="B147" s="116" t="s">
        <v>217</v>
      </c>
      <c r="C147" s="90">
        <v>220</v>
      </c>
      <c r="D147" s="90">
        <v>15.68</v>
      </c>
      <c r="E147" s="90">
        <v>11.59</v>
      </c>
      <c r="F147" s="90">
        <v>35.950000000000003</v>
      </c>
      <c r="G147" s="90">
        <v>311.52</v>
      </c>
      <c r="H147" s="90">
        <v>250</v>
      </c>
      <c r="I147" s="90">
        <v>17.82</v>
      </c>
      <c r="J147" s="90">
        <v>13.18</v>
      </c>
      <c r="K147" s="90">
        <v>40.86</v>
      </c>
      <c r="L147" s="90">
        <v>354</v>
      </c>
    </row>
    <row r="148" spans="1:12" s="93" customFormat="1" x14ac:dyDescent="0.25">
      <c r="A148" s="90">
        <v>385</v>
      </c>
      <c r="B148" s="94" t="s">
        <v>219</v>
      </c>
      <c r="C148" s="90">
        <v>30</v>
      </c>
      <c r="D148" s="90">
        <v>0.5</v>
      </c>
      <c r="E148" s="90">
        <v>4.0199999999999996</v>
      </c>
      <c r="F148" s="90">
        <v>1.5</v>
      </c>
      <c r="G148" s="90">
        <v>44.04</v>
      </c>
      <c r="H148" s="90">
        <v>30</v>
      </c>
      <c r="I148" s="90">
        <v>0.5</v>
      </c>
      <c r="J148" s="90">
        <v>4.0199999999999996</v>
      </c>
      <c r="K148" s="90">
        <v>1.5</v>
      </c>
      <c r="L148" s="90">
        <v>44.04</v>
      </c>
    </row>
    <row r="149" spans="1:12" s="93" customFormat="1" x14ac:dyDescent="0.25">
      <c r="A149" s="90" t="s">
        <v>113</v>
      </c>
      <c r="B149" s="94" t="s">
        <v>229</v>
      </c>
      <c r="C149" s="90">
        <v>30</v>
      </c>
      <c r="D149" s="90">
        <v>0.9</v>
      </c>
      <c r="E149" s="90">
        <v>0</v>
      </c>
      <c r="F149" s="90">
        <v>1.8</v>
      </c>
      <c r="G149" s="90">
        <v>35.299999999999997</v>
      </c>
      <c r="H149" s="90">
        <v>30</v>
      </c>
      <c r="I149" s="90">
        <v>0.9</v>
      </c>
      <c r="J149" s="90">
        <v>0</v>
      </c>
      <c r="K149" s="90">
        <v>1.8</v>
      </c>
      <c r="L149" s="90">
        <v>35.299999999999997</v>
      </c>
    </row>
    <row r="150" spans="1:12" s="93" customFormat="1" x14ac:dyDescent="0.25">
      <c r="A150" s="117"/>
      <c r="B150" s="118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1:12" s="93" customFormat="1" x14ac:dyDescent="0.25">
      <c r="A151" s="117"/>
      <c r="B151" s="118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1:12" s="93" customFormat="1" x14ac:dyDescent="0.25">
      <c r="A152" s="117"/>
      <c r="B152" s="118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1:12" s="93" customFormat="1" x14ac:dyDescent="0.25">
      <c r="A153" s="117"/>
      <c r="B153" s="118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1:12" s="93" customFormat="1" x14ac:dyDescent="0.25">
      <c r="A154" s="117"/>
      <c r="B154" s="118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1:12" s="93" customFormat="1" x14ac:dyDescent="0.25">
      <c r="A155" s="117"/>
      <c r="B155" s="118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1:12" s="93" customFormat="1" x14ac:dyDescent="0.25">
      <c r="A156" s="117"/>
      <c r="B156" s="118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1:12" s="93" customFormat="1" x14ac:dyDescent="0.25">
      <c r="A157" s="117"/>
      <c r="B157" s="118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1:12" s="93" customFormat="1" x14ac:dyDescent="0.25">
      <c r="A158" s="117"/>
      <c r="B158" s="118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1:12" s="93" customFormat="1" x14ac:dyDescent="0.25">
      <c r="A159" s="117"/>
      <c r="B159" s="118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1:12" s="93" customFormat="1" x14ac:dyDescent="0.25">
      <c r="A160" s="117"/>
      <c r="B160" s="118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1:12" s="93" customFormat="1" x14ac:dyDescent="0.25">
      <c r="A161" s="117"/>
      <c r="B161" s="118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1:12" s="93" customFormat="1" x14ac:dyDescent="0.25">
      <c r="A162" s="117"/>
      <c r="B162" s="118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1:12" s="93" customFormat="1" x14ac:dyDescent="0.25">
      <c r="A163" s="117"/>
      <c r="B163" s="118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1:12" s="93" customFormat="1" x14ac:dyDescent="0.25">
      <c r="A164" s="117"/>
      <c r="B164" s="118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1:12" s="93" customFormat="1" x14ac:dyDescent="0.25">
      <c r="A165" s="117"/>
      <c r="B165" s="118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1:12" s="93" customFormat="1" x14ac:dyDescent="0.25">
      <c r="A166" s="117"/>
      <c r="B166" s="118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1:12" s="93" customFormat="1" x14ac:dyDescent="0.25">
      <c r="A167" s="117"/>
      <c r="B167" s="118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1:12" s="93" customFormat="1" x14ac:dyDescent="0.25">
      <c r="A168" s="117"/>
      <c r="B168" s="118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1:12" s="93" customFormat="1" x14ac:dyDescent="0.25">
      <c r="A169" s="117"/>
      <c r="B169" s="1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1:12" s="93" customFormat="1" x14ac:dyDescent="0.25">
      <c r="A170" s="117"/>
      <c r="B170" s="118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1:12" s="93" customFormat="1" x14ac:dyDescent="0.25">
      <c r="A171" s="117"/>
      <c r="B171" s="118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1:12" s="93" customFormat="1" x14ac:dyDescent="0.25">
      <c r="A172" s="117"/>
      <c r="B172" s="118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1:12" s="93" customFormat="1" x14ac:dyDescent="0.25">
      <c r="A173" s="117"/>
      <c r="B173" s="118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1:12" s="93" customFormat="1" x14ac:dyDescent="0.25">
      <c r="A174" s="117"/>
      <c r="B174" s="118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1:12" s="93" customFormat="1" x14ac:dyDescent="0.25">
      <c r="A175" s="117"/>
      <c r="B175" s="118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1:12" s="93" customFormat="1" x14ac:dyDescent="0.25">
      <c r="A176" s="117"/>
      <c r="B176" s="118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1:12" s="93" customFormat="1" x14ac:dyDescent="0.25">
      <c r="A177" s="117"/>
      <c r="B177" s="118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1:12" s="93" customFormat="1" x14ac:dyDescent="0.25">
      <c r="A178" s="117"/>
      <c r="B178" s="118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1:12" s="93" customFormat="1" x14ac:dyDescent="0.25">
      <c r="A179" s="117"/>
      <c r="B179" s="118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1:12" s="93" customFormat="1" x14ac:dyDescent="0.25">
      <c r="A180" s="117"/>
      <c r="B180" s="118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1:12" s="93" customFormat="1" x14ac:dyDescent="0.25">
      <c r="A181" s="117"/>
      <c r="B181" s="118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1:12" s="93" customFormat="1" x14ac:dyDescent="0.25">
      <c r="A182" s="117"/>
      <c r="B182" s="118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1:12" s="93" customFormat="1" x14ac:dyDescent="0.25">
      <c r="A183" s="117"/>
      <c r="B183" s="118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1:12" s="93" customFormat="1" x14ac:dyDescent="0.25">
      <c r="A184" s="117"/>
      <c r="B184" s="118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1:12" s="93" customFormat="1" x14ac:dyDescent="0.25">
      <c r="A185" s="117"/>
      <c r="B185" s="118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1:12" s="93" customFormat="1" x14ac:dyDescent="0.25">
      <c r="A186" s="117"/>
      <c r="B186" s="118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1:12" s="93" customFormat="1" x14ac:dyDescent="0.25">
      <c r="A187" s="117"/>
      <c r="B187" s="118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1:12" s="93" customFormat="1" x14ac:dyDescent="0.25">
      <c r="A188" s="117"/>
      <c r="B188" s="118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1:12" s="93" customFormat="1" x14ac:dyDescent="0.25">
      <c r="A189" s="117"/>
      <c r="B189" s="118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1:12" s="93" customFormat="1" x14ac:dyDescent="0.25">
      <c r="A190" s="117"/>
      <c r="B190" s="118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1:12" s="93" customFormat="1" x14ac:dyDescent="0.25">
      <c r="A191" s="117"/>
      <c r="B191" s="118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1:12" s="93" customFormat="1" x14ac:dyDescent="0.25">
      <c r="A192" s="117"/>
      <c r="B192" s="118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1:12" s="93" customFormat="1" x14ac:dyDescent="0.25">
      <c r="A193" s="117"/>
      <c r="B193" s="118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1:12" s="93" customFormat="1" x14ac:dyDescent="0.25">
      <c r="A194" s="117"/>
      <c r="B194" s="118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1:12" s="93" customFormat="1" x14ac:dyDescent="0.25">
      <c r="A195" s="117"/>
      <c r="B195" s="118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1:12" s="93" customFormat="1" x14ac:dyDescent="0.25">
      <c r="A196" s="117"/>
      <c r="B196" s="118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1:12" s="93" customFormat="1" x14ac:dyDescent="0.25">
      <c r="A197" s="117"/>
      <c r="B197" s="118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1:12" s="93" customFormat="1" x14ac:dyDescent="0.25">
      <c r="A198" s="117"/>
      <c r="B198" s="118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1:12" s="93" customFormat="1" x14ac:dyDescent="0.25">
      <c r="A199" s="117"/>
      <c r="B199" s="118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1:12" x14ac:dyDescent="0.25">
      <c r="I200" s="37"/>
    </row>
    <row r="201" spans="1:12" x14ac:dyDescent="0.25">
      <c r="I201" s="37"/>
    </row>
    <row r="202" spans="1:12" x14ac:dyDescent="0.25">
      <c r="I202" s="37"/>
    </row>
    <row r="203" spans="1:12" x14ac:dyDescent="0.25">
      <c r="I203" s="37"/>
    </row>
    <row r="204" spans="1:12" x14ac:dyDescent="0.25">
      <c r="I204" s="37"/>
    </row>
    <row r="205" spans="1:12" x14ac:dyDescent="0.25">
      <c r="I205" s="37"/>
    </row>
    <row r="206" spans="1:12" x14ac:dyDescent="0.25">
      <c r="I206" s="38"/>
    </row>
    <row r="207" spans="1:12" x14ac:dyDescent="0.25">
      <c r="I207" s="37"/>
    </row>
    <row r="208" spans="1:12" x14ac:dyDescent="0.25">
      <c r="I208" s="38"/>
    </row>
    <row r="209" spans="9:12" x14ac:dyDescent="0.25">
      <c r="I209" s="37"/>
      <c r="J209" s="38"/>
    </row>
    <row r="210" spans="9:12" x14ac:dyDescent="0.25">
      <c r="I210" s="37"/>
      <c r="K210" s="38"/>
    </row>
    <row r="211" spans="9:12" x14ac:dyDescent="0.25">
      <c r="I211" s="37"/>
      <c r="J211" s="38"/>
      <c r="L211" s="38"/>
    </row>
    <row r="212" spans="9:12" x14ac:dyDescent="0.25">
      <c r="I212" s="37"/>
      <c r="K212" s="38"/>
    </row>
    <row r="213" spans="9:12" x14ac:dyDescent="0.25">
      <c r="I213" s="37"/>
      <c r="L213" s="38"/>
    </row>
    <row r="214" spans="9:12" x14ac:dyDescent="0.25">
      <c r="I214" s="37"/>
    </row>
    <row r="215" spans="9:12" x14ac:dyDescent="0.25">
      <c r="I215" s="37"/>
    </row>
    <row r="216" spans="9:12" x14ac:dyDescent="0.25">
      <c r="I216" s="37"/>
    </row>
    <row r="217" spans="9:12" x14ac:dyDescent="0.25">
      <c r="I217" s="37"/>
    </row>
    <row r="218" spans="9:12" x14ac:dyDescent="0.25">
      <c r="I218" s="37"/>
    </row>
    <row r="219" spans="9:12" x14ac:dyDescent="0.25">
      <c r="I219" s="37"/>
    </row>
    <row r="220" spans="9:12" x14ac:dyDescent="0.25">
      <c r="I220" s="37"/>
    </row>
    <row r="221" spans="9:12" x14ac:dyDescent="0.25">
      <c r="I221" s="37"/>
    </row>
    <row r="222" spans="9:12" x14ac:dyDescent="0.25">
      <c r="I222" s="37"/>
    </row>
    <row r="223" spans="9:12" x14ac:dyDescent="0.25">
      <c r="I223" s="37"/>
    </row>
    <row r="224" spans="9:12" x14ac:dyDescent="0.25">
      <c r="I224" s="37"/>
    </row>
    <row r="225" spans="9:9" x14ac:dyDescent="0.25">
      <c r="I225" s="37"/>
    </row>
    <row r="226" spans="9:9" x14ac:dyDescent="0.25">
      <c r="I226" s="37"/>
    </row>
    <row r="227" spans="9:9" x14ac:dyDescent="0.25">
      <c r="I227" s="37"/>
    </row>
    <row r="228" spans="9:9" x14ac:dyDescent="0.25">
      <c r="I228" s="37"/>
    </row>
    <row r="229" spans="9:9" x14ac:dyDescent="0.25">
      <c r="I229" s="37"/>
    </row>
    <row r="230" spans="9:9" x14ac:dyDescent="0.25">
      <c r="I230" s="37"/>
    </row>
    <row r="231" spans="9:9" x14ac:dyDescent="0.25">
      <c r="I231" s="37"/>
    </row>
    <row r="232" spans="9:9" x14ac:dyDescent="0.25">
      <c r="I232" s="37"/>
    </row>
    <row r="233" spans="9:9" x14ac:dyDescent="0.25">
      <c r="I233" s="37"/>
    </row>
    <row r="234" spans="9:9" x14ac:dyDescent="0.25">
      <c r="I234" s="37"/>
    </row>
    <row r="235" spans="9:9" x14ac:dyDescent="0.25">
      <c r="I235" s="37"/>
    </row>
    <row r="236" spans="9:9" x14ac:dyDescent="0.25">
      <c r="I236" s="37"/>
    </row>
    <row r="237" spans="9:9" x14ac:dyDescent="0.25">
      <c r="I237" s="34"/>
    </row>
  </sheetData>
  <sortState xmlns:xlrd2="http://schemas.microsoft.com/office/spreadsheetml/2017/richdata2" ref="A2:L241">
    <sortCondition ref="B1"/>
  </sortState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06"/>
  <sheetViews>
    <sheetView zoomScaleNormal="100" workbookViewId="0">
      <selection activeCell="H2" sqref="H2:K5"/>
    </sheetView>
  </sheetViews>
  <sheetFormatPr defaultRowHeight="15" x14ac:dyDescent="0.25"/>
  <cols>
    <col min="1" max="1" width="11.42578125" style="25" customWidth="1"/>
    <col min="2" max="2" width="27.42578125" style="25" customWidth="1"/>
    <col min="3" max="12" width="9.140625" style="25"/>
  </cols>
  <sheetData>
    <row r="2" spans="1:12" x14ac:dyDescent="0.25">
      <c r="H2" s="202" t="s">
        <v>121</v>
      </c>
      <c r="I2" s="202"/>
      <c r="J2" s="202"/>
      <c r="K2" s="202"/>
    </row>
    <row r="3" spans="1:12" x14ac:dyDescent="0.25">
      <c r="H3" s="202" t="s">
        <v>122</v>
      </c>
      <c r="I3" s="202"/>
      <c r="J3" s="202"/>
    </row>
    <row r="4" spans="1:12" x14ac:dyDescent="0.25">
      <c r="H4" s="202" t="s">
        <v>120</v>
      </c>
      <c r="I4" s="202"/>
      <c r="J4" s="202"/>
      <c r="K4" s="202"/>
    </row>
    <row r="5" spans="1:12" x14ac:dyDescent="0.25">
      <c r="H5" s="202" t="s">
        <v>119</v>
      </c>
      <c r="I5" s="202"/>
      <c r="J5" s="202"/>
      <c r="K5" s="202"/>
    </row>
    <row r="6" spans="1:12" x14ac:dyDescent="0.25">
      <c r="H6" s="26"/>
      <c r="I6" s="26"/>
      <c r="J6" s="26"/>
      <c r="K6" s="26"/>
    </row>
    <row r="7" spans="1:12" x14ac:dyDescent="0.25">
      <c r="B7" s="201" t="s">
        <v>118</v>
      </c>
      <c r="C7" s="201"/>
      <c r="D7" s="201"/>
      <c r="E7" s="201"/>
      <c r="F7" s="201"/>
      <c r="G7" s="201"/>
      <c r="H7" s="201"/>
      <c r="I7" s="201"/>
      <c r="J7" s="201"/>
      <c r="K7" s="201"/>
    </row>
    <row r="8" spans="1:12" x14ac:dyDescent="0.25">
      <c r="B8" s="203" t="s">
        <v>126</v>
      </c>
      <c r="C8" s="203"/>
      <c r="D8" s="203"/>
      <c r="E8" s="203"/>
      <c r="F8" s="203"/>
      <c r="G8" s="203"/>
      <c r="H8" s="203"/>
      <c r="I8" s="203"/>
      <c r="J8" s="203"/>
      <c r="K8" s="203"/>
    </row>
    <row r="9" spans="1:12" x14ac:dyDescent="0.25">
      <c r="A9" s="1"/>
      <c r="B9" s="24"/>
      <c r="C9" s="195" t="s">
        <v>6</v>
      </c>
      <c r="D9" s="196"/>
      <c r="E9" s="196"/>
      <c r="F9" s="196"/>
      <c r="G9" s="197"/>
      <c r="H9" s="198" t="s">
        <v>7</v>
      </c>
      <c r="I9" s="198"/>
      <c r="J9" s="198"/>
      <c r="K9" s="198"/>
      <c r="L9" s="199"/>
    </row>
    <row r="10" spans="1:12" ht="80.099999999999994" customHeight="1" x14ac:dyDescent="0.25">
      <c r="A10" s="22" t="s">
        <v>81</v>
      </c>
      <c r="B10" s="9" t="s">
        <v>0</v>
      </c>
      <c r="C10" s="23" t="s">
        <v>1</v>
      </c>
      <c r="D10" s="23" t="s">
        <v>2</v>
      </c>
      <c r="E10" s="23" t="s">
        <v>3</v>
      </c>
      <c r="F10" s="22" t="s">
        <v>4</v>
      </c>
      <c r="G10" s="22" t="s">
        <v>5</v>
      </c>
      <c r="H10" s="23" t="s">
        <v>1</v>
      </c>
      <c r="I10" s="23" t="s">
        <v>2</v>
      </c>
      <c r="J10" s="23" t="s">
        <v>3</v>
      </c>
      <c r="K10" s="22" t="s">
        <v>4</v>
      </c>
      <c r="L10" s="22" t="s">
        <v>5</v>
      </c>
    </row>
    <row r="11" spans="1:12" ht="15.95" customHeight="1" x14ac:dyDescent="0.25">
      <c r="A11" s="200">
        <v>44301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8"/>
    </row>
    <row r="12" spans="1:12" ht="15.95" customHeight="1" x14ac:dyDescent="0.25">
      <c r="A12" s="186" t="s">
        <v>116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8"/>
    </row>
    <row r="13" spans="1:12" ht="15.95" customHeight="1" x14ac:dyDescent="0.25">
      <c r="A13" s="6">
        <v>168</v>
      </c>
      <c r="B13" s="11" t="s">
        <v>82</v>
      </c>
      <c r="C13" s="3">
        <v>150</v>
      </c>
      <c r="D13" s="3">
        <v>4.08</v>
      </c>
      <c r="E13" s="3">
        <v>4.08</v>
      </c>
      <c r="F13" s="3">
        <v>25.05</v>
      </c>
      <c r="G13" s="3">
        <v>153</v>
      </c>
      <c r="H13" s="6">
        <v>200</v>
      </c>
      <c r="I13" s="3">
        <v>5.43</v>
      </c>
      <c r="J13" s="3">
        <v>4.2300000000000004</v>
      </c>
      <c r="K13" s="3">
        <v>33.380000000000003</v>
      </c>
      <c r="L13" s="3">
        <v>193</v>
      </c>
    </row>
    <row r="14" spans="1:12" x14ac:dyDescent="0.25">
      <c r="A14" s="1">
        <v>1</v>
      </c>
      <c r="B14" s="17" t="s">
        <v>110</v>
      </c>
      <c r="C14" s="1">
        <v>36</v>
      </c>
      <c r="D14" s="1">
        <v>2.17</v>
      </c>
      <c r="E14" s="1">
        <v>6.79</v>
      </c>
      <c r="F14" s="1">
        <v>13.15</v>
      </c>
      <c r="G14" s="1">
        <v>122.4</v>
      </c>
      <c r="H14" s="1">
        <v>37</v>
      </c>
      <c r="I14" s="1">
        <v>2.2599999999999998</v>
      </c>
      <c r="J14" s="1">
        <v>6.98</v>
      </c>
      <c r="K14" s="1">
        <v>13.52</v>
      </c>
      <c r="L14" s="1">
        <v>125.8</v>
      </c>
    </row>
    <row r="15" spans="1:12" ht="15.95" customHeight="1" x14ac:dyDescent="0.25">
      <c r="A15" s="1">
        <v>413</v>
      </c>
      <c r="B15" s="11" t="s">
        <v>65</v>
      </c>
      <c r="C15" s="3">
        <v>150</v>
      </c>
      <c r="D15" s="3">
        <v>0.09</v>
      </c>
      <c r="E15" s="3">
        <v>0</v>
      </c>
      <c r="F15" s="3">
        <v>9.0299999999999994</v>
      </c>
      <c r="G15" s="3">
        <v>36.479999999999997</v>
      </c>
      <c r="H15" s="3">
        <v>200</v>
      </c>
      <c r="I15" s="3">
        <v>0.12</v>
      </c>
      <c r="J15" s="3">
        <v>0</v>
      </c>
      <c r="K15" s="3">
        <v>12.04</v>
      </c>
      <c r="L15" s="3">
        <v>48.64</v>
      </c>
    </row>
    <row r="16" spans="1:12" x14ac:dyDescent="0.25">
      <c r="A16" s="191" t="s">
        <v>111</v>
      </c>
      <c r="B16" s="192"/>
      <c r="C16" s="193"/>
      <c r="D16" s="1">
        <f>SUM(D13:D15)</f>
        <v>6.34</v>
      </c>
      <c r="E16" s="1">
        <f>SUM(E13:E15)</f>
        <v>10.870000000000001</v>
      </c>
      <c r="F16" s="1">
        <f>SUM(F13:F15)</f>
        <v>47.230000000000004</v>
      </c>
      <c r="G16" s="1">
        <f>SUM(G13:G15)</f>
        <v>311.88</v>
      </c>
      <c r="H16" s="1"/>
      <c r="I16" s="1">
        <f>SUM(I13:I15)</f>
        <v>7.81</v>
      </c>
      <c r="J16" s="1">
        <f>SUM(J13:J15)</f>
        <v>11.21</v>
      </c>
      <c r="K16" s="1">
        <f>SUM(K13:K15)</f>
        <v>58.940000000000005</v>
      </c>
      <c r="L16" s="1">
        <f>SUM(L13:L15)</f>
        <v>367.44</v>
      </c>
    </row>
    <row r="18" spans="1:12" x14ac:dyDescent="0.25">
      <c r="A18" s="186" t="s">
        <v>117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8"/>
    </row>
    <row r="19" spans="1:12" x14ac:dyDescent="0.25">
      <c r="A19" s="6">
        <v>70</v>
      </c>
      <c r="B19" s="10" t="s">
        <v>172</v>
      </c>
      <c r="C19" s="3">
        <v>150</v>
      </c>
      <c r="D19" s="3">
        <v>1.1599999999999999</v>
      </c>
      <c r="E19" s="3">
        <v>3.8</v>
      </c>
      <c r="F19" s="3">
        <v>6.03</v>
      </c>
      <c r="G19" s="3">
        <v>62.5</v>
      </c>
      <c r="H19" s="3">
        <v>200</v>
      </c>
      <c r="I19" s="3">
        <v>1.55</v>
      </c>
      <c r="J19" s="3">
        <v>5.0999999999999996</v>
      </c>
      <c r="K19" s="3">
        <v>8.0399999999999991</v>
      </c>
      <c r="L19" s="3">
        <v>83.33</v>
      </c>
    </row>
    <row r="20" spans="1:12" x14ac:dyDescent="0.25">
      <c r="A20" s="6">
        <v>332</v>
      </c>
      <c r="B20" s="12" t="s">
        <v>91</v>
      </c>
      <c r="C20" s="6">
        <v>110</v>
      </c>
      <c r="D20" s="6">
        <v>2.67</v>
      </c>
      <c r="E20" s="6">
        <v>3.94</v>
      </c>
      <c r="F20" s="6">
        <v>26.9</v>
      </c>
      <c r="G20" s="6">
        <v>153.78</v>
      </c>
      <c r="H20" s="6">
        <v>120</v>
      </c>
      <c r="I20" s="6">
        <v>2.92</v>
      </c>
      <c r="J20" s="6">
        <v>4.29</v>
      </c>
      <c r="K20" s="6">
        <v>29.34</v>
      </c>
      <c r="L20" s="6">
        <v>167.76</v>
      </c>
    </row>
    <row r="21" spans="1:12" x14ac:dyDescent="0.25">
      <c r="A21" s="6"/>
      <c r="B21" s="11" t="s">
        <v>123</v>
      </c>
      <c r="C21" s="3">
        <v>80</v>
      </c>
      <c r="D21" s="3">
        <v>8.2899999999999991</v>
      </c>
      <c r="E21" s="3">
        <v>4.58</v>
      </c>
      <c r="F21" s="3">
        <v>4.2699999999999996</v>
      </c>
      <c r="G21" s="3">
        <v>171.51</v>
      </c>
      <c r="H21" s="3">
        <v>90</v>
      </c>
      <c r="I21" s="3">
        <v>9.32</v>
      </c>
      <c r="J21" s="3">
        <v>5.12</v>
      </c>
      <c r="K21" s="3">
        <v>4.83</v>
      </c>
      <c r="L21" s="3">
        <v>192.94</v>
      </c>
    </row>
    <row r="22" spans="1:12" x14ac:dyDescent="0.25">
      <c r="A22" s="1">
        <v>390</v>
      </c>
      <c r="B22" s="17" t="s">
        <v>127</v>
      </c>
      <c r="C22" s="1">
        <v>150</v>
      </c>
      <c r="D22" s="1">
        <v>0.24</v>
      </c>
      <c r="E22" s="1">
        <v>0.06</v>
      </c>
      <c r="F22" s="1">
        <v>18.149999999999999</v>
      </c>
      <c r="G22" s="1">
        <v>74.099999999999994</v>
      </c>
      <c r="H22" s="1">
        <v>200</v>
      </c>
      <c r="I22" s="1">
        <v>0.32</v>
      </c>
      <c r="J22" s="1">
        <v>0.08</v>
      </c>
      <c r="K22" s="1">
        <v>24.2</v>
      </c>
      <c r="L22" s="1">
        <v>98.8</v>
      </c>
    </row>
    <row r="23" spans="1:12" x14ac:dyDescent="0.25">
      <c r="A23" s="1" t="s">
        <v>113</v>
      </c>
      <c r="B23" s="10" t="s">
        <v>124</v>
      </c>
      <c r="C23" s="3">
        <v>40</v>
      </c>
      <c r="D23" s="3">
        <v>3.4</v>
      </c>
      <c r="E23" s="3">
        <v>1.32</v>
      </c>
      <c r="F23" s="3">
        <v>17</v>
      </c>
      <c r="G23" s="3">
        <v>103.6</v>
      </c>
      <c r="H23" s="3">
        <v>50</v>
      </c>
      <c r="I23" s="3">
        <v>4.25</v>
      </c>
      <c r="J23" s="3">
        <v>1.65</v>
      </c>
      <c r="K23" s="3">
        <v>21.25</v>
      </c>
      <c r="L23" s="3">
        <v>129.5</v>
      </c>
    </row>
    <row r="24" spans="1:12" x14ac:dyDescent="0.25">
      <c r="A24" s="191" t="s">
        <v>111</v>
      </c>
      <c r="B24" s="192"/>
      <c r="C24" s="193"/>
      <c r="D24" s="1">
        <f>SUM(D19:D23)</f>
        <v>15.76</v>
      </c>
      <c r="E24" s="1">
        <f>SUM(E19:E23)</f>
        <v>13.700000000000001</v>
      </c>
      <c r="F24" s="1">
        <f>SUM(F19:F23)</f>
        <v>72.349999999999994</v>
      </c>
      <c r="G24" s="1">
        <f>SUM(G19:G23)</f>
        <v>565.49</v>
      </c>
      <c r="H24" s="1"/>
      <c r="I24" s="1">
        <f>SUM(I19:I23)</f>
        <v>18.36</v>
      </c>
      <c r="J24" s="1">
        <f>SUM(J19:J23)</f>
        <v>16.240000000000002</v>
      </c>
      <c r="K24" s="1">
        <f>SUM(K19:K23)</f>
        <v>87.66</v>
      </c>
      <c r="L24" s="1">
        <f>SUM(L19:L23)</f>
        <v>672.32999999999993</v>
      </c>
    </row>
    <row r="25" spans="1:12" x14ac:dyDescent="0.25">
      <c r="A25" s="46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9"/>
    </row>
    <row r="26" spans="1:12" ht="15" customHeight="1" x14ac:dyDescent="0.25">
      <c r="A26" s="186" t="s">
        <v>125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8"/>
    </row>
    <row r="27" spans="1:12" x14ac:dyDescent="0.25">
      <c r="A27" s="1" t="s">
        <v>113</v>
      </c>
      <c r="B27" s="24" t="s">
        <v>128</v>
      </c>
      <c r="C27" s="1">
        <v>150</v>
      </c>
      <c r="D27" s="1">
        <v>4.5</v>
      </c>
      <c r="E27" s="1">
        <v>4.8</v>
      </c>
      <c r="F27" s="1">
        <v>7.05</v>
      </c>
      <c r="G27" s="1">
        <v>87</v>
      </c>
      <c r="H27" s="1">
        <v>200</v>
      </c>
      <c r="I27" s="1">
        <v>6</v>
      </c>
      <c r="J27" s="1">
        <v>6.4</v>
      </c>
      <c r="K27" s="1">
        <v>9.4</v>
      </c>
      <c r="L27" s="1">
        <v>116</v>
      </c>
    </row>
    <row r="28" spans="1:12" x14ac:dyDescent="0.25">
      <c r="A28" s="1" t="s">
        <v>113</v>
      </c>
      <c r="B28" s="17" t="s">
        <v>112</v>
      </c>
      <c r="C28" s="1">
        <v>30</v>
      </c>
      <c r="D28" s="1">
        <v>2.25</v>
      </c>
      <c r="E28" s="1">
        <v>4.5</v>
      </c>
      <c r="F28" s="1">
        <v>20.399999999999999</v>
      </c>
      <c r="G28" s="1">
        <v>132</v>
      </c>
      <c r="H28" s="1">
        <v>30</v>
      </c>
      <c r="I28" s="1">
        <v>2.25</v>
      </c>
      <c r="J28" s="1">
        <v>4.5</v>
      </c>
      <c r="K28" s="1">
        <v>20.399999999999999</v>
      </c>
      <c r="L28" s="1">
        <v>132</v>
      </c>
    </row>
    <row r="29" spans="1:12" x14ac:dyDescent="0.25">
      <c r="A29" s="191" t="s">
        <v>111</v>
      </c>
      <c r="B29" s="192"/>
      <c r="C29" s="193"/>
      <c r="D29" s="1">
        <f>SUM(D27:D28)</f>
        <v>6.75</v>
      </c>
      <c r="E29" s="1">
        <f t="shared" ref="E29:L29" si="0">SUM(E27:E28)</f>
        <v>9.3000000000000007</v>
      </c>
      <c r="F29" s="1">
        <f t="shared" si="0"/>
        <v>27.45</v>
      </c>
      <c r="G29" s="1">
        <f t="shared" si="0"/>
        <v>219</v>
      </c>
      <c r="H29" s="1"/>
      <c r="I29" s="1">
        <f t="shared" si="0"/>
        <v>8.25</v>
      </c>
      <c r="J29" s="1">
        <f t="shared" si="0"/>
        <v>10.9</v>
      </c>
      <c r="K29" s="1">
        <f t="shared" si="0"/>
        <v>29.799999999999997</v>
      </c>
      <c r="L29" s="1">
        <f t="shared" si="0"/>
        <v>248</v>
      </c>
    </row>
    <row r="31" spans="1:12" x14ac:dyDescent="0.25">
      <c r="A31" s="186" t="s">
        <v>129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8"/>
    </row>
    <row r="32" spans="1:12" x14ac:dyDescent="0.25">
      <c r="A32" s="1">
        <v>114</v>
      </c>
      <c r="B32" s="17" t="s">
        <v>114</v>
      </c>
      <c r="C32" s="1">
        <v>150</v>
      </c>
      <c r="D32" s="1">
        <v>3.52</v>
      </c>
      <c r="E32" s="1">
        <v>6.91</v>
      </c>
      <c r="F32" s="1">
        <v>18.239999999999998</v>
      </c>
      <c r="G32" s="1">
        <v>117.3</v>
      </c>
      <c r="H32" s="1">
        <v>200</v>
      </c>
      <c r="I32" s="21">
        <v>4.6900000000000004</v>
      </c>
      <c r="J32" s="1">
        <v>9.1999999999999993</v>
      </c>
      <c r="K32" s="1">
        <v>13.65</v>
      </c>
      <c r="L32" s="1">
        <v>156.4</v>
      </c>
    </row>
    <row r="33" spans="1:12" x14ac:dyDescent="0.25">
      <c r="A33" s="6">
        <v>410</v>
      </c>
      <c r="B33" s="10" t="s">
        <v>130</v>
      </c>
      <c r="C33" s="3">
        <v>150</v>
      </c>
      <c r="D33" s="3">
        <v>4.4999999999999998E-2</v>
      </c>
      <c r="E33" s="3">
        <v>0</v>
      </c>
      <c r="F33" s="3">
        <v>4.51</v>
      </c>
      <c r="G33" s="3">
        <v>18.239999999999998</v>
      </c>
      <c r="H33" s="3">
        <v>200</v>
      </c>
      <c r="I33" s="3">
        <v>0.06</v>
      </c>
      <c r="J33" s="3">
        <v>0</v>
      </c>
      <c r="K33" s="3">
        <v>6.02</v>
      </c>
      <c r="L33" s="3">
        <v>24.32</v>
      </c>
    </row>
    <row r="34" spans="1:12" x14ac:dyDescent="0.25">
      <c r="A34" s="1" t="s">
        <v>113</v>
      </c>
      <c r="B34" s="17" t="s">
        <v>115</v>
      </c>
      <c r="C34" s="1">
        <v>30</v>
      </c>
      <c r="D34" s="1">
        <v>0.15</v>
      </c>
      <c r="E34" s="1">
        <v>0</v>
      </c>
      <c r="F34" s="1">
        <v>22.83</v>
      </c>
      <c r="G34" s="1">
        <v>91.2</v>
      </c>
      <c r="H34" s="1">
        <v>30</v>
      </c>
      <c r="I34" s="1">
        <v>0.15</v>
      </c>
      <c r="J34" s="1">
        <v>0</v>
      </c>
      <c r="K34" s="1">
        <v>22.83</v>
      </c>
      <c r="L34" s="1">
        <v>91.2</v>
      </c>
    </row>
    <row r="35" spans="1:12" x14ac:dyDescent="0.25">
      <c r="A35" s="1" t="s">
        <v>113</v>
      </c>
      <c r="B35" s="10" t="s">
        <v>16</v>
      </c>
      <c r="C35" s="3">
        <v>40</v>
      </c>
      <c r="D35" s="3">
        <v>2.8</v>
      </c>
      <c r="E35" s="3">
        <v>0.28000000000000003</v>
      </c>
      <c r="F35" s="3">
        <v>19.96</v>
      </c>
      <c r="G35" s="3">
        <v>96</v>
      </c>
      <c r="H35" s="3">
        <v>50</v>
      </c>
      <c r="I35" s="3">
        <v>2.8</v>
      </c>
      <c r="J35" s="3">
        <v>0.28000000000000003</v>
      </c>
      <c r="K35" s="3">
        <v>19.96</v>
      </c>
      <c r="L35" s="3">
        <v>120</v>
      </c>
    </row>
    <row r="36" spans="1:12" x14ac:dyDescent="0.25">
      <c r="A36" s="191" t="s">
        <v>111</v>
      </c>
      <c r="B36" s="192"/>
      <c r="C36" s="193"/>
      <c r="D36" s="1">
        <f>SUM(D32:D35)</f>
        <v>6.5149999999999997</v>
      </c>
      <c r="E36" s="1">
        <f>SUM(E32:E35)</f>
        <v>7.19</v>
      </c>
      <c r="F36" s="1">
        <f>SUM(F32:F35)</f>
        <v>65.539999999999992</v>
      </c>
      <c r="G36" s="1">
        <f>SUM(G32:G35)</f>
        <v>322.74</v>
      </c>
      <c r="H36" s="1"/>
      <c r="I36" s="1">
        <f>SUM(I32:I35)</f>
        <v>7.7</v>
      </c>
      <c r="J36" s="1">
        <f>SUM(J32:J35)</f>
        <v>9.4799999999999986</v>
      </c>
      <c r="K36" s="1">
        <f>SUM(K32:K35)</f>
        <v>62.46</v>
      </c>
      <c r="L36" s="1">
        <f>SUM(L32:L35)</f>
        <v>391.92</v>
      </c>
    </row>
    <row r="37" spans="1:12" x14ac:dyDescent="0.25">
      <c r="A37" s="30" t="s">
        <v>131</v>
      </c>
      <c r="G37" s="30">
        <f>G36+G29+G24+G16</f>
        <v>1419.1100000000001</v>
      </c>
      <c r="L37" s="30">
        <f>L36+L29+L24+L16</f>
        <v>1679.69</v>
      </c>
    </row>
    <row r="39" spans="1:12" x14ac:dyDescent="0.25">
      <c r="A39" s="1"/>
      <c r="B39" s="24"/>
      <c r="C39" s="195" t="s">
        <v>6</v>
      </c>
      <c r="D39" s="196"/>
      <c r="E39" s="196"/>
      <c r="F39" s="196"/>
      <c r="G39" s="197"/>
      <c r="H39" s="198" t="s">
        <v>7</v>
      </c>
      <c r="I39" s="198"/>
      <c r="J39" s="198"/>
      <c r="K39" s="198"/>
      <c r="L39" s="199"/>
    </row>
    <row r="40" spans="1:12" ht="80.099999999999994" customHeight="1" x14ac:dyDescent="0.25">
      <c r="A40" s="22" t="s">
        <v>81</v>
      </c>
      <c r="B40" s="9" t="s">
        <v>0</v>
      </c>
      <c r="C40" s="23" t="s">
        <v>1</v>
      </c>
      <c r="D40" s="23" t="s">
        <v>2</v>
      </c>
      <c r="E40" s="23" t="s">
        <v>3</v>
      </c>
      <c r="F40" s="22" t="s">
        <v>4</v>
      </c>
      <c r="G40" s="22" t="s">
        <v>5</v>
      </c>
      <c r="H40" s="23" t="s">
        <v>1</v>
      </c>
      <c r="I40" s="23" t="s">
        <v>2</v>
      </c>
      <c r="J40" s="23" t="s">
        <v>3</v>
      </c>
      <c r="K40" s="22" t="s">
        <v>4</v>
      </c>
      <c r="L40" s="22" t="s">
        <v>5</v>
      </c>
    </row>
    <row r="41" spans="1:12" x14ac:dyDescent="0.25">
      <c r="A41" s="200">
        <v>44302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8"/>
    </row>
    <row r="42" spans="1:12" x14ac:dyDescent="0.25">
      <c r="A42" s="186" t="s">
        <v>116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8"/>
    </row>
    <row r="43" spans="1:12" x14ac:dyDescent="0.25">
      <c r="A43" s="6">
        <v>168</v>
      </c>
      <c r="B43" s="11" t="s">
        <v>42</v>
      </c>
      <c r="C43" s="3">
        <v>150</v>
      </c>
      <c r="D43" s="3">
        <v>5.58</v>
      </c>
      <c r="E43" s="3">
        <v>6.05</v>
      </c>
      <c r="F43" s="3">
        <v>26.46</v>
      </c>
      <c r="G43" s="3">
        <v>182.94</v>
      </c>
      <c r="H43" s="3">
        <v>200</v>
      </c>
      <c r="I43" s="3">
        <v>7.44</v>
      </c>
      <c r="J43" s="3">
        <v>8.1</v>
      </c>
      <c r="K43" s="3">
        <v>35.28</v>
      </c>
      <c r="L43" s="3">
        <v>243.92</v>
      </c>
    </row>
    <row r="44" spans="1:12" x14ac:dyDescent="0.25">
      <c r="A44" s="1">
        <v>2</v>
      </c>
      <c r="B44" s="31" t="s">
        <v>135</v>
      </c>
      <c r="C44" s="1">
        <v>42</v>
      </c>
      <c r="D44" s="1">
        <v>2.17</v>
      </c>
      <c r="E44" s="1">
        <v>6.79</v>
      </c>
      <c r="F44" s="1">
        <v>13.15</v>
      </c>
      <c r="G44" s="1">
        <v>136.91999999999999</v>
      </c>
      <c r="H44" s="1">
        <v>44</v>
      </c>
      <c r="I44" s="1">
        <v>2.2599999999999998</v>
      </c>
      <c r="J44" s="1">
        <v>6.98</v>
      </c>
      <c r="K44" s="1">
        <v>13.52</v>
      </c>
      <c r="L44" s="1">
        <v>142.74</v>
      </c>
    </row>
    <row r="45" spans="1:12" x14ac:dyDescent="0.25">
      <c r="A45" s="6">
        <v>414</v>
      </c>
      <c r="B45" s="11" t="s">
        <v>24</v>
      </c>
      <c r="C45" s="3">
        <v>150</v>
      </c>
      <c r="D45" s="3">
        <v>2.09</v>
      </c>
      <c r="E45" s="3">
        <v>2.39</v>
      </c>
      <c r="F45" s="3">
        <v>14.78</v>
      </c>
      <c r="G45" s="3">
        <v>89.02</v>
      </c>
      <c r="H45" s="3">
        <v>200</v>
      </c>
      <c r="I45" s="3">
        <v>2.79</v>
      </c>
      <c r="J45" s="3">
        <v>3.19</v>
      </c>
      <c r="K45" s="3">
        <v>19.71</v>
      </c>
      <c r="L45" s="3">
        <v>118.69</v>
      </c>
    </row>
    <row r="46" spans="1:12" x14ac:dyDescent="0.25">
      <c r="A46" s="191" t="s">
        <v>111</v>
      </c>
      <c r="B46" s="192"/>
      <c r="C46" s="193"/>
      <c r="D46" s="1">
        <f>SUM(D43:D45)</f>
        <v>9.84</v>
      </c>
      <c r="E46" s="1">
        <f>SUM(E43:E45)</f>
        <v>15.23</v>
      </c>
      <c r="F46" s="1">
        <f>SUM(F43:F45)</f>
        <v>54.39</v>
      </c>
      <c r="G46" s="1">
        <f>SUM(G43:G45)</f>
        <v>408.88</v>
      </c>
      <c r="H46" s="1"/>
      <c r="I46" s="1">
        <f>SUM(I43:I45)</f>
        <v>12.489999999999998</v>
      </c>
      <c r="J46" s="1">
        <f>SUM(J43:J45)</f>
        <v>18.27</v>
      </c>
      <c r="K46" s="1">
        <f>SUM(K43:K45)</f>
        <v>68.509999999999991</v>
      </c>
      <c r="L46" s="1">
        <f>SUM(L43:L45)</f>
        <v>505.34999999999997</v>
      </c>
    </row>
    <row r="48" spans="1:12" x14ac:dyDescent="0.25">
      <c r="A48" s="186" t="s">
        <v>117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8"/>
    </row>
    <row r="49" spans="1:12" x14ac:dyDescent="0.25">
      <c r="A49" s="6">
        <v>91</v>
      </c>
      <c r="B49" s="12" t="s">
        <v>85</v>
      </c>
      <c r="C49" s="6">
        <v>150</v>
      </c>
      <c r="D49" s="3">
        <v>1.23</v>
      </c>
      <c r="E49" s="3">
        <v>1.86</v>
      </c>
      <c r="F49" s="3">
        <v>7.54</v>
      </c>
      <c r="G49" s="3">
        <v>51.9</v>
      </c>
      <c r="H49" s="6">
        <v>200</v>
      </c>
      <c r="I49" s="3">
        <v>1.64</v>
      </c>
      <c r="J49" s="3">
        <v>2.48</v>
      </c>
      <c r="K49" s="3">
        <v>10.06</v>
      </c>
      <c r="L49" s="3">
        <v>69.2</v>
      </c>
    </row>
    <row r="50" spans="1:12" x14ac:dyDescent="0.25">
      <c r="A50" s="6" t="s">
        <v>134</v>
      </c>
      <c r="B50" s="11" t="s">
        <v>59</v>
      </c>
      <c r="C50" s="3">
        <v>110</v>
      </c>
      <c r="D50" s="3">
        <v>2.27</v>
      </c>
      <c r="E50" s="3">
        <v>4.18</v>
      </c>
      <c r="F50" s="3">
        <v>23.32</v>
      </c>
      <c r="G50" s="3">
        <v>96.06</v>
      </c>
      <c r="H50" s="3">
        <v>120</v>
      </c>
      <c r="I50" s="3">
        <v>2.48</v>
      </c>
      <c r="J50" s="3">
        <v>4.5599999999999996</v>
      </c>
      <c r="K50" s="3" t="s">
        <v>60</v>
      </c>
      <c r="L50" s="3">
        <v>104.8</v>
      </c>
    </row>
    <row r="51" spans="1:12" x14ac:dyDescent="0.25">
      <c r="A51" s="6">
        <v>299</v>
      </c>
      <c r="B51" s="11" t="s">
        <v>61</v>
      </c>
      <c r="C51" s="3">
        <v>80</v>
      </c>
      <c r="D51" s="3">
        <v>11.04</v>
      </c>
      <c r="E51" s="3">
        <v>10.72</v>
      </c>
      <c r="F51" s="3">
        <v>5.27</v>
      </c>
      <c r="G51" s="3">
        <v>161.63999999999999</v>
      </c>
      <c r="H51" s="3">
        <v>90</v>
      </c>
      <c r="I51" s="3">
        <v>12.42</v>
      </c>
      <c r="J51" s="3">
        <v>12.06</v>
      </c>
      <c r="K51" s="3">
        <v>5.92</v>
      </c>
      <c r="L51" s="3">
        <v>181.8</v>
      </c>
    </row>
    <row r="52" spans="1:12" x14ac:dyDescent="0.25">
      <c r="A52" s="1">
        <v>390</v>
      </c>
      <c r="B52" s="17" t="s">
        <v>139</v>
      </c>
      <c r="C52" s="1">
        <v>150</v>
      </c>
      <c r="D52" s="1">
        <v>0.24</v>
      </c>
      <c r="E52" s="1">
        <v>0.06</v>
      </c>
      <c r="F52" s="1">
        <v>18.149999999999999</v>
      </c>
      <c r="G52" s="1">
        <v>74.099999999999994</v>
      </c>
      <c r="H52" s="1">
        <v>200</v>
      </c>
      <c r="I52" s="1">
        <v>0.32</v>
      </c>
      <c r="J52" s="1">
        <v>0.08</v>
      </c>
      <c r="K52" s="1">
        <v>24.2</v>
      </c>
      <c r="L52" s="1">
        <v>98.8</v>
      </c>
    </row>
    <row r="53" spans="1:12" x14ac:dyDescent="0.25">
      <c r="A53" s="1" t="s">
        <v>113</v>
      </c>
      <c r="B53" s="10" t="s">
        <v>124</v>
      </c>
      <c r="C53" s="3">
        <v>40</v>
      </c>
      <c r="D53" s="3">
        <v>3.4</v>
      </c>
      <c r="E53" s="3">
        <v>1.32</v>
      </c>
      <c r="F53" s="3">
        <v>17</v>
      </c>
      <c r="G53" s="3">
        <v>103.6</v>
      </c>
      <c r="H53" s="3">
        <v>50</v>
      </c>
      <c r="I53" s="3">
        <v>4.25</v>
      </c>
      <c r="J53" s="3">
        <v>1.65</v>
      </c>
      <c r="K53" s="3">
        <v>21.25</v>
      </c>
      <c r="L53" s="3">
        <v>129.5</v>
      </c>
    </row>
    <row r="54" spans="1:12" x14ac:dyDescent="0.25">
      <c r="A54" s="191" t="s">
        <v>111</v>
      </c>
      <c r="B54" s="192"/>
      <c r="C54" s="193"/>
      <c r="D54" s="1">
        <f>SUM(D49:D53)</f>
        <v>18.18</v>
      </c>
      <c r="E54" s="1">
        <f>SUM(E49:E53)</f>
        <v>18.14</v>
      </c>
      <c r="F54" s="1">
        <f>SUM(F49:F53)</f>
        <v>71.28</v>
      </c>
      <c r="G54" s="1">
        <f>SUM(G49:G53)</f>
        <v>487.30000000000007</v>
      </c>
      <c r="H54" s="1"/>
      <c r="I54" s="1">
        <f>SUM(I49:I53)</f>
        <v>21.11</v>
      </c>
      <c r="J54" s="1">
        <f>SUM(J49:J53)</f>
        <v>20.83</v>
      </c>
      <c r="K54" s="1">
        <f>SUM(K49:K53)</f>
        <v>61.43</v>
      </c>
      <c r="L54" s="1">
        <f>SUM(L49:L53)</f>
        <v>584.1</v>
      </c>
    </row>
    <row r="56" spans="1:12" x14ac:dyDescent="0.25">
      <c r="A56" s="186" t="s">
        <v>125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8"/>
    </row>
    <row r="57" spans="1:12" x14ac:dyDescent="0.25">
      <c r="A57" s="1" t="s">
        <v>113</v>
      </c>
      <c r="B57" s="17" t="s">
        <v>136</v>
      </c>
      <c r="C57" s="1">
        <v>150</v>
      </c>
      <c r="D57" s="1">
        <v>1.2</v>
      </c>
      <c r="E57" s="1">
        <v>0.3</v>
      </c>
      <c r="F57" s="1">
        <v>11.25</v>
      </c>
      <c r="G57" s="1">
        <v>57</v>
      </c>
      <c r="H57" s="1">
        <v>150</v>
      </c>
      <c r="I57" s="1">
        <v>1.2</v>
      </c>
      <c r="J57" s="1">
        <v>0.3</v>
      </c>
      <c r="K57" s="1">
        <v>11.25</v>
      </c>
      <c r="L57" s="1">
        <v>57</v>
      </c>
    </row>
    <row r="59" spans="1:12" x14ac:dyDescent="0.25">
      <c r="A59" s="186" t="s">
        <v>129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8"/>
    </row>
    <row r="60" spans="1:12" x14ac:dyDescent="0.25">
      <c r="A60" s="1">
        <v>209</v>
      </c>
      <c r="B60" s="17" t="s">
        <v>138</v>
      </c>
      <c r="C60" s="1">
        <v>140</v>
      </c>
      <c r="D60" s="1">
        <v>7.48</v>
      </c>
      <c r="E60" s="1">
        <v>9.26</v>
      </c>
      <c r="F60" s="1">
        <v>47.61</v>
      </c>
      <c r="G60" s="1">
        <v>304.2</v>
      </c>
      <c r="H60" s="35">
        <v>185</v>
      </c>
      <c r="I60" s="1">
        <v>9.8000000000000007</v>
      </c>
      <c r="J60" s="1">
        <v>12.24</v>
      </c>
      <c r="K60" s="1">
        <v>62.92</v>
      </c>
      <c r="L60" s="1">
        <v>402</v>
      </c>
    </row>
    <row r="61" spans="1:12" x14ac:dyDescent="0.25">
      <c r="A61" s="1" t="s">
        <v>113</v>
      </c>
      <c r="B61" s="17" t="s">
        <v>137</v>
      </c>
      <c r="C61" s="1">
        <v>10</v>
      </c>
      <c r="D61" s="1">
        <v>0</v>
      </c>
      <c r="E61" s="1">
        <v>0</v>
      </c>
      <c r="F61" s="1">
        <v>1.06</v>
      </c>
      <c r="G61" s="1">
        <v>4.25</v>
      </c>
      <c r="H61" s="1">
        <v>15</v>
      </c>
      <c r="I61" s="1">
        <v>0</v>
      </c>
      <c r="J61" s="1">
        <v>0</v>
      </c>
      <c r="K61" s="1">
        <v>1.59</v>
      </c>
      <c r="L61" s="1">
        <v>6.37</v>
      </c>
    </row>
    <row r="62" spans="1:12" x14ac:dyDescent="0.25">
      <c r="A62" s="6">
        <v>410</v>
      </c>
      <c r="B62" s="10" t="s">
        <v>20</v>
      </c>
      <c r="C62" s="3">
        <v>150</v>
      </c>
      <c r="D62" s="3">
        <v>0.09</v>
      </c>
      <c r="E62" s="3">
        <v>0</v>
      </c>
      <c r="F62" s="3">
        <v>9.0299999999999994</v>
      </c>
      <c r="G62" s="3">
        <v>36.479999999999997</v>
      </c>
      <c r="H62" s="3">
        <v>200</v>
      </c>
      <c r="I62" s="3">
        <v>0.12</v>
      </c>
      <c r="J62" s="3">
        <v>0</v>
      </c>
      <c r="K62" s="3">
        <v>12.04</v>
      </c>
      <c r="L62" s="3">
        <v>48.64</v>
      </c>
    </row>
    <row r="63" spans="1:12" x14ac:dyDescent="0.25">
      <c r="A63" s="1" t="s">
        <v>113</v>
      </c>
      <c r="B63" s="10" t="s">
        <v>16</v>
      </c>
      <c r="C63" s="3">
        <v>40</v>
      </c>
      <c r="D63" s="3">
        <v>2.8</v>
      </c>
      <c r="E63" s="3">
        <v>0.28000000000000003</v>
      </c>
      <c r="F63" s="3">
        <v>19.96</v>
      </c>
      <c r="G63" s="3">
        <v>96</v>
      </c>
      <c r="H63" s="3">
        <v>50</v>
      </c>
      <c r="I63" s="3">
        <v>2.8</v>
      </c>
      <c r="J63" s="3">
        <v>0.28000000000000003</v>
      </c>
      <c r="K63" s="3">
        <v>19.96</v>
      </c>
      <c r="L63" s="3">
        <v>120</v>
      </c>
    </row>
    <row r="64" spans="1:12" x14ac:dyDescent="0.25">
      <c r="A64" s="191" t="s">
        <v>111</v>
      </c>
      <c r="B64" s="192"/>
      <c r="C64" s="193"/>
      <c r="D64" s="1">
        <f>SUM(D60:D63)</f>
        <v>10.370000000000001</v>
      </c>
      <c r="E64" s="1">
        <f>SUM(E60:E63)</f>
        <v>9.5399999999999991</v>
      </c>
      <c r="F64" s="1">
        <f>SUM(F60:F63)</f>
        <v>77.66</v>
      </c>
      <c r="G64" s="1">
        <f>SUM(G60:G63)</f>
        <v>440.93</v>
      </c>
      <c r="H64" s="1"/>
      <c r="I64" s="1">
        <f>SUM(I60:I63)</f>
        <v>12.719999999999999</v>
      </c>
      <c r="J64" s="1">
        <f>SUM(J60:J63)</f>
        <v>12.52</v>
      </c>
      <c r="K64" s="1">
        <f>SUM(K60:K63)</f>
        <v>96.510000000000019</v>
      </c>
      <c r="L64" s="1">
        <f>SUM(L60:L63)</f>
        <v>577.01</v>
      </c>
    </row>
    <row r="65" spans="1:12" x14ac:dyDescent="0.25">
      <c r="A65" s="30" t="s">
        <v>131</v>
      </c>
      <c r="G65" s="36">
        <f>G46+G54+G57+G64</f>
        <v>1394.1100000000001</v>
      </c>
      <c r="L65" s="30">
        <f>L46+L54+L57+L64</f>
        <v>1723.46</v>
      </c>
    </row>
    <row r="67" spans="1:12" x14ac:dyDescent="0.25">
      <c r="A67" s="1"/>
      <c r="B67" s="24"/>
      <c r="C67" s="195" t="s">
        <v>6</v>
      </c>
      <c r="D67" s="196"/>
      <c r="E67" s="196"/>
      <c r="F67" s="196"/>
      <c r="G67" s="197"/>
      <c r="H67" s="198" t="s">
        <v>7</v>
      </c>
      <c r="I67" s="198"/>
      <c r="J67" s="198"/>
      <c r="K67" s="198"/>
      <c r="L67" s="199"/>
    </row>
    <row r="68" spans="1:12" ht="80.099999999999994" customHeight="1" x14ac:dyDescent="0.25">
      <c r="A68" s="22" t="s">
        <v>81</v>
      </c>
      <c r="B68" s="9" t="s">
        <v>0</v>
      </c>
      <c r="C68" s="23" t="s">
        <v>1</v>
      </c>
      <c r="D68" s="23" t="s">
        <v>2</v>
      </c>
      <c r="E68" s="23" t="s">
        <v>3</v>
      </c>
      <c r="F68" s="22" t="s">
        <v>4</v>
      </c>
      <c r="G68" s="22" t="s">
        <v>5</v>
      </c>
      <c r="H68" s="23" t="s">
        <v>1</v>
      </c>
      <c r="I68" s="23" t="s">
        <v>2</v>
      </c>
      <c r="J68" s="23" t="s">
        <v>3</v>
      </c>
      <c r="K68" s="22" t="s">
        <v>4</v>
      </c>
      <c r="L68" s="22" t="s">
        <v>5</v>
      </c>
    </row>
    <row r="69" spans="1:12" x14ac:dyDescent="0.25">
      <c r="A69" s="200">
        <v>44305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8"/>
    </row>
    <row r="70" spans="1:12" x14ac:dyDescent="0.25">
      <c r="A70" s="186" t="s">
        <v>116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8"/>
    </row>
    <row r="71" spans="1:12" x14ac:dyDescent="0.25">
      <c r="A71" s="6">
        <v>168</v>
      </c>
      <c r="B71" s="11" t="s">
        <v>31</v>
      </c>
      <c r="C71" s="3">
        <v>150</v>
      </c>
      <c r="D71" s="3">
        <v>5.96</v>
      </c>
      <c r="E71" s="3">
        <v>6.16</v>
      </c>
      <c r="F71" s="3">
        <v>26.36</v>
      </c>
      <c r="G71" s="3">
        <v>184.63</v>
      </c>
      <c r="H71" s="3">
        <v>200</v>
      </c>
      <c r="I71" s="3">
        <v>7.95</v>
      </c>
      <c r="J71" s="3">
        <v>8.2100000000000009</v>
      </c>
      <c r="K71" s="3">
        <v>32.15</v>
      </c>
      <c r="L71" s="3">
        <v>246.17</v>
      </c>
    </row>
    <row r="72" spans="1:12" x14ac:dyDescent="0.25">
      <c r="A72" s="1">
        <v>1</v>
      </c>
      <c r="B72" s="40" t="s">
        <v>110</v>
      </c>
      <c r="C72" s="1">
        <v>36</v>
      </c>
      <c r="D72" s="1">
        <v>2.17</v>
      </c>
      <c r="E72" s="1">
        <v>6.79</v>
      </c>
      <c r="F72" s="1">
        <v>13.15</v>
      </c>
      <c r="G72" s="1">
        <v>122.4</v>
      </c>
      <c r="H72" s="1">
        <v>37</v>
      </c>
      <c r="I72" s="1">
        <v>2.2599999999999998</v>
      </c>
      <c r="J72" s="1">
        <v>6.98</v>
      </c>
      <c r="K72" s="1">
        <v>13.52</v>
      </c>
      <c r="L72" s="1">
        <v>125.8</v>
      </c>
    </row>
    <row r="73" spans="1:12" x14ac:dyDescent="0.25">
      <c r="A73" s="6">
        <v>412</v>
      </c>
      <c r="B73" s="10" t="s">
        <v>12</v>
      </c>
      <c r="C73" s="3">
        <v>150</v>
      </c>
      <c r="D73" s="3">
        <v>0.05</v>
      </c>
      <c r="E73" s="3">
        <v>0.01</v>
      </c>
      <c r="F73" s="3">
        <v>11.48</v>
      </c>
      <c r="G73" s="3">
        <v>46.22</v>
      </c>
      <c r="H73" s="3">
        <v>200</v>
      </c>
      <c r="I73" s="3">
        <v>0.1</v>
      </c>
      <c r="J73" s="3">
        <v>0.01</v>
      </c>
      <c r="K73" s="3">
        <v>15.31</v>
      </c>
      <c r="L73" s="3">
        <v>61.63</v>
      </c>
    </row>
    <row r="74" spans="1:12" x14ac:dyDescent="0.25">
      <c r="A74" s="191" t="s">
        <v>111</v>
      </c>
      <c r="B74" s="192"/>
      <c r="C74" s="193"/>
      <c r="D74" s="1">
        <f>SUM(D71:D73)</f>
        <v>8.18</v>
      </c>
      <c r="E74" s="1">
        <f>SUM(E71:E73)</f>
        <v>12.959999999999999</v>
      </c>
      <c r="F74" s="1">
        <f>SUM(F71:F73)</f>
        <v>50.989999999999995</v>
      </c>
      <c r="G74" s="1">
        <f>SUM(G71:G73)</f>
        <v>353.25</v>
      </c>
      <c r="H74" s="1"/>
      <c r="I74" s="1">
        <f>SUM(I71:I73)</f>
        <v>10.31</v>
      </c>
      <c r="J74" s="1">
        <f>SUM(J71:J73)</f>
        <v>15.200000000000001</v>
      </c>
      <c r="K74" s="1">
        <f>SUM(K71:K73)</f>
        <v>60.980000000000004</v>
      </c>
      <c r="L74" s="1">
        <f>SUM(L71:L73)</f>
        <v>433.59999999999997</v>
      </c>
    </row>
    <row r="76" spans="1:12" x14ac:dyDescent="0.25">
      <c r="A76" s="186" t="s">
        <v>117</v>
      </c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8"/>
    </row>
    <row r="77" spans="1:12" x14ac:dyDescent="0.25">
      <c r="A77" s="6">
        <v>62</v>
      </c>
      <c r="B77" s="11" t="s">
        <v>43</v>
      </c>
      <c r="C77" s="3">
        <v>150</v>
      </c>
      <c r="D77" s="3">
        <v>1.1599999999999999</v>
      </c>
      <c r="E77" s="3">
        <v>3.8</v>
      </c>
      <c r="F77" s="3">
        <v>6.03</v>
      </c>
      <c r="G77" s="3">
        <v>62.5</v>
      </c>
      <c r="H77" s="3">
        <v>200</v>
      </c>
      <c r="I77" s="3">
        <v>1.55</v>
      </c>
      <c r="J77" s="3">
        <v>5.07</v>
      </c>
      <c r="K77" s="3">
        <v>8.0399999999999991</v>
      </c>
      <c r="L77" s="3">
        <v>83.33</v>
      </c>
    </row>
    <row r="78" spans="1:12" x14ac:dyDescent="0.25">
      <c r="A78" s="6">
        <v>219</v>
      </c>
      <c r="B78" s="11" t="s">
        <v>34</v>
      </c>
      <c r="C78" s="3">
        <v>110</v>
      </c>
      <c r="D78" s="3">
        <v>4.05</v>
      </c>
      <c r="E78" s="3">
        <v>3.9</v>
      </c>
      <c r="F78" s="3">
        <v>25.91</v>
      </c>
      <c r="G78" s="3">
        <v>154.80000000000001</v>
      </c>
      <c r="H78" s="3">
        <v>120</v>
      </c>
      <c r="I78" s="3">
        <v>4.41</v>
      </c>
      <c r="J78" s="3">
        <v>4.25</v>
      </c>
      <c r="K78" s="3">
        <v>28.27</v>
      </c>
      <c r="L78" s="3">
        <v>168.87</v>
      </c>
    </row>
    <row r="79" spans="1:12" x14ac:dyDescent="0.25">
      <c r="A79" s="6">
        <v>293</v>
      </c>
      <c r="B79" s="11" t="s">
        <v>27</v>
      </c>
      <c r="C79" s="3">
        <v>80</v>
      </c>
      <c r="D79" s="3">
        <v>14.85</v>
      </c>
      <c r="E79" s="3">
        <v>16.579999999999998</v>
      </c>
      <c r="F79" s="3">
        <v>4.62</v>
      </c>
      <c r="G79" s="3">
        <v>227.03</v>
      </c>
      <c r="H79" s="3">
        <v>90</v>
      </c>
      <c r="I79" s="3">
        <v>16.7</v>
      </c>
      <c r="J79" s="3">
        <v>18.649999999999999</v>
      </c>
      <c r="K79" s="3">
        <v>5.19</v>
      </c>
      <c r="L79" s="3">
        <v>255.4</v>
      </c>
    </row>
    <row r="80" spans="1:12" x14ac:dyDescent="0.25">
      <c r="A80" s="6">
        <v>394</v>
      </c>
      <c r="B80" s="10" t="s">
        <v>15</v>
      </c>
      <c r="C80" s="3">
        <v>150</v>
      </c>
      <c r="D80" s="3">
        <v>0.42</v>
      </c>
      <c r="E80" s="3">
        <v>0</v>
      </c>
      <c r="F80" s="3">
        <v>20.92</v>
      </c>
      <c r="G80" s="3">
        <v>85.34</v>
      </c>
      <c r="H80" s="3">
        <v>200</v>
      </c>
      <c r="I80" s="3">
        <v>0.56000000000000005</v>
      </c>
      <c r="J80" s="3">
        <v>0</v>
      </c>
      <c r="K80" s="3">
        <v>27.89</v>
      </c>
      <c r="L80" s="3">
        <v>113.79</v>
      </c>
    </row>
    <row r="81" spans="1:12" x14ac:dyDescent="0.25">
      <c r="A81" s="1" t="s">
        <v>113</v>
      </c>
      <c r="B81" s="15" t="s">
        <v>124</v>
      </c>
      <c r="C81" s="5">
        <v>40</v>
      </c>
      <c r="D81" s="5">
        <v>3.4</v>
      </c>
      <c r="E81" s="5">
        <v>1.32</v>
      </c>
      <c r="F81" s="5">
        <v>17</v>
      </c>
      <c r="G81" s="5">
        <v>103.6</v>
      </c>
      <c r="H81" s="5">
        <v>50</v>
      </c>
      <c r="I81" s="5">
        <v>4.25</v>
      </c>
      <c r="J81" s="5">
        <v>1.65</v>
      </c>
      <c r="K81" s="5">
        <v>21.25</v>
      </c>
      <c r="L81" s="3">
        <v>129.5</v>
      </c>
    </row>
    <row r="82" spans="1:12" x14ac:dyDescent="0.25">
      <c r="A82" s="1" t="s">
        <v>113</v>
      </c>
      <c r="B82" s="17" t="s">
        <v>154</v>
      </c>
      <c r="C82" s="1">
        <v>40</v>
      </c>
      <c r="D82" s="1">
        <v>0</v>
      </c>
      <c r="E82" s="1">
        <v>0</v>
      </c>
      <c r="F82" s="1">
        <v>1.2</v>
      </c>
      <c r="G82" s="1">
        <v>4.8</v>
      </c>
      <c r="H82" s="1">
        <v>50</v>
      </c>
      <c r="I82" s="1">
        <v>0</v>
      </c>
      <c r="J82" s="1">
        <v>0</v>
      </c>
      <c r="K82" s="1">
        <v>1.5</v>
      </c>
      <c r="L82" s="1">
        <v>6</v>
      </c>
    </row>
    <row r="83" spans="1:12" x14ac:dyDescent="0.25">
      <c r="A83" s="191" t="s">
        <v>111</v>
      </c>
      <c r="B83" s="192"/>
      <c r="C83" s="193"/>
      <c r="D83" s="1">
        <f>SUM(D77:D82)</f>
        <v>23.88</v>
      </c>
      <c r="E83" s="1">
        <f>SUM(E77:E82)</f>
        <v>25.599999999999998</v>
      </c>
      <c r="F83" s="1">
        <f>SUM(F77:F82)</f>
        <v>75.680000000000007</v>
      </c>
      <c r="G83" s="1">
        <f>SUM(G77:G82)</f>
        <v>638.07000000000005</v>
      </c>
      <c r="H83" s="1"/>
      <c r="I83" s="1">
        <f>SUM(I77:I82)</f>
        <v>27.47</v>
      </c>
      <c r="J83" s="1">
        <f>SUM(J77:J82)</f>
        <v>29.619999999999997</v>
      </c>
      <c r="K83" s="1">
        <f>SUM(K77:K82)</f>
        <v>92.14</v>
      </c>
      <c r="L83" s="1">
        <f>SUM(L77:L82)</f>
        <v>756.89</v>
      </c>
    </row>
    <row r="84" spans="1:12" x14ac:dyDescent="0.25">
      <c r="A84" s="26"/>
      <c r="B84" s="26"/>
      <c r="C84" s="26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186" t="s">
        <v>125</v>
      </c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8"/>
    </row>
    <row r="86" spans="1:12" x14ac:dyDescent="0.25">
      <c r="A86" s="1" t="s">
        <v>113</v>
      </c>
      <c r="B86" s="14" t="s">
        <v>17</v>
      </c>
      <c r="C86" s="3">
        <v>150</v>
      </c>
      <c r="D86" s="3">
        <v>0.53</v>
      </c>
      <c r="E86" s="3">
        <v>0</v>
      </c>
      <c r="F86" s="3">
        <v>9.15</v>
      </c>
      <c r="G86" s="3">
        <v>39.75</v>
      </c>
      <c r="H86" s="3">
        <v>200</v>
      </c>
      <c r="I86" s="3">
        <v>0.71</v>
      </c>
      <c r="J86" s="3">
        <v>0</v>
      </c>
      <c r="K86" s="3">
        <v>12.2</v>
      </c>
      <c r="L86" s="3">
        <v>53</v>
      </c>
    </row>
    <row r="88" spans="1:12" x14ac:dyDescent="0.25">
      <c r="A88" s="186" t="s">
        <v>129</v>
      </c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8"/>
    </row>
    <row r="89" spans="1:12" x14ac:dyDescent="0.25">
      <c r="A89" s="6">
        <v>217</v>
      </c>
      <c r="B89" s="17" t="s">
        <v>98</v>
      </c>
      <c r="C89" s="1">
        <v>150</v>
      </c>
      <c r="D89" s="1">
        <v>6.3</v>
      </c>
      <c r="E89" s="1">
        <v>5.25</v>
      </c>
      <c r="F89" s="1">
        <v>18.600000000000001</v>
      </c>
      <c r="G89" s="1">
        <v>147.9</v>
      </c>
      <c r="H89" s="6">
        <v>200</v>
      </c>
      <c r="I89" s="1">
        <v>8.4</v>
      </c>
      <c r="J89" s="1">
        <v>7</v>
      </c>
      <c r="K89" s="1">
        <v>24.8</v>
      </c>
      <c r="L89" s="1">
        <v>197.2</v>
      </c>
    </row>
    <row r="90" spans="1:12" x14ac:dyDescent="0.25">
      <c r="A90" s="1" t="s">
        <v>145</v>
      </c>
      <c r="B90" s="40" t="s">
        <v>146</v>
      </c>
      <c r="C90" s="1">
        <v>40</v>
      </c>
      <c r="D90" s="1">
        <v>5.32</v>
      </c>
      <c r="E90" s="1">
        <v>1.98</v>
      </c>
      <c r="F90" s="1">
        <v>31.44</v>
      </c>
      <c r="G90" s="1">
        <v>164.71</v>
      </c>
      <c r="H90" s="1">
        <v>60</v>
      </c>
      <c r="I90" s="1">
        <v>7.08</v>
      </c>
      <c r="J90" s="1">
        <v>2.63</v>
      </c>
      <c r="K90" s="1">
        <v>41.81</v>
      </c>
      <c r="L90" s="1">
        <v>219.07</v>
      </c>
    </row>
    <row r="91" spans="1:12" x14ac:dyDescent="0.25">
      <c r="A91" s="6">
        <v>410</v>
      </c>
      <c r="B91" s="10" t="s">
        <v>20</v>
      </c>
      <c r="C91" s="3">
        <v>150</v>
      </c>
      <c r="D91" s="3">
        <v>0.09</v>
      </c>
      <c r="E91" s="3">
        <v>0</v>
      </c>
      <c r="F91" s="3">
        <v>9.0299999999999994</v>
      </c>
      <c r="G91" s="3">
        <v>36.479999999999997</v>
      </c>
      <c r="H91" s="3">
        <v>200</v>
      </c>
      <c r="I91" s="3">
        <v>0.12</v>
      </c>
      <c r="J91" s="3">
        <v>0</v>
      </c>
      <c r="K91" s="3">
        <v>12.04</v>
      </c>
      <c r="L91" s="3">
        <v>48.64</v>
      </c>
    </row>
    <row r="92" spans="1:12" x14ac:dyDescent="0.25">
      <c r="A92" s="1" t="s">
        <v>113</v>
      </c>
      <c r="B92" s="10" t="s">
        <v>16</v>
      </c>
      <c r="C92" s="3">
        <v>40</v>
      </c>
      <c r="D92" s="3">
        <v>2.8</v>
      </c>
      <c r="E92" s="3">
        <v>0.28000000000000003</v>
      </c>
      <c r="F92" s="3">
        <v>19.96</v>
      </c>
      <c r="G92" s="3">
        <v>96</v>
      </c>
      <c r="H92" s="3">
        <v>50</v>
      </c>
      <c r="I92" s="3">
        <v>2.8</v>
      </c>
      <c r="J92" s="3">
        <v>0.28000000000000003</v>
      </c>
      <c r="K92" s="3">
        <v>19.96</v>
      </c>
      <c r="L92" s="3">
        <v>120</v>
      </c>
    </row>
    <row r="93" spans="1:12" x14ac:dyDescent="0.25">
      <c r="A93" s="191" t="s">
        <v>111</v>
      </c>
      <c r="B93" s="192"/>
      <c r="C93" s="193"/>
      <c r="D93" s="1">
        <f>SUM(D89:D92)</f>
        <v>14.510000000000002</v>
      </c>
      <c r="E93" s="1">
        <f>SUM(E89:E92)</f>
        <v>7.5100000000000007</v>
      </c>
      <c r="F93" s="1">
        <f>SUM(F89:F92)</f>
        <v>79.03</v>
      </c>
      <c r="G93" s="1">
        <f>SUM(G89:G92)</f>
        <v>445.09000000000003</v>
      </c>
      <c r="H93" s="1"/>
      <c r="I93" s="1">
        <f>SUM(I89:I92)</f>
        <v>18.399999999999999</v>
      </c>
      <c r="J93" s="1">
        <f>SUM(J89:J92)</f>
        <v>9.9099999999999984</v>
      </c>
      <c r="K93" s="1">
        <f>SUM(K89:K92)</f>
        <v>98.610000000000014</v>
      </c>
      <c r="L93" s="1">
        <f>SUM(L89:L92)</f>
        <v>584.91</v>
      </c>
    </row>
    <row r="94" spans="1:12" x14ac:dyDescent="0.25">
      <c r="A94" s="30" t="s">
        <v>131</v>
      </c>
      <c r="G94" s="36">
        <f>G93+G86+G83+G74</f>
        <v>1476.16</v>
      </c>
      <c r="L94" s="36">
        <f>L93+L86+L83+L74</f>
        <v>1828.3999999999999</v>
      </c>
    </row>
    <row r="96" spans="1:12" x14ac:dyDescent="0.25">
      <c r="A96" s="1"/>
      <c r="B96" s="24"/>
      <c r="C96" s="195" t="s">
        <v>6</v>
      </c>
      <c r="D96" s="196"/>
      <c r="E96" s="196"/>
      <c r="F96" s="196"/>
      <c r="G96" s="197"/>
      <c r="H96" s="198" t="s">
        <v>7</v>
      </c>
      <c r="I96" s="198"/>
      <c r="J96" s="198"/>
      <c r="K96" s="198"/>
      <c r="L96" s="199"/>
    </row>
    <row r="97" spans="1:12" ht="80.099999999999994" customHeight="1" x14ac:dyDescent="0.25">
      <c r="A97" s="22" t="s">
        <v>81</v>
      </c>
      <c r="B97" s="9" t="s">
        <v>0</v>
      </c>
      <c r="C97" s="23" t="s">
        <v>1</v>
      </c>
      <c r="D97" s="23" t="s">
        <v>2</v>
      </c>
      <c r="E97" s="23" t="s">
        <v>3</v>
      </c>
      <c r="F97" s="22" t="s">
        <v>4</v>
      </c>
      <c r="G97" s="22" t="s">
        <v>5</v>
      </c>
      <c r="H97" s="23" t="s">
        <v>1</v>
      </c>
      <c r="I97" s="23" t="s">
        <v>2</v>
      </c>
      <c r="J97" s="23" t="s">
        <v>3</v>
      </c>
      <c r="K97" s="22" t="s">
        <v>4</v>
      </c>
      <c r="L97" s="22" t="s">
        <v>5</v>
      </c>
    </row>
    <row r="98" spans="1:12" x14ac:dyDescent="0.25">
      <c r="A98" s="200">
        <v>44306</v>
      </c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8"/>
    </row>
    <row r="99" spans="1:12" x14ac:dyDescent="0.25">
      <c r="A99" s="186" t="s">
        <v>116</v>
      </c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8"/>
    </row>
    <row r="100" spans="1:12" x14ac:dyDescent="0.25">
      <c r="A100" s="6">
        <v>168</v>
      </c>
      <c r="B100" s="10" t="s">
        <v>8</v>
      </c>
      <c r="C100" s="3">
        <v>150</v>
      </c>
      <c r="D100" s="3">
        <v>4.74</v>
      </c>
      <c r="E100" s="3">
        <v>6.68</v>
      </c>
      <c r="F100" s="3">
        <v>19.12</v>
      </c>
      <c r="G100" s="3">
        <v>155.54</v>
      </c>
      <c r="H100" s="3">
        <v>200</v>
      </c>
      <c r="I100" s="3">
        <v>6.32</v>
      </c>
      <c r="J100" s="3">
        <v>8.91</v>
      </c>
      <c r="K100" s="3">
        <v>25.49</v>
      </c>
      <c r="L100" s="3">
        <v>207.39</v>
      </c>
    </row>
    <row r="101" spans="1:12" x14ac:dyDescent="0.25">
      <c r="A101" s="1">
        <v>3</v>
      </c>
      <c r="B101" s="44" t="s">
        <v>153</v>
      </c>
      <c r="C101" s="1">
        <v>42</v>
      </c>
      <c r="D101" s="1">
        <v>4.41</v>
      </c>
      <c r="E101" s="1">
        <v>6.42</v>
      </c>
      <c r="F101" s="1">
        <v>13.58</v>
      </c>
      <c r="G101" s="1">
        <v>129.69999999999999</v>
      </c>
      <c r="H101" s="1">
        <v>44</v>
      </c>
      <c r="I101" s="1">
        <v>4.7300000000000004</v>
      </c>
      <c r="J101" s="1">
        <v>6.88</v>
      </c>
      <c r="K101" s="1">
        <v>14.56</v>
      </c>
      <c r="L101" s="1">
        <v>139</v>
      </c>
    </row>
    <row r="102" spans="1:12" x14ac:dyDescent="0.25">
      <c r="A102" s="6">
        <v>410</v>
      </c>
      <c r="B102" s="10" t="s">
        <v>20</v>
      </c>
      <c r="C102" s="3">
        <v>150</v>
      </c>
      <c r="D102" s="3">
        <v>0.09</v>
      </c>
      <c r="E102" s="3">
        <v>0</v>
      </c>
      <c r="F102" s="3">
        <v>9.0299999999999994</v>
      </c>
      <c r="G102" s="3">
        <v>36.479999999999997</v>
      </c>
      <c r="H102" s="3">
        <v>200</v>
      </c>
      <c r="I102" s="3">
        <v>0.12</v>
      </c>
      <c r="J102" s="3">
        <v>0</v>
      </c>
      <c r="K102" s="3">
        <v>12.04</v>
      </c>
      <c r="L102" s="3">
        <v>48.64</v>
      </c>
    </row>
    <row r="103" spans="1:12" x14ac:dyDescent="0.25">
      <c r="A103" s="191" t="s">
        <v>111</v>
      </c>
      <c r="B103" s="192"/>
      <c r="C103" s="193"/>
      <c r="D103" s="1">
        <f>SUM(D100:D102)</f>
        <v>9.24</v>
      </c>
      <c r="E103" s="1">
        <f>SUM(E100:E102)</f>
        <v>13.1</v>
      </c>
      <c r="F103" s="1">
        <f>SUM(F100:F102)</f>
        <v>41.730000000000004</v>
      </c>
      <c r="G103" s="1">
        <f>SUM(G100:G102)</f>
        <v>321.72000000000003</v>
      </c>
      <c r="H103" s="1"/>
      <c r="I103" s="1">
        <f>SUM(I100:I102)</f>
        <v>11.17</v>
      </c>
      <c r="J103" s="1">
        <f>SUM(J100:J102)</f>
        <v>15.79</v>
      </c>
      <c r="K103" s="1">
        <f>SUM(K100:K102)</f>
        <v>52.089999999999996</v>
      </c>
      <c r="L103" s="1">
        <f>SUM(L100:L102)</f>
        <v>395.03</v>
      </c>
    </row>
    <row r="104" spans="1:12" x14ac:dyDescent="0.25">
      <c r="A104" s="186" t="s">
        <v>117</v>
      </c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8"/>
    </row>
    <row r="105" spans="1:12" x14ac:dyDescent="0.25">
      <c r="A105" s="6">
        <v>80</v>
      </c>
      <c r="B105" s="11" t="s">
        <v>53</v>
      </c>
      <c r="C105" s="3">
        <v>150</v>
      </c>
      <c r="D105" s="3">
        <v>3.02</v>
      </c>
      <c r="E105" s="3">
        <v>6.78</v>
      </c>
      <c r="F105" s="3">
        <v>19.43</v>
      </c>
      <c r="G105" s="3">
        <v>89.76</v>
      </c>
      <c r="H105" s="3">
        <v>200</v>
      </c>
      <c r="I105" s="3">
        <v>4.03</v>
      </c>
      <c r="J105" s="3">
        <v>9.0399999999999991</v>
      </c>
      <c r="K105" s="3">
        <v>25.91</v>
      </c>
      <c r="L105" s="3">
        <v>119.68</v>
      </c>
    </row>
    <row r="106" spans="1:12" x14ac:dyDescent="0.25">
      <c r="A106" s="6">
        <v>332</v>
      </c>
      <c r="B106" s="11" t="s">
        <v>72</v>
      </c>
      <c r="C106" s="3">
        <v>110</v>
      </c>
      <c r="D106" s="3">
        <v>6.4</v>
      </c>
      <c r="E106" s="3">
        <v>3.98</v>
      </c>
      <c r="F106" s="3">
        <v>33</v>
      </c>
      <c r="G106" s="3">
        <v>193.46</v>
      </c>
      <c r="H106" s="3">
        <v>120</v>
      </c>
      <c r="I106" s="3">
        <v>6.99</v>
      </c>
      <c r="J106" s="3">
        <v>4.34</v>
      </c>
      <c r="K106" s="3">
        <v>36</v>
      </c>
      <c r="L106" s="3">
        <v>211.05</v>
      </c>
    </row>
    <row r="107" spans="1:12" x14ac:dyDescent="0.25">
      <c r="A107" s="1">
        <v>299</v>
      </c>
      <c r="B107" s="17" t="s">
        <v>155</v>
      </c>
      <c r="C107" s="3">
        <v>80</v>
      </c>
      <c r="D107" s="3">
        <v>11.04</v>
      </c>
      <c r="E107" s="3">
        <v>10.72</v>
      </c>
      <c r="F107" s="3">
        <v>5.27</v>
      </c>
      <c r="G107" s="3">
        <v>161.63999999999999</v>
      </c>
      <c r="H107" s="3">
        <v>90</v>
      </c>
      <c r="I107" s="3">
        <v>12.42</v>
      </c>
      <c r="J107" s="3">
        <v>12.06</v>
      </c>
      <c r="K107" s="3">
        <v>5.92</v>
      </c>
      <c r="L107" s="3">
        <v>181.8</v>
      </c>
    </row>
    <row r="108" spans="1:12" x14ac:dyDescent="0.25">
      <c r="A108" s="6">
        <v>366</v>
      </c>
      <c r="B108" s="11" t="s">
        <v>36</v>
      </c>
      <c r="C108" s="3">
        <v>30</v>
      </c>
      <c r="D108" s="3">
        <v>0.16</v>
      </c>
      <c r="E108" s="3">
        <v>1.1000000000000001</v>
      </c>
      <c r="F108" s="3">
        <v>1.57</v>
      </c>
      <c r="G108" s="3">
        <v>16.850000000000001</v>
      </c>
      <c r="H108" s="3">
        <v>30</v>
      </c>
      <c r="I108" s="3">
        <v>0.16</v>
      </c>
      <c r="J108" s="3">
        <v>1.1000000000000001</v>
      </c>
      <c r="K108" s="3">
        <v>1.57</v>
      </c>
      <c r="L108" s="3">
        <v>16.850000000000001</v>
      </c>
    </row>
    <row r="109" spans="1:12" x14ac:dyDescent="0.25">
      <c r="A109" s="1" t="s">
        <v>113</v>
      </c>
      <c r="B109" s="11" t="s">
        <v>76</v>
      </c>
      <c r="C109" s="3">
        <v>40</v>
      </c>
      <c r="D109" s="3">
        <v>0</v>
      </c>
      <c r="E109" s="3">
        <v>2.8</v>
      </c>
      <c r="F109" s="3">
        <v>2.8</v>
      </c>
      <c r="G109" s="3">
        <v>36</v>
      </c>
      <c r="H109" s="3">
        <v>50</v>
      </c>
      <c r="I109" s="3">
        <v>0</v>
      </c>
      <c r="J109" s="3">
        <v>3.5</v>
      </c>
      <c r="K109" s="3">
        <v>3.5</v>
      </c>
      <c r="L109" s="3">
        <v>45</v>
      </c>
    </row>
    <row r="110" spans="1:12" x14ac:dyDescent="0.25">
      <c r="A110" s="6">
        <v>394</v>
      </c>
      <c r="B110" s="11" t="s">
        <v>156</v>
      </c>
      <c r="C110" s="3">
        <v>150</v>
      </c>
      <c r="D110" s="3">
        <v>0.12</v>
      </c>
      <c r="E110" s="3">
        <v>0</v>
      </c>
      <c r="F110" s="3">
        <v>11.24</v>
      </c>
      <c r="G110" s="3">
        <v>45.48</v>
      </c>
      <c r="H110" s="3">
        <v>200</v>
      </c>
      <c r="I110" s="3">
        <v>0.16</v>
      </c>
      <c r="J110" s="3">
        <v>0</v>
      </c>
      <c r="K110" s="3">
        <v>14.99</v>
      </c>
      <c r="L110" s="3">
        <v>60.64</v>
      </c>
    </row>
    <row r="111" spans="1:12" x14ac:dyDescent="0.25">
      <c r="A111" s="1" t="s">
        <v>113</v>
      </c>
      <c r="B111" s="15" t="s">
        <v>124</v>
      </c>
      <c r="C111" s="3">
        <v>40</v>
      </c>
      <c r="D111" s="3">
        <v>2.8</v>
      </c>
      <c r="E111" s="3">
        <v>0.28000000000000003</v>
      </c>
      <c r="F111" s="3">
        <v>19.96</v>
      </c>
      <c r="G111" s="3">
        <v>96</v>
      </c>
      <c r="H111" s="3">
        <v>50</v>
      </c>
      <c r="I111" s="3">
        <v>2.8</v>
      </c>
      <c r="J111" s="3">
        <v>0.28000000000000003</v>
      </c>
      <c r="K111" s="3">
        <v>19.96</v>
      </c>
      <c r="L111" s="3">
        <v>120</v>
      </c>
    </row>
    <row r="112" spans="1:12" x14ac:dyDescent="0.25">
      <c r="A112" s="191" t="s">
        <v>111</v>
      </c>
      <c r="B112" s="192"/>
      <c r="C112" s="193"/>
      <c r="D112" s="1">
        <f>SUM(D105:D111)</f>
        <v>23.540000000000003</v>
      </c>
      <c r="E112" s="1">
        <f>SUM(E105:E111)</f>
        <v>25.660000000000004</v>
      </c>
      <c r="F112" s="1">
        <f>SUM(F105:F111)</f>
        <v>93.27000000000001</v>
      </c>
      <c r="G112" s="1">
        <f>SUM(G105:G111)</f>
        <v>639.19000000000005</v>
      </c>
      <c r="H112" s="1"/>
      <c r="I112" s="1">
        <f>SUM(I105:I111)</f>
        <v>26.56</v>
      </c>
      <c r="J112" s="1">
        <f>SUM(J105:J111)</f>
        <v>30.32</v>
      </c>
      <c r="K112" s="1">
        <f>SUM(K105:K111)</f>
        <v>107.85</v>
      </c>
      <c r="L112" s="1">
        <f>SUM(L105:L111)</f>
        <v>755.02</v>
      </c>
    </row>
    <row r="114" spans="1:12" x14ac:dyDescent="0.25">
      <c r="A114" s="186" t="s">
        <v>125</v>
      </c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8"/>
    </row>
    <row r="115" spans="1:12" x14ac:dyDescent="0.25">
      <c r="A115" s="1" t="s">
        <v>113</v>
      </c>
      <c r="B115" s="42" t="s">
        <v>128</v>
      </c>
      <c r="C115" s="1">
        <v>150</v>
      </c>
      <c r="D115" s="1">
        <v>4.5</v>
      </c>
      <c r="E115" s="1">
        <v>4.8</v>
      </c>
      <c r="F115" s="1">
        <v>7.05</v>
      </c>
      <c r="G115" s="1">
        <v>87</v>
      </c>
      <c r="H115" s="1">
        <v>200</v>
      </c>
      <c r="I115" s="1">
        <v>6</v>
      </c>
      <c r="J115" s="1">
        <v>6.4</v>
      </c>
      <c r="K115" s="1">
        <v>9.4</v>
      </c>
      <c r="L115" s="1">
        <v>116</v>
      </c>
    </row>
    <row r="117" spans="1:12" x14ac:dyDescent="0.25">
      <c r="A117" s="186" t="s">
        <v>129</v>
      </c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8"/>
    </row>
    <row r="118" spans="1:12" x14ac:dyDescent="0.25">
      <c r="A118" s="8">
        <v>95</v>
      </c>
      <c r="B118" s="15" t="s">
        <v>19</v>
      </c>
      <c r="C118" s="5">
        <v>150</v>
      </c>
      <c r="D118" s="5">
        <v>7.93</v>
      </c>
      <c r="E118" s="5">
        <v>2.4700000000000002</v>
      </c>
      <c r="F118" s="5">
        <v>4.0199999999999996</v>
      </c>
      <c r="G118" s="5">
        <v>69.739999999999995</v>
      </c>
      <c r="H118" s="5">
        <v>200</v>
      </c>
      <c r="I118" s="5">
        <v>10.57</v>
      </c>
      <c r="J118" s="5">
        <v>3.29</v>
      </c>
      <c r="K118" s="5">
        <v>5.36</v>
      </c>
      <c r="L118" s="3">
        <v>92.99</v>
      </c>
    </row>
    <row r="119" spans="1:12" x14ac:dyDescent="0.25">
      <c r="A119" s="6">
        <v>492</v>
      </c>
      <c r="B119" s="12" t="s">
        <v>18</v>
      </c>
      <c r="C119" s="6">
        <v>40</v>
      </c>
      <c r="D119" s="6">
        <v>2.72</v>
      </c>
      <c r="E119" s="6">
        <v>4.68</v>
      </c>
      <c r="F119" s="6">
        <v>27.06</v>
      </c>
      <c r="G119" s="6">
        <v>161.4</v>
      </c>
      <c r="H119" s="6">
        <v>60</v>
      </c>
      <c r="I119" s="6">
        <v>4.09</v>
      </c>
      <c r="J119" s="6">
        <v>7.02</v>
      </c>
      <c r="K119" s="6">
        <v>40.590000000000003</v>
      </c>
      <c r="L119" s="6">
        <v>242.1</v>
      </c>
    </row>
    <row r="120" spans="1:12" x14ac:dyDescent="0.25">
      <c r="A120" s="6">
        <v>410</v>
      </c>
      <c r="B120" s="10" t="s">
        <v>20</v>
      </c>
      <c r="C120" s="3">
        <v>150</v>
      </c>
      <c r="D120" s="3">
        <v>0.09</v>
      </c>
      <c r="E120" s="3">
        <v>0</v>
      </c>
      <c r="F120" s="3">
        <v>9.0299999999999994</v>
      </c>
      <c r="G120" s="3">
        <v>36.479999999999997</v>
      </c>
      <c r="H120" s="3">
        <v>200</v>
      </c>
      <c r="I120" s="3">
        <v>0.12</v>
      </c>
      <c r="J120" s="3">
        <v>0</v>
      </c>
      <c r="K120" s="3">
        <v>12.04</v>
      </c>
      <c r="L120" s="3">
        <v>48.64</v>
      </c>
    </row>
    <row r="121" spans="1:12" x14ac:dyDescent="0.25">
      <c r="A121" s="1" t="s">
        <v>113</v>
      </c>
      <c r="B121" s="10" t="s">
        <v>16</v>
      </c>
      <c r="C121" s="5">
        <v>40</v>
      </c>
      <c r="D121" s="5">
        <v>3.4</v>
      </c>
      <c r="E121" s="5">
        <v>1.32</v>
      </c>
      <c r="F121" s="5">
        <v>17</v>
      </c>
      <c r="G121" s="5">
        <v>103.6</v>
      </c>
      <c r="H121" s="5">
        <v>50</v>
      </c>
      <c r="I121" s="5">
        <v>4.25</v>
      </c>
      <c r="J121" s="5">
        <v>1.65</v>
      </c>
      <c r="K121" s="5">
        <v>21.25</v>
      </c>
      <c r="L121" s="3">
        <v>129.5</v>
      </c>
    </row>
    <row r="122" spans="1:12" x14ac:dyDescent="0.25">
      <c r="A122" s="191" t="s">
        <v>111</v>
      </c>
      <c r="B122" s="192"/>
      <c r="C122" s="193"/>
      <c r="D122" s="1">
        <f>SUM(D118:D121)</f>
        <v>14.14</v>
      </c>
      <c r="E122" s="1">
        <f>SUM(E118:E121)</f>
        <v>8.4700000000000006</v>
      </c>
      <c r="F122" s="1">
        <f>SUM(F118:F121)</f>
        <v>57.11</v>
      </c>
      <c r="G122" s="1">
        <f>SUM(G118:G121)</f>
        <v>371.22</v>
      </c>
      <c r="H122" s="1"/>
      <c r="I122" s="1">
        <f>SUM(I118:I121)</f>
        <v>19.03</v>
      </c>
      <c r="J122" s="1">
        <f>SUM(J118:J121)</f>
        <v>11.959999999999999</v>
      </c>
      <c r="K122" s="1">
        <f>SUM(K118:K121)</f>
        <v>79.240000000000009</v>
      </c>
      <c r="L122" s="1">
        <f>SUM(L118:L121)</f>
        <v>513.23</v>
      </c>
    </row>
    <row r="123" spans="1:12" x14ac:dyDescent="0.25">
      <c r="A123" s="30" t="s">
        <v>131</v>
      </c>
      <c r="G123" s="36">
        <f>G103+G112+G115+G122</f>
        <v>1419.13</v>
      </c>
      <c r="L123" s="36">
        <f>L103+L112+L115+L122</f>
        <v>1779.28</v>
      </c>
    </row>
    <row r="125" spans="1:12" x14ac:dyDescent="0.25">
      <c r="A125" s="1"/>
      <c r="B125" s="24"/>
      <c r="C125" s="195" t="s">
        <v>6</v>
      </c>
      <c r="D125" s="196"/>
      <c r="E125" s="196"/>
      <c r="F125" s="196"/>
      <c r="G125" s="197"/>
      <c r="H125" s="198" t="s">
        <v>7</v>
      </c>
      <c r="I125" s="198"/>
      <c r="J125" s="198"/>
      <c r="K125" s="198"/>
      <c r="L125" s="199"/>
    </row>
    <row r="126" spans="1:12" ht="80.099999999999994" customHeight="1" x14ac:dyDescent="0.25">
      <c r="A126" s="22" t="s">
        <v>81</v>
      </c>
      <c r="B126" s="9" t="s">
        <v>0</v>
      </c>
      <c r="C126" s="23" t="s">
        <v>1</v>
      </c>
      <c r="D126" s="23" t="s">
        <v>2</v>
      </c>
      <c r="E126" s="23" t="s">
        <v>3</v>
      </c>
      <c r="F126" s="22" t="s">
        <v>4</v>
      </c>
      <c r="G126" s="22" t="s">
        <v>5</v>
      </c>
      <c r="H126" s="23" t="s">
        <v>1</v>
      </c>
      <c r="I126" s="23" t="s">
        <v>2</v>
      </c>
      <c r="J126" s="23" t="s">
        <v>3</v>
      </c>
      <c r="K126" s="22" t="s">
        <v>4</v>
      </c>
      <c r="L126" s="22" t="s">
        <v>5</v>
      </c>
    </row>
    <row r="127" spans="1:12" x14ac:dyDescent="0.25">
      <c r="A127" s="200">
        <v>44307</v>
      </c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8"/>
    </row>
    <row r="128" spans="1:12" x14ac:dyDescent="0.25">
      <c r="A128" s="186" t="s">
        <v>116</v>
      </c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8"/>
    </row>
    <row r="129" spans="1:12" ht="15.75" customHeight="1" x14ac:dyDescent="0.25">
      <c r="A129" s="6">
        <v>168</v>
      </c>
      <c r="B129" s="11" t="s">
        <v>48</v>
      </c>
      <c r="C129" s="3">
        <v>150</v>
      </c>
      <c r="D129" s="3">
        <v>5.3</v>
      </c>
      <c r="E129" s="3">
        <v>4.88</v>
      </c>
      <c r="F129" s="3">
        <v>28.93</v>
      </c>
      <c r="G129" s="3">
        <v>180.64</v>
      </c>
      <c r="H129" s="3">
        <v>200</v>
      </c>
      <c r="I129" s="3">
        <v>7.1</v>
      </c>
      <c r="J129" s="3">
        <v>6.51</v>
      </c>
      <c r="K129" s="3">
        <v>38.58</v>
      </c>
      <c r="L129" s="3">
        <v>240.85</v>
      </c>
    </row>
    <row r="130" spans="1:12" x14ac:dyDescent="0.25">
      <c r="A130" s="1">
        <v>1</v>
      </c>
      <c r="B130" s="40" t="s">
        <v>110</v>
      </c>
      <c r="C130" s="1">
        <v>36</v>
      </c>
      <c r="D130" s="1">
        <v>2.17</v>
      </c>
      <c r="E130" s="1">
        <v>6.79</v>
      </c>
      <c r="F130" s="1">
        <v>13.15</v>
      </c>
      <c r="G130" s="1">
        <v>122.4</v>
      </c>
      <c r="H130" s="1">
        <v>37</v>
      </c>
      <c r="I130" s="1">
        <v>2.2599999999999998</v>
      </c>
      <c r="J130" s="1">
        <v>6.98</v>
      </c>
      <c r="K130" s="1">
        <v>13.52</v>
      </c>
      <c r="L130" s="1">
        <v>125.8</v>
      </c>
    </row>
    <row r="131" spans="1:12" ht="15.75" customHeight="1" x14ac:dyDescent="0.25">
      <c r="A131" s="6">
        <v>412</v>
      </c>
      <c r="B131" s="10" t="s">
        <v>12</v>
      </c>
      <c r="C131" s="3">
        <v>150</v>
      </c>
      <c r="D131" s="3">
        <v>0.05</v>
      </c>
      <c r="E131" s="3">
        <v>0.01</v>
      </c>
      <c r="F131" s="3">
        <v>11.48</v>
      </c>
      <c r="G131" s="3">
        <v>46.22</v>
      </c>
      <c r="H131" s="3">
        <v>200</v>
      </c>
      <c r="I131" s="3">
        <v>0.1</v>
      </c>
      <c r="J131" s="3">
        <v>0.01</v>
      </c>
      <c r="K131" s="3">
        <v>15.31</v>
      </c>
      <c r="L131" s="3">
        <v>61.63</v>
      </c>
    </row>
    <row r="132" spans="1:12" x14ac:dyDescent="0.25">
      <c r="A132" s="191" t="s">
        <v>111</v>
      </c>
      <c r="B132" s="192"/>
      <c r="C132" s="193"/>
      <c r="D132" s="1">
        <f>SUM(D129:D131)</f>
        <v>7.52</v>
      </c>
      <c r="E132" s="1">
        <f>SUM(E129:E131)</f>
        <v>11.68</v>
      </c>
      <c r="F132" s="1">
        <f>SUM(F129:F131)</f>
        <v>53.56</v>
      </c>
      <c r="G132" s="1">
        <f>SUM(G129:G131)</f>
        <v>349.26</v>
      </c>
      <c r="H132" s="1"/>
      <c r="I132" s="1">
        <f>SUM(I129:I131)</f>
        <v>9.4599999999999991</v>
      </c>
      <c r="J132" s="1">
        <f>SUM(J129:J131)</f>
        <v>13.5</v>
      </c>
      <c r="K132" s="1">
        <f>SUM(K129:K131)</f>
        <v>67.41</v>
      </c>
      <c r="L132" s="1">
        <f>SUM(L129:L131)</f>
        <v>428.28</v>
      </c>
    </row>
    <row r="134" spans="1:12" x14ac:dyDescent="0.25">
      <c r="A134" s="186" t="s">
        <v>117</v>
      </c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8"/>
    </row>
    <row r="135" spans="1:12" ht="15.75" customHeight="1" x14ac:dyDescent="0.25">
      <c r="A135" s="53"/>
      <c r="B135" s="12" t="s">
        <v>88</v>
      </c>
      <c r="C135" s="6">
        <v>150</v>
      </c>
      <c r="D135" s="3">
        <v>5.93</v>
      </c>
      <c r="E135" s="3">
        <v>6.08</v>
      </c>
      <c r="F135" s="3">
        <v>6.85</v>
      </c>
      <c r="G135" s="3">
        <v>84.98</v>
      </c>
      <c r="H135" s="6">
        <v>200</v>
      </c>
      <c r="I135" s="6">
        <v>6.28</v>
      </c>
      <c r="J135" s="3">
        <v>7.11</v>
      </c>
      <c r="K135" s="3">
        <v>9.66</v>
      </c>
      <c r="L135" s="3">
        <v>126.79</v>
      </c>
    </row>
    <row r="136" spans="1:12" x14ac:dyDescent="0.25">
      <c r="A136" s="1">
        <v>304</v>
      </c>
      <c r="B136" s="17" t="s">
        <v>162</v>
      </c>
      <c r="C136" s="1">
        <v>220</v>
      </c>
      <c r="D136" s="1">
        <v>20.7</v>
      </c>
      <c r="E136" s="1">
        <v>17.54</v>
      </c>
      <c r="F136" s="1">
        <v>36.78</v>
      </c>
      <c r="G136" s="1">
        <v>387.2</v>
      </c>
      <c r="H136" s="1">
        <v>250</v>
      </c>
      <c r="I136" s="1">
        <v>23.61</v>
      </c>
      <c r="J136" s="1">
        <v>19.93</v>
      </c>
      <c r="K136" s="1">
        <v>41.8</v>
      </c>
      <c r="L136" s="1">
        <v>440</v>
      </c>
    </row>
    <row r="137" spans="1:12" ht="15.75" customHeight="1" x14ac:dyDescent="0.25">
      <c r="A137" s="6">
        <v>394</v>
      </c>
      <c r="B137" s="11" t="s">
        <v>158</v>
      </c>
      <c r="C137" s="3">
        <v>150</v>
      </c>
      <c r="D137" s="3">
        <v>0.12</v>
      </c>
      <c r="E137" s="3">
        <v>0</v>
      </c>
      <c r="F137" s="3">
        <v>11.24</v>
      </c>
      <c r="G137" s="3">
        <v>45</v>
      </c>
      <c r="H137" s="3">
        <v>200</v>
      </c>
      <c r="I137" s="3">
        <v>0.16</v>
      </c>
      <c r="J137" s="3">
        <v>0</v>
      </c>
      <c r="K137" s="3">
        <v>14.99</v>
      </c>
      <c r="L137" s="3">
        <v>60</v>
      </c>
    </row>
    <row r="138" spans="1:12" x14ac:dyDescent="0.25">
      <c r="A138" s="1" t="s">
        <v>113</v>
      </c>
      <c r="B138" s="15" t="s">
        <v>124</v>
      </c>
      <c r="C138" s="3">
        <v>40</v>
      </c>
      <c r="D138" s="3">
        <v>2.8</v>
      </c>
      <c r="E138" s="3">
        <v>0.28000000000000003</v>
      </c>
      <c r="F138" s="3">
        <v>19.96</v>
      </c>
      <c r="G138" s="3">
        <v>96</v>
      </c>
      <c r="H138" s="3">
        <v>50</v>
      </c>
      <c r="I138" s="3">
        <v>2.8</v>
      </c>
      <c r="J138" s="3">
        <v>0.28000000000000003</v>
      </c>
      <c r="K138" s="3">
        <v>19.96</v>
      </c>
      <c r="L138" s="3">
        <v>120</v>
      </c>
    </row>
    <row r="139" spans="1:12" x14ac:dyDescent="0.25">
      <c r="A139" s="191" t="s">
        <v>111</v>
      </c>
      <c r="B139" s="192"/>
      <c r="C139" s="193"/>
      <c r="D139" s="1">
        <f>SUM(D135:D138)</f>
        <v>29.55</v>
      </c>
      <c r="E139" s="1">
        <f>SUM(E135:E138)</f>
        <v>23.9</v>
      </c>
      <c r="F139" s="1">
        <f>SUM(F135:F138)</f>
        <v>74.830000000000013</v>
      </c>
      <c r="G139" s="1">
        <f>SUM(G135:G138)</f>
        <v>613.18000000000006</v>
      </c>
      <c r="H139" s="1"/>
      <c r="I139" s="1">
        <f>SUM(I135:I138)</f>
        <v>32.85</v>
      </c>
      <c r="J139" s="1">
        <f>SUM(J135:J138)</f>
        <v>27.32</v>
      </c>
      <c r="K139" s="1">
        <f>SUM(K135:K138)</f>
        <v>86.41</v>
      </c>
      <c r="L139" s="1">
        <f>SUM(L135:L138)</f>
        <v>746.79</v>
      </c>
    </row>
    <row r="141" spans="1:12" x14ac:dyDescent="0.25">
      <c r="A141" s="186" t="s">
        <v>125</v>
      </c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8"/>
    </row>
    <row r="142" spans="1:12" x14ac:dyDescent="0.25">
      <c r="A142" s="1" t="s">
        <v>113</v>
      </c>
      <c r="B142" s="17" t="s">
        <v>159</v>
      </c>
      <c r="C142" s="1">
        <v>150</v>
      </c>
      <c r="D142" s="1">
        <v>4.8</v>
      </c>
      <c r="E142" s="1">
        <v>3.75</v>
      </c>
      <c r="F142" s="1">
        <v>19.95</v>
      </c>
      <c r="G142" s="1">
        <v>133.5</v>
      </c>
      <c r="H142" s="1">
        <v>200</v>
      </c>
      <c r="I142" s="1">
        <v>6.4</v>
      </c>
      <c r="J142" s="1">
        <v>5</v>
      </c>
      <c r="K142" s="1">
        <v>26.6</v>
      </c>
      <c r="L142" s="1">
        <v>178</v>
      </c>
    </row>
    <row r="144" spans="1:12" x14ac:dyDescent="0.25">
      <c r="A144" s="186" t="s">
        <v>129</v>
      </c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8"/>
    </row>
    <row r="145" spans="1:12" x14ac:dyDescent="0.25">
      <c r="A145" s="6">
        <v>230</v>
      </c>
      <c r="B145" s="11" t="s">
        <v>163</v>
      </c>
      <c r="C145" s="3">
        <v>150</v>
      </c>
      <c r="D145" s="3">
        <v>16.03</v>
      </c>
      <c r="E145" s="3">
        <v>29.65</v>
      </c>
      <c r="F145" s="3">
        <v>2.46</v>
      </c>
      <c r="G145" s="3">
        <v>341</v>
      </c>
      <c r="H145" s="3">
        <v>180</v>
      </c>
      <c r="I145" s="3">
        <v>19.239999999999998</v>
      </c>
      <c r="J145" s="3">
        <v>5.69</v>
      </c>
      <c r="K145" s="3">
        <v>3.29</v>
      </c>
      <c r="L145" s="3">
        <v>455.3</v>
      </c>
    </row>
    <row r="146" spans="1:12" x14ac:dyDescent="0.25">
      <c r="A146" s="6">
        <v>410</v>
      </c>
      <c r="B146" s="10" t="s">
        <v>20</v>
      </c>
      <c r="C146" s="3">
        <v>150</v>
      </c>
      <c r="D146" s="3">
        <v>0.09</v>
      </c>
      <c r="E146" s="3">
        <v>0</v>
      </c>
      <c r="F146" s="3">
        <v>9.0299999999999994</v>
      </c>
      <c r="G146" s="3">
        <v>36.479999999999997</v>
      </c>
      <c r="H146" s="3">
        <v>200</v>
      </c>
      <c r="I146" s="3">
        <v>0.12</v>
      </c>
      <c r="J146" s="3">
        <v>0</v>
      </c>
      <c r="K146" s="3">
        <v>12.04</v>
      </c>
      <c r="L146" s="3">
        <v>48.64</v>
      </c>
    </row>
    <row r="147" spans="1:12" x14ac:dyDescent="0.25">
      <c r="A147" s="45" t="s">
        <v>113</v>
      </c>
      <c r="B147" s="15" t="s">
        <v>16</v>
      </c>
      <c r="C147" s="5">
        <v>40</v>
      </c>
      <c r="D147" s="5">
        <v>3.4</v>
      </c>
      <c r="E147" s="5">
        <v>1.32</v>
      </c>
      <c r="F147" s="5">
        <v>17</v>
      </c>
      <c r="G147" s="5">
        <v>103.6</v>
      </c>
      <c r="H147" s="5">
        <v>50</v>
      </c>
      <c r="I147" s="5">
        <v>4.25</v>
      </c>
      <c r="J147" s="5">
        <v>1.65</v>
      </c>
      <c r="K147" s="5">
        <v>21.25</v>
      </c>
      <c r="L147" s="5">
        <v>129.5</v>
      </c>
    </row>
    <row r="148" spans="1:12" x14ac:dyDescent="0.25">
      <c r="A148" s="1" t="s">
        <v>113</v>
      </c>
      <c r="B148" s="17" t="s">
        <v>164</v>
      </c>
      <c r="C148" s="1">
        <v>30</v>
      </c>
      <c r="D148" s="1">
        <v>1.26</v>
      </c>
      <c r="E148" s="1">
        <v>6.36</v>
      </c>
      <c r="F148" s="1">
        <v>19.2</v>
      </c>
      <c r="G148" s="1">
        <v>137.1</v>
      </c>
      <c r="H148" s="1">
        <v>30</v>
      </c>
      <c r="I148" s="1">
        <v>1.26</v>
      </c>
      <c r="J148" s="1">
        <v>6.36</v>
      </c>
      <c r="K148" s="1">
        <v>19.2</v>
      </c>
      <c r="L148" s="1">
        <v>137.1</v>
      </c>
    </row>
    <row r="149" spans="1:12" x14ac:dyDescent="0.25">
      <c r="A149" s="191" t="s">
        <v>111</v>
      </c>
      <c r="B149" s="192"/>
      <c r="C149" s="193"/>
      <c r="D149" s="1">
        <f>D145+D146+D147+D148</f>
        <v>20.78</v>
      </c>
      <c r="E149" s="1">
        <f>E145+E146+E147+E148</f>
        <v>37.33</v>
      </c>
      <c r="F149" s="1">
        <f>F145+F146+F147+F148</f>
        <v>47.69</v>
      </c>
      <c r="G149" s="1">
        <f>G145+G146+G147+G148</f>
        <v>618.18000000000006</v>
      </c>
      <c r="H149" s="1"/>
      <c r="I149" s="1">
        <f>I145+I146+I147+I148</f>
        <v>24.87</v>
      </c>
      <c r="J149" s="1">
        <f>J145+J146+J147+J148</f>
        <v>13.7</v>
      </c>
      <c r="K149" s="1">
        <f>K145+K146+K147+K148</f>
        <v>55.78</v>
      </c>
      <c r="L149" s="1">
        <f>L145+L146+L147+L148</f>
        <v>770.54000000000008</v>
      </c>
    </row>
    <row r="150" spans="1:12" x14ac:dyDescent="0.25">
      <c r="A150" s="30" t="s">
        <v>131</v>
      </c>
      <c r="G150" s="36">
        <f>G132+G139+G142+G149</f>
        <v>1714.1200000000001</v>
      </c>
      <c r="L150" s="36">
        <f>L132+L139+L142+L149</f>
        <v>2123.61</v>
      </c>
    </row>
    <row r="152" spans="1:12" x14ac:dyDescent="0.25">
      <c r="A152" s="1"/>
      <c r="B152" s="24"/>
      <c r="C152" s="195" t="s">
        <v>6</v>
      </c>
      <c r="D152" s="196"/>
      <c r="E152" s="196"/>
      <c r="F152" s="196"/>
      <c r="G152" s="197"/>
      <c r="H152" s="198" t="s">
        <v>7</v>
      </c>
      <c r="I152" s="198"/>
      <c r="J152" s="198"/>
      <c r="K152" s="198"/>
      <c r="L152" s="199"/>
    </row>
    <row r="153" spans="1:12" ht="80.099999999999994" customHeight="1" x14ac:dyDescent="0.25">
      <c r="A153" s="22" t="s">
        <v>81</v>
      </c>
      <c r="B153" s="9" t="s">
        <v>0</v>
      </c>
      <c r="C153" s="23" t="s">
        <v>1</v>
      </c>
      <c r="D153" s="23" t="s">
        <v>2</v>
      </c>
      <c r="E153" s="23" t="s">
        <v>3</v>
      </c>
      <c r="F153" s="22" t="s">
        <v>4</v>
      </c>
      <c r="G153" s="22" t="s">
        <v>5</v>
      </c>
      <c r="H153" s="23" t="s">
        <v>1</v>
      </c>
      <c r="I153" s="23" t="s">
        <v>2</v>
      </c>
      <c r="J153" s="23" t="s">
        <v>3</v>
      </c>
      <c r="K153" s="22" t="s">
        <v>4</v>
      </c>
      <c r="L153" s="22" t="s">
        <v>5</v>
      </c>
    </row>
    <row r="154" spans="1:12" x14ac:dyDescent="0.25">
      <c r="A154" s="200">
        <v>44308</v>
      </c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8"/>
    </row>
    <row r="155" spans="1:12" x14ac:dyDescent="0.25">
      <c r="A155" s="186" t="s">
        <v>116</v>
      </c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8"/>
    </row>
    <row r="156" spans="1:12" x14ac:dyDescent="0.25">
      <c r="A156" s="6">
        <v>100</v>
      </c>
      <c r="B156" s="11" t="s">
        <v>176</v>
      </c>
      <c r="C156" s="3">
        <v>150</v>
      </c>
      <c r="D156" s="3">
        <v>4.1900000000000004</v>
      </c>
      <c r="E156" s="3">
        <v>4.59</v>
      </c>
      <c r="F156" s="3">
        <v>14.8</v>
      </c>
      <c r="G156" s="3">
        <v>117.06</v>
      </c>
      <c r="H156" s="3">
        <v>200</v>
      </c>
      <c r="I156" s="3">
        <v>5.59</v>
      </c>
      <c r="J156" s="3">
        <v>6.12</v>
      </c>
      <c r="K156" s="3">
        <v>19.73</v>
      </c>
      <c r="L156" s="3">
        <v>156.1</v>
      </c>
    </row>
    <row r="157" spans="1:12" x14ac:dyDescent="0.25">
      <c r="A157" s="1">
        <v>2</v>
      </c>
      <c r="B157" s="43" t="s">
        <v>135</v>
      </c>
      <c r="C157" s="1">
        <v>42</v>
      </c>
      <c r="D157" s="1">
        <v>2.17</v>
      </c>
      <c r="E157" s="1">
        <v>6.79</v>
      </c>
      <c r="F157" s="1">
        <v>13.15</v>
      </c>
      <c r="G157" s="1">
        <v>136.91999999999999</v>
      </c>
      <c r="H157" s="1">
        <v>44</v>
      </c>
      <c r="I157" s="1">
        <v>2.2599999999999998</v>
      </c>
      <c r="J157" s="1">
        <v>6.98</v>
      </c>
      <c r="K157" s="1">
        <v>13.52</v>
      </c>
      <c r="L157" s="1">
        <v>142.74</v>
      </c>
    </row>
    <row r="158" spans="1:12" x14ac:dyDescent="0.25">
      <c r="A158" s="1">
        <v>416</v>
      </c>
      <c r="B158" s="40" t="s">
        <v>108</v>
      </c>
      <c r="C158" s="1">
        <v>150</v>
      </c>
      <c r="D158" s="1">
        <v>3.15</v>
      </c>
      <c r="E158" s="1">
        <v>2.72</v>
      </c>
      <c r="F158" s="1">
        <v>12.96</v>
      </c>
      <c r="G158" s="1">
        <v>89</v>
      </c>
      <c r="H158" s="1">
        <v>200</v>
      </c>
      <c r="I158" s="1">
        <v>4.2</v>
      </c>
      <c r="J158" s="1">
        <v>3.62</v>
      </c>
      <c r="K158" s="1">
        <v>17.28</v>
      </c>
      <c r="L158" s="1">
        <v>118.66</v>
      </c>
    </row>
    <row r="159" spans="1:12" x14ac:dyDescent="0.25">
      <c r="A159" s="191" t="s">
        <v>111</v>
      </c>
      <c r="B159" s="192"/>
      <c r="C159" s="193"/>
      <c r="D159" s="1">
        <f>SUM(D156:D158)</f>
        <v>9.51</v>
      </c>
      <c r="E159" s="1">
        <f>SUM(E156:E158)</f>
        <v>14.1</v>
      </c>
      <c r="F159" s="1">
        <f>SUM(F156:F158)</f>
        <v>40.910000000000004</v>
      </c>
      <c r="G159" s="1">
        <f>SUM(G156:G158)</f>
        <v>342.98</v>
      </c>
      <c r="H159" s="1"/>
      <c r="I159" s="1">
        <f>SUM(I156:I158)</f>
        <v>12.05</v>
      </c>
      <c r="J159" s="1">
        <f>SUM(J155:J158)</f>
        <v>16.720000000000002</v>
      </c>
      <c r="K159" s="1">
        <f>SUM(K155:K158)</f>
        <v>50.53</v>
      </c>
      <c r="L159" s="1">
        <f>SUM(L155:L158)</f>
        <v>417.5</v>
      </c>
    </row>
    <row r="161" spans="1:12" x14ac:dyDescent="0.25">
      <c r="A161" s="186" t="s">
        <v>117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8"/>
    </row>
    <row r="162" spans="1:12" x14ac:dyDescent="0.25">
      <c r="A162" s="6">
        <v>73</v>
      </c>
      <c r="B162" s="11" t="s">
        <v>71</v>
      </c>
      <c r="C162" s="3">
        <v>150</v>
      </c>
      <c r="D162" s="3">
        <v>1.94</v>
      </c>
      <c r="E162" s="3">
        <v>5.87</v>
      </c>
      <c r="F162" s="3">
        <v>6.84</v>
      </c>
      <c r="G162" s="3">
        <v>85.76</v>
      </c>
      <c r="H162" s="3">
        <v>200</v>
      </c>
      <c r="I162" s="3">
        <v>2.59</v>
      </c>
      <c r="J162" s="3">
        <v>7.83</v>
      </c>
      <c r="K162" s="3">
        <v>9.1199999999999992</v>
      </c>
      <c r="L162" s="3">
        <v>114.34</v>
      </c>
    </row>
    <row r="163" spans="1:12" ht="15.75" customHeight="1" x14ac:dyDescent="0.25">
      <c r="A163" s="6">
        <v>339</v>
      </c>
      <c r="B163" s="10" t="s">
        <v>13</v>
      </c>
      <c r="C163" s="3">
        <v>110</v>
      </c>
      <c r="D163" s="3">
        <v>2.2400000000000002</v>
      </c>
      <c r="E163" s="3">
        <v>3.52</v>
      </c>
      <c r="F163" s="3">
        <v>14.98</v>
      </c>
      <c r="G163" s="3">
        <v>100.65</v>
      </c>
      <c r="H163" s="3">
        <v>120</v>
      </c>
      <c r="I163" s="3">
        <v>2.4500000000000002</v>
      </c>
      <c r="J163" s="3">
        <v>3.84</v>
      </c>
      <c r="K163" s="3">
        <v>16.350000000000001</v>
      </c>
      <c r="L163" s="3">
        <v>109.8</v>
      </c>
    </row>
    <row r="164" spans="1:12" x14ac:dyDescent="0.25">
      <c r="A164" s="1">
        <v>263</v>
      </c>
      <c r="B164" s="18" t="s">
        <v>152</v>
      </c>
      <c r="C164" s="1">
        <v>80</v>
      </c>
      <c r="D164" s="1">
        <v>13.73</v>
      </c>
      <c r="E164" s="1">
        <v>4.74</v>
      </c>
      <c r="F164" s="1">
        <v>3.42</v>
      </c>
      <c r="G164" s="1">
        <v>112</v>
      </c>
      <c r="H164" s="1">
        <v>90</v>
      </c>
      <c r="I164" s="1">
        <v>15.45</v>
      </c>
      <c r="J164" s="1">
        <v>5.34</v>
      </c>
      <c r="K164" s="1">
        <v>3.85</v>
      </c>
      <c r="L164" s="1">
        <v>126</v>
      </c>
    </row>
    <row r="165" spans="1:12" ht="15.75" customHeight="1" x14ac:dyDescent="0.25">
      <c r="A165" s="1">
        <v>390</v>
      </c>
      <c r="B165" s="51" t="s">
        <v>165</v>
      </c>
      <c r="C165" s="1">
        <v>150</v>
      </c>
      <c r="D165" s="1">
        <v>0.24</v>
      </c>
      <c r="E165" s="1">
        <v>0.06</v>
      </c>
      <c r="F165" s="1">
        <v>18.149999999999999</v>
      </c>
      <c r="G165" s="1">
        <v>74.099999999999994</v>
      </c>
      <c r="H165" s="1">
        <v>200</v>
      </c>
      <c r="I165" s="1">
        <v>0.32</v>
      </c>
      <c r="J165" s="1">
        <v>0.08</v>
      </c>
      <c r="K165" s="1">
        <v>24.2</v>
      </c>
      <c r="L165" s="1">
        <v>98.8</v>
      </c>
    </row>
    <row r="166" spans="1:12" x14ac:dyDescent="0.25">
      <c r="A166" s="1" t="s">
        <v>113</v>
      </c>
      <c r="B166" s="15" t="s">
        <v>124</v>
      </c>
      <c r="C166" s="3">
        <v>40</v>
      </c>
      <c r="D166" s="3">
        <v>2.8</v>
      </c>
      <c r="E166" s="3">
        <v>0.28000000000000003</v>
      </c>
      <c r="F166" s="3">
        <v>19.96</v>
      </c>
      <c r="G166" s="3">
        <v>96</v>
      </c>
      <c r="H166" s="3">
        <v>50</v>
      </c>
      <c r="I166" s="3">
        <v>2.8</v>
      </c>
      <c r="J166" s="3">
        <v>0.28000000000000003</v>
      </c>
      <c r="K166" s="3">
        <v>19.96</v>
      </c>
      <c r="L166" s="3">
        <v>120</v>
      </c>
    </row>
    <row r="167" spans="1:12" x14ac:dyDescent="0.25">
      <c r="A167" s="191" t="s">
        <v>111</v>
      </c>
      <c r="B167" s="192"/>
      <c r="C167" s="193"/>
      <c r="D167" s="1">
        <f>SUM(D162:D166)</f>
        <v>20.95</v>
      </c>
      <c r="E167" s="1">
        <f>SUM(E162:E166)</f>
        <v>14.47</v>
      </c>
      <c r="F167" s="1">
        <f>SUM(F162:F166)</f>
        <v>63.35</v>
      </c>
      <c r="G167" s="1">
        <f>SUM(G162:G166)</f>
        <v>468.51</v>
      </c>
      <c r="H167" s="1"/>
      <c r="I167" s="1">
        <f>SUM(I162:I166)</f>
        <v>23.61</v>
      </c>
      <c r="J167" s="1">
        <f>SUM(J162:J166)</f>
        <v>17.369999999999997</v>
      </c>
      <c r="K167" s="1">
        <f>SUM(K162:K166)</f>
        <v>73.47999999999999</v>
      </c>
      <c r="L167" s="1">
        <f>SUM(L162:L166)</f>
        <v>568.94000000000005</v>
      </c>
    </row>
    <row r="169" spans="1:12" x14ac:dyDescent="0.25">
      <c r="A169" s="186" t="s">
        <v>125</v>
      </c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8"/>
    </row>
    <row r="170" spans="1:12" x14ac:dyDescent="0.25">
      <c r="A170" s="1" t="s">
        <v>113</v>
      </c>
      <c r="B170" s="14" t="s">
        <v>17</v>
      </c>
      <c r="C170" s="3">
        <v>150</v>
      </c>
      <c r="D170" s="3">
        <v>0.53</v>
      </c>
      <c r="E170" s="3">
        <v>0</v>
      </c>
      <c r="F170" s="3">
        <v>9.15</v>
      </c>
      <c r="G170" s="3">
        <v>39.75</v>
      </c>
      <c r="H170" s="3">
        <v>200</v>
      </c>
      <c r="I170" s="3">
        <v>0.71</v>
      </c>
      <c r="J170" s="3">
        <v>0</v>
      </c>
      <c r="K170" s="3">
        <v>12.2</v>
      </c>
      <c r="L170" s="3">
        <v>53</v>
      </c>
    </row>
    <row r="171" spans="1:12" ht="15.75" customHeight="1" x14ac:dyDescent="0.25">
      <c r="A171" s="1" t="s">
        <v>113</v>
      </c>
      <c r="B171" s="17" t="s">
        <v>112</v>
      </c>
      <c r="C171" s="1">
        <v>30</v>
      </c>
      <c r="D171" s="1">
        <v>2.25</v>
      </c>
      <c r="E171" s="1">
        <v>4.5</v>
      </c>
      <c r="F171" s="1">
        <v>20.399999999999999</v>
      </c>
      <c r="G171" s="1">
        <v>132</v>
      </c>
      <c r="H171" s="1">
        <v>30</v>
      </c>
      <c r="I171" s="1">
        <v>2.25</v>
      </c>
      <c r="J171" s="1">
        <v>4.5</v>
      </c>
      <c r="K171" s="1">
        <v>20.399999999999999</v>
      </c>
      <c r="L171" s="1">
        <v>132</v>
      </c>
    </row>
    <row r="172" spans="1:12" x14ac:dyDescent="0.25">
      <c r="A172" s="191" t="s">
        <v>111</v>
      </c>
      <c r="B172" s="192"/>
      <c r="C172" s="193"/>
      <c r="D172" s="1">
        <f>SUM(D170:D171)</f>
        <v>2.7800000000000002</v>
      </c>
      <c r="E172" s="1">
        <f>SUM(E170:E171)</f>
        <v>4.5</v>
      </c>
      <c r="F172" s="1">
        <f>SUM(F170:F171)</f>
        <v>29.549999999999997</v>
      </c>
      <c r="G172" s="1">
        <f>SUM(G170:G171)</f>
        <v>171.75</v>
      </c>
      <c r="H172" s="1"/>
      <c r="I172" s="1">
        <f>SUM(I170:I171)</f>
        <v>2.96</v>
      </c>
      <c r="J172" s="1">
        <f>SUM(J170:J171)</f>
        <v>4.5</v>
      </c>
      <c r="K172" s="1">
        <f>SUM(K170:K171)</f>
        <v>32.599999999999994</v>
      </c>
      <c r="L172" s="1">
        <f>SUM(L170:L171)</f>
        <v>185</v>
      </c>
    </row>
    <row r="174" spans="1:12" x14ac:dyDescent="0.25">
      <c r="A174" s="186" t="s">
        <v>129</v>
      </c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8"/>
    </row>
    <row r="175" spans="1:12" x14ac:dyDescent="0.25">
      <c r="A175" s="1">
        <v>396</v>
      </c>
      <c r="B175" s="17" t="s">
        <v>166</v>
      </c>
      <c r="C175" s="1">
        <v>150</v>
      </c>
      <c r="D175" s="1">
        <v>0.1</v>
      </c>
      <c r="E175" s="1">
        <v>0.06</v>
      </c>
      <c r="F175" s="1">
        <v>20.6</v>
      </c>
      <c r="G175" s="1">
        <v>83.1</v>
      </c>
      <c r="H175" s="1">
        <v>200</v>
      </c>
      <c r="I175" s="1">
        <v>0.14000000000000001</v>
      </c>
      <c r="J175" s="1">
        <v>0.04</v>
      </c>
      <c r="K175" s="1">
        <v>27.47</v>
      </c>
      <c r="L175" s="1">
        <v>110.8</v>
      </c>
    </row>
    <row r="176" spans="1:12" x14ac:dyDescent="0.25">
      <c r="A176" s="1" t="s">
        <v>145</v>
      </c>
      <c r="B176" s="17" t="s">
        <v>148</v>
      </c>
      <c r="C176" s="1">
        <v>40</v>
      </c>
      <c r="D176" s="1">
        <v>5.32</v>
      </c>
      <c r="E176" s="1">
        <v>1.98</v>
      </c>
      <c r="F176" s="1">
        <v>31.44</v>
      </c>
      <c r="G176" s="1">
        <v>164.71</v>
      </c>
      <c r="H176" s="1">
        <v>60</v>
      </c>
      <c r="I176" s="1">
        <v>7.08</v>
      </c>
      <c r="J176" s="1">
        <v>2.63</v>
      </c>
      <c r="K176" s="1">
        <v>41.81</v>
      </c>
      <c r="L176" s="1">
        <v>219.07</v>
      </c>
    </row>
    <row r="177" spans="1:12" x14ac:dyDescent="0.25">
      <c r="A177" s="6">
        <v>410</v>
      </c>
      <c r="B177" s="10" t="s">
        <v>20</v>
      </c>
      <c r="C177" s="3">
        <v>150</v>
      </c>
      <c r="D177" s="3">
        <v>0.09</v>
      </c>
      <c r="E177" s="3">
        <v>0</v>
      </c>
      <c r="F177" s="3">
        <v>9.0299999999999994</v>
      </c>
      <c r="G177" s="3">
        <v>36.479999999999997</v>
      </c>
      <c r="H177" s="3">
        <v>200</v>
      </c>
      <c r="I177" s="3">
        <v>0.12</v>
      </c>
      <c r="J177" s="3">
        <v>0</v>
      </c>
      <c r="K177" s="3">
        <v>12.04</v>
      </c>
      <c r="L177" s="3">
        <v>48.64</v>
      </c>
    </row>
    <row r="178" spans="1:12" x14ac:dyDescent="0.25">
      <c r="A178" s="45" t="s">
        <v>113</v>
      </c>
      <c r="B178" s="15" t="s">
        <v>16</v>
      </c>
      <c r="C178" s="5">
        <v>40</v>
      </c>
      <c r="D178" s="5">
        <v>3.4</v>
      </c>
      <c r="E178" s="5">
        <v>1.32</v>
      </c>
      <c r="F178" s="5">
        <v>17</v>
      </c>
      <c r="G178" s="5">
        <v>103.6</v>
      </c>
      <c r="H178" s="5">
        <v>50</v>
      </c>
      <c r="I178" s="5">
        <v>4.25</v>
      </c>
      <c r="J178" s="5">
        <v>1.65</v>
      </c>
      <c r="K178" s="5">
        <v>21.25</v>
      </c>
      <c r="L178" s="5">
        <v>129.5</v>
      </c>
    </row>
    <row r="179" spans="1:12" ht="14.25" customHeight="1" x14ac:dyDescent="0.25">
      <c r="A179" s="191" t="s">
        <v>111</v>
      </c>
      <c r="B179" s="192"/>
      <c r="C179" s="193"/>
      <c r="D179" s="1">
        <f>SUM(D175:D178)</f>
        <v>8.91</v>
      </c>
      <c r="E179" s="1">
        <f>SUM(E175:E178)</f>
        <v>3.3600000000000003</v>
      </c>
      <c r="F179" s="1">
        <f>SUM(F175:F178)</f>
        <v>78.070000000000007</v>
      </c>
      <c r="G179" s="1">
        <f>SUM(G175:G178)</f>
        <v>387.89</v>
      </c>
      <c r="H179" s="1"/>
      <c r="I179" s="1">
        <f>SUM(I175:I178)</f>
        <v>11.59</v>
      </c>
      <c r="J179" s="1">
        <f>SUM(J175:J178)</f>
        <v>4.32</v>
      </c>
      <c r="K179" s="1">
        <f>SUM(K175:K178)</f>
        <v>102.57</v>
      </c>
      <c r="L179" s="1">
        <f>SUM(L175:L178)</f>
        <v>508.01</v>
      </c>
    </row>
    <row r="180" spans="1:12" x14ac:dyDescent="0.25">
      <c r="A180" s="30" t="s">
        <v>131</v>
      </c>
      <c r="G180" s="36">
        <f>G159+G167+G172+G179</f>
        <v>1371.13</v>
      </c>
      <c r="L180" s="36">
        <f>L159+L167+L172+L179</f>
        <v>1679.45</v>
      </c>
    </row>
    <row r="182" spans="1:12" x14ac:dyDescent="0.25">
      <c r="A182" s="1"/>
      <c r="B182" s="24"/>
      <c r="C182" s="195" t="s">
        <v>6</v>
      </c>
      <c r="D182" s="196"/>
      <c r="E182" s="196"/>
      <c r="F182" s="196"/>
      <c r="G182" s="197"/>
      <c r="H182" s="198" t="s">
        <v>7</v>
      </c>
      <c r="I182" s="198"/>
      <c r="J182" s="198"/>
      <c r="K182" s="198"/>
      <c r="L182" s="199"/>
    </row>
    <row r="183" spans="1:12" ht="80.099999999999994" customHeight="1" x14ac:dyDescent="0.25">
      <c r="A183" s="22" t="s">
        <v>81</v>
      </c>
      <c r="B183" s="9" t="s">
        <v>0</v>
      </c>
      <c r="C183" s="23" t="s">
        <v>1</v>
      </c>
      <c r="D183" s="23" t="s">
        <v>2</v>
      </c>
      <c r="E183" s="23" t="s">
        <v>3</v>
      </c>
      <c r="F183" s="22" t="s">
        <v>4</v>
      </c>
      <c r="G183" s="22" t="s">
        <v>5</v>
      </c>
      <c r="H183" s="23" t="s">
        <v>1</v>
      </c>
      <c r="I183" s="23" t="s">
        <v>2</v>
      </c>
      <c r="J183" s="23" t="s">
        <v>3</v>
      </c>
      <c r="K183" s="22" t="s">
        <v>4</v>
      </c>
      <c r="L183" s="22" t="s">
        <v>5</v>
      </c>
    </row>
    <row r="184" spans="1:12" x14ac:dyDescent="0.25">
      <c r="A184" s="200">
        <v>44309</v>
      </c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8"/>
    </row>
    <row r="185" spans="1:12" x14ac:dyDescent="0.25">
      <c r="A185" s="186" t="s">
        <v>116</v>
      </c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8"/>
    </row>
    <row r="186" spans="1:12" ht="15.75" customHeight="1" x14ac:dyDescent="0.25">
      <c r="A186" s="6">
        <v>177</v>
      </c>
      <c r="B186" s="11" t="s">
        <v>83</v>
      </c>
      <c r="C186" s="3">
        <v>150</v>
      </c>
      <c r="D186" s="3">
        <v>3.86</v>
      </c>
      <c r="E186" s="3">
        <v>8.2899999999999991</v>
      </c>
      <c r="F186" s="3">
        <v>30.1</v>
      </c>
      <c r="G186" s="3">
        <v>224.6</v>
      </c>
      <c r="H186" s="6">
        <v>200</v>
      </c>
      <c r="I186" s="3">
        <v>5.28</v>
      </c>
      <c r="J186" s="3">
        <v>11.34</v>
      </c>
      <c r="K186" s="3">
        <v>41.26</v>
      </c>
      <c r="L186" s="3">
        <v>307</v>
      </c>
    </row>
    <row r="187" spans="1:12" ht="15.75" customHeight="1" x14ac:dyDescent="0.25">
      <c r="A187" s="1">
        <v>1</v>
      </c>
      <c r="B187" s="17" t="s">
        <v>110</v>
      </c>
      <c r="C187" s="1">
        <v>36</v>
      </c>
      <c r="D187" s="1">
        <v>2.17</v>
      </c>
      <c r="E187" s="1">
        <v>6.79</v>
      </c>
      <c r="F187" s="1">
        <v>13.15</v>
      </c>
      <c r="G187" s="1">
        <v>122.4</v>
      </c>
      <c r="H187" s="1">
        <v>37</v>
      </c>
      <c r="I187" s="1">
        <v>2.2599999999999998</v>
      </c>
      <c r="J187" s="1">
        <v>6.98</v>
      </c>
      <c r="K187" s="1">
        <v>13.52</v>
      </c>
      <c r="L187" s="1">
        <v>125.8</v>
      </c>
    </row>
    <row r="188" spans="1:12" x14ac:dyDescent="0.25">
      <c r="A188" s="6">
        <v>413</v>
      </c>
      <c r="B188" s="11" t="s">
        <v>32</v>
      </c>
      <c r="C188" s="3">
        <v>150</v>
      </c>
      <c r="D188" s="3">
        <v>1.05</v>
      </c>
      <c r="E188" s="3">
        <v>1.2</v>
      </c>
      <c r="F188" s="3">
        <v>13.01</v>
      </c>
      <c r="G188" s="3">
        <v>66.989999999999995</v>
      </c>
      <c r="H188" s="3">
        <v>200</v>
      </c>
      <c r="I188" s="3">
        <v>1.4</v>
      </c>
      <c r="J188" s="3">
        <v>1.6</v>
      </c>
      <c r="K188" s="3">
        <v>17.350000000000001</v>
      </c>
      <c r="L188" s="3">
        <v>89.32</v>
      </c>
    </row>
    <row r="189" spans="1:12" x14ac:dyDescent="0.25">
      <c r="A189" s="191" t="s">
        <v>111</v>
      </c>
      <c r="B189" s="192"/>
      <c r="C189" s="193"/>
      <c r="D189" s="1">
        <f>SUM(D185:D188)</f>
        <v>7.0799999999999992</v>
      </c>
      <c r="E189" s="1">
        <f>SUM(E185:E188)</f>
        <v>16.279999999999998</v>
      </c>
      <c r="F189" s="1">
        <f>SUM(F185:F188)</f>
        <v>56.26</v>
      </c>
      <c r="G189" s="1">
        <f>SUM(G185:G188)</f>
        <v>413.99</v>
      </c>
      <c r="H189" s="1"/>
      <c r="I189" s="1">
        <f>SUM(I185:I188)</f>
        <v>8.94</v>
      </c>
      <c r="J189" s="1">
        <f>SUM(J185:J188)</f>
        <v>19.920000000000002</v>
      </c>
      <c r="K189" s="1">
        <f>SUM(K185:K188)</f>
        <v>72.13</v>
      </c>
      <c r="L189" s="1">
        <f>SUM(L185:L188)</f>
        <v>522.12</v>
      </c>
    </row>
    <row r="190" spans="1:12" x14ac:dyDescent="0.25">
      <c r="A190" s="26"/>
      <c r="B190" s="26"/>
      <c r="C190" s="26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186" t="s">
        <v>175</v>
      </c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8"/>
    </row>
    <row r="192" spans="1:12" x14ac:dyDescent="0.25">
      <c r="A192" s="1" t="s">
        <v>113</v>
      </c>
      <c r="B192" s="11" t="s">
        <v>30</v>
      </c>
      <c r="C192" s="3">
        <v>200</v>
      </c>
      <c r="D192" s="3">
        <v>0.8</v>
      </c>
      <c r="E192" s="3">
        <v>0</v>
      </c>
      <c r="F192" s="3">
        <v>22.6</v>
      </c>
      <c r="G192" s="3">
        <v>92</v>
      </c>
      <c r="H192" s="3">
        <v>200</v>
      </c>
      <c r="I192" s="3">
        <v>0.8</v>
      </c>
      <c r="J192" s="3">
        <v>0</v>
      </c>
      <c r="K192" s="3">
        <v>22.6</v>
      </c>
      <c r="L192" s="3">
        <v>92</v>
      </c>
    </row>
    <row r="194" spans="1:12" x14ac:dyDescent="0.25">
      <c r="A194" s="186" t="s">
        <v>117</v>
      </c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8"/>
    </row>
    <row r="195" spans="1:12" x14ac:dyDescent="0.25">
      <c r="A195" s="6">
        <v>80</v>
      </c>
      <c r="B195" s="47" t="s">
        <v>68</v>
      </c>
      <c r="C195" s="3">
        <v>150</v>
      </c>
      <c r="D195" s="3">
        <v>2.95</v>
      </c>
      <c r="E195" s="3">
        <v>3.68</v>
      </c>
      <c r="F195" s="3">
        <v>12.63</v>
      </c>
      <c r="G195" s="3">
        <v>90.66</v>
      </c>
      <c r="H195" s="3">
        <v>200</v>
      </c>
      <c r="I195" s="3">
        <v>3.93</v>
      </c>
      <c r="J195" s="3">
        <v>4.91</v>
      </c>
      <c r="K195" s="3">
        <v>16.84</v>
      </c>
      <c r="L195" s="3">
        <v>120.88</v>
      </c>
    </row>
    <row r="196" spans="1:12" ht="15.75" customHeight="1" x14ac:dyDescent="0.25">
      <c r="A196" s="6">
        <v>331</v>
      </c>
      <c r="B196" s="12" t="s">
        <v>86</v>
      </c>
      <c r="C196" s="6">
        <v>220</v>
      </c>
      <c r="D196" s="6">
        <v>1.94</v>
      </c>
      <c r="E196" s="6">
        <v>5.97</v>
      </c>
      <c r="F196" s="6">
        <v>15.77</v>
      </c>
      <c r="G196" s="6">
        <v>124.44</v>
      </c>
      <c r="H196" s="6">
        <v>250</v>
      </c>
      <c r="I196" s="6">
        <v>2.13</v>
      </c>
      <c r="J196" s="6">
        <v>6.56</v>
      </c>
      <c r="K196" s="6">
        <v>17.34</v>
      </c>
      <c r="L196" s="6">
        <v>136.88</v>
      </c>
    </row>
    <row r="197" spans="1:12" ht="15.75" customHeight="1" x14ac:dyDescent="0.25">
      <c r="A197" s="6">
        <v>396</v>
      </c>
      <c r="B197" s="11" t="s">
        <v>28</v>
      </c>
      <c r="C197" s="3">
        <v>150</v>
      </c>
      <c r="D197" s="3">
        <v>0.1</v>
      </c>
      <c r="E197" s="3">
        <v>0</v>
      </c>
      <c r="F197" s="3">
        <v>15.86</v>
      </c>
      <c r="G197" s="3">
        <v>63.8</v>
      </c>
      <c r="H197" s="3">
        <v>200</v>
      </c>
      <c r="I197" s="3">
        <v>0.13</v>
      </c>
      <c r="J197" s="3">
        <v>0</v>
      </c>
      <c r="K197" s="3">
        <v>21.15</v>
      </c>
      <c r="L197" s="3">
        <v>85.1</v>
      </c>
    </row>
    <row r="198" spans="1:12" x14ac:dyDescent="0.25">
      <c r="A198" s="1" t="s">
        <v>113</v>
      </c>
      <c r="B198" s="15" t="s">
        <v>124</v>
      </c>
      <c r="C198" s="3">
        <v>40</v>
      </c>
      <c r="D198" s="3">
        <v>2.8</v>
      </c>
      <c r="E198" s="3">
        <v>0.28000000000000003</v>
      </c>
      <c r="F198" s="3">
        <v>19.96</v>
      </c>
      <c r="G198" s="3">
        <v>96</v>
      </c>
      <c r="H198" s="3">
        <v>50</v>
      </c>
      <c r="I198" s="3">
        <v>2.8</v>
      </c>
      <c r="J198" s="3">
        <v>0.28000000000000003</v>
      </c>
      <c r="K198" s="3">
        <v>19.96</v>
      </c>
      <c r="L198" s="3">
        <v>120</v>
      </c>
    </row>
    <row r="199" spans="1:12" ht="14.25" customHeight="1" x14ac:dyDescent="0.25">
      <c r="A199" s="191" t="s">
        <v>111</v>
      </c>
      <c r="B199" s="192"/>
      <c r="C199" s="193"/>
      <c r="D199" s="1">
        <f>SUM(D195:D198)</f>
        <v>7.79</v>
      </c>
      <c r="E199" s="1">
        <f>SUM(E195:E198)</f>
        <v>9.93</v>
      </c>
      <c r="F199" s="1">
        <f>SUM(F195:F198)</f>
        <v>64.22</v>
      </c>
      <c r="G199" s="1">
        <f>SUM(G195:G198)</f>
        <v>374.9</v>
      </c>
      <c r="H199" s="1"/>
      <c r="I199" s="1">
        <f>SUM(I195:I198)</f>
        <v>8.99</v>
      </c>
      <c r="J199" s="1">
        <f>SUM(J195:J198)</f>
        <v>11.749999999999998</v>
      </c>
      <c r="K199" s="1">
        <f>SUM(K195:K198)</f>
        <v>75.289999999999992</v>
      </c>
      <c r="L199" s="1">
        <f>SUM(L195:L198)</f>
        <v>462.86</v>
      </c>
    </row>
    <row r="201" spans="1:12" x14ac:dyDescent="0.25">
      <c r="A201" s="186" t="s">
        <v>125</v>
      </c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8"/>
    </row>
    <row r="202" spans="1:12" x14ac:dyDescent="0.25">
      <c r="A202" s="1" t="s">
        <v>113</v>
      </c>
      <c r="B202" s="24" t="s">
        <v>128</v>
      </c>
      <c r="C202" s="1">
        <v>150</v>
      </c>
      <c r="D202" s="1">
        <v>4.5</v>
      </c>
      <c r="E202" s="1">
        <v>4.8</v>
      </c>
      <c r="F202" s="1">
        <v>7.05</v>
      </c>
      <c r="G202" s="1">
        <v>87</v>
      </c>
      <c r="H202" s="1">
        <v>200</v>
      </c>
      <c r="I202" s="1">
        <v>6</v>
      </c>
      <c r="J202" s="1">
        <v>6.4</v>
      </c>
      <c r="K202" s="1">
        <v>9.4</v>
      </c>
      <c r="L202" s="1">
        <v>116</v>
      </c>
    </row>
    <row r="203" spans="1:12" x14ac:dyDescent="0.25">
      <c r="A203" s="1" t="s">
        <v>113</v>
      </c>
      <c r="B203" s="17" t="s">
        <v>164</v>
      </c>
      <c r="C203" s="1">
        <v>30</v>
      </c>
      <c r="D203" s="1">
        <v>1.26</v>
      </c>
      <c r="E203" s="1">
        <v>6.36</v>
      </c>
      <c r="F203" s="1">
        <v>19.2</v>
      </c>
      <c r="G203" s="1">
        <v>137.1</v>
      </c>
      <c r="H203" s="1">
        <v>30</v>
      </c>
      <c r="I203" s="1">
        <v>1.26</v>
      </c>
      <c r="J203" s="1">
        <v>6.36</v>
      </c>
      <c r="K203" s="1">
        <v>19.2</v>
      </c>
      <c r="L203" s="1">
        <v>137.1</v>
      </c>
    </row>
    <row r="204" spans="1:12" ht="14.25" customHeight="1" x14ac:dyDescent="0.25">
      <c r="A204" s="191" t="s">
        <v>111</v>
      </c>
      <c r="B204" s="192"/>
      <c r="C204" s="193"/>
      <c r="D204" s="1">
        <f>SUM(D202:D203)</f>
        <v>5.76</v>
      </c>
      <c r="E204" s="1">
        <f>SUM(E202:E203)</f>
        <v>11.16</v>
      </c>
      <c r="F204" s="1">
        <f>SUM(F202:F203)</f>
        <v>26.25</v>
      </c>
      <c r="G204" s="1">
        <f>SUM(G202:G203)</f>
        <v>224.1</v>
      </c>
      <c r="H204" s="1"/>
      <c r="I204" s="1">
        <f>SUM(I202:I203)</f>
        <v>7.26</v>
      </c>
      <c r="J204" s="1">
        <f>SUM(J202:J203)</f>
        <v>12.760000000000002</v>
      </c>
      <c r="K204" s="1">
        <f>SUM(K202:K203)</f>
        <v>28.6</v>
      </c>
      <c r="L204" s="1">
        <f>SUM(L202:L203)</f>
        <v>253.1</v>
      </c>
    </row>
    <row r="206" spans="1:12" x14ac:dyDescent="0.25">
      <c r="A206" s="186" t="s">
        <v>129</v>
      </c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8"/>
    </row>
    <row r="207" spans="1:12" ht="30.75" customHeight="1" x14ac:dyDescent="0.25">
      <c r="A207" s="6">
        <v>252</v>
      </c>
      <c r="B207" s="20" t="s">
        <v>39</v>
      </c>
      <c r="C207" s="3" t="s">
        <v>40</v>
      </c>
      <c r="D207" s="3">
        <v>21.92</v>
      </c>
      <c r="E207" s="3">
        <v>9.08</v>
      </c>
      <c r="F207" s="3">
        <v>21.83</v>
      </c>
      <c r="G207" s="3">
        <v>256.68</v>
      </c>
      <c r="H207" s="3" t="s">
        <v>41</v>
      </c>
      <c r="I207" s="3">
        <v>25.57</v>
      </c>
      <c r="J207" s="3">
        <v>10.59</v>
      </c>
      <c r="K207" s="3">
        <v>25.47</v>
      </c>
      <c r="L207" s="3">
        <v>299.45999999999998</v>
      </c>
    </row>
    <row r="208" spans="1:12" x14ac:dyDescent="0.25">
      <c r="A208" s="6">
        <v>410</v>
      </c>
      <c r="B208" s="10" t="s">
        <v>130</v>
      </c>
      <c r="C208" s="3">
        <v>150</v>
      </c>
      <c r="D208" s="3">
        <v>4.4999999999999998E-2</v>
      </c>
      <c r="E208" s="3">
        <v>0</v>
      </c>
      <c r="F208" s="3">
        <v>4.51</v>
      </c>
      <c r="G208" s="3">
        <v>18.239999999999998</v>
      </c>
      <c r="H208" s="3">
        <v>200</v>
      </c>
      <c r="I208" s="3">
        <v>0.06</v>
      </c>
      <c r="J208" s="3">
        <v>0</v>
      </c>
      <c r="K208" s="3">
        <v>6.02</v>
      </c>
      <c r="L208" s="3">
        <v>24.32</v>
      </c>
    </row>
    <row r="209" spans="1:16" x14ac:dyDescent="0.25">
      <c r="A209" s="45" t="s">
        <v>113</v>
      </c>
      <c r="B209" s="15" t="s">
        <v>16</v>
      </c>
      <c r="C209" s="5">
        <v>40</v>
      </c>
      <c r="D209" s="5">
        <v>3.4</v>
      </c>
      <c r="E209" s="5">
        <v>1.32</v>
      </c>
      <c r="F209" s="5">
        <v>17</v>
      </c>
      <c r="G209" s="5">
        <v>103.6</v>
      </c>
      <c r="H209" s="5">
        <v>50</v>
      </c>
      <c r="I209" s="5">
        <v>4.25</v>
      </c>
      <c r="J209" s="5">
        <v>1.65</v>
      </c>
      <c r="K209" s="5">
        <v>21.25</v>
      </c>
      <c r="L209" s="5">
        <v>129.5</v>
      </c>
    </row>
    <row r="210" spans="1:16" ht="14.25" customHeight="1" x14ac:dyDescent="0.25">
      <c r="A210" s="191" t="s">
        <v>111</v>
      </c>
      <c r="B210" s="192"/>
      <c r="C210" s="193"/>
      <c r="D210" s="1">
        <f>SUM(D206:D209)</f>
        <v>25.365000000000002</v>
      </c>
      <c r="E210" s="1">
        <f>SUM(E206:E209)</f>
        <v>10.4</v>
      </c>
      <c r="F210" s="1">
        <f>SUM(F206:F209)</f>
        <v>43.339999999999996</v>
      </c>
      <c r="G210" s="1">
        <f>SUM(G206:G209)</f>
        <v>378.52</v>
      </c>
      <c r="H210" s="1"/>
      <c r="I210" s="1">
        <f>SUM(I206:I209)</f>
        <v>29.88</v>
      </c>
      <c r="J210" s="1">
        <f>SUM(J206:J209)</f>
        <v>12.24</v>
      </c>
      <c r="K210" s="1">
        <f>SUM(K206:K209)</f>
        <v>52.739999999999995</v>
      </c>
      <c r="L210" s="1">
        <f>SUM(L206:L209)</f>
        <v>453.28</v>
      </c>
    </row>
    <row r="211" spans="1:16" x14ac:dyDescent="0.25">
      <c r="A211" s="30" t="s">
        <v>131</v>
      </c>
      <c r="G211" s="36">
        <f>G189+G192+G199+G204+G210</f>
        <v>1483.51</v>
      </c>
      <c r="L211" s="36">
        <f>L189+L192+L199+L204+L210</f>
        <v>1783.36</v>
      </c>
      <c r="P211" s="2"/>
    </row>
    <row r="213" spans="1:16" x14ac:dyDescent="0.25">
      <c r="A213" s="1"/>
      <c r="B213" s="24"/>
      <c r="C213" s="195" t="s">
        <v>6</v>
      </c>
      <c r="D213" s="196"/>
      <c r="E213" s="196"/>
      <c r="F213" s="196"/>
      <c r="G213" s="197"/>
      <c r="H213" s="198" t="s">
        <v>7</v>
      </c>
      <c r="I213" s="198"/>
      <c r="J213" s="198"/>
      <c r="K213" s="198"/>
      <c r="L213" s="199"/>
    </row>
    <row r="214" spans="1:16" ht="80.099999999999994" customHeight="1" x14ac:dyDescent="0.25">
      <c r="A214" s="22" t="s">
        <v>81</v>
      </c>
      <c r="B214" s="9" t="s">
        <v>0</v>
      </c>
      <c r="C214" s="23" t="s">
        <v>1</v>
      </c>
      <c r="D214" s="23" t="s">
        <v>2</v>
      </c>
      <c r="E214" s="23" t="s">
        <v>3</v>
      </c>
      <c r="F214" s="22" t="s">
        <v>4</v>
      </c>
      <c r="G214" s="22" t="s">
        <v>5</v>
      </c>
      <c r="H214" s="23" t="s">
        <v>1</v>
      </c>
      <c r="I214" s="23" t="s">
        <v>2</v>
      </c>
      <c r="J214" s="23" t="s">
        <v>3</v>
      </c>
      <c r="K214" s="22" t="s">
        <v>4</v>
      </c>
      <c r="L214" s="22" t="s">
        <v>5</v>
      </c>
    </row>
    <row r="215" spans="1:16" x14ac:dyDescent="0.25">
      <c r="A215" s="200">
        <v>44312</v>
      </c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8"/>
    </row>
    <row r="216" spans="1:16" x14ac:dyDescent="0.25">
      <c r="A216" s="186" t="s">
        <v>116</v>
      </c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8"/>
    </row>
    <row r="217" spans="1:16" ht="15.75" customHeight="1" x14ac:dyDescent="0.25">
      <c r="A217" s="6">
        <v>168</v>
      </c>
      <c r="B217" s="11" t="s">
        <v>66</v>
      </c>
      <c r="C217" s="3">
        <v>150</v>
      </c>
      <c r="D217" s="3">
        <v>4.78</v>
      </c>
      <c r="E217" s="3">
        <v>5.14</v>
      </c>
      <c r="F217" s="3">
        <v>28.38</v>
      </c>
      <c r="G217" s="3">
        <v>176.21</v>
      </c>
      <c r="H217" s="3">
        <v>200</v>
      </c>
      <c r="I217" s="3">
        <v>6.37</v>
      </c>
      <c r="J217" s="3">
        <v>6.85</v>
      </c>
      <c r="K217" s="3">
        <v>37.840000000000003</v>
      </c>
      <c r="L217" s="3">
        <v>235</v>
      </c>
    </row>
    <row r="218" spans="1:16" ht="15.75" customHeight="1" x14ac:dyDescent="0.25">
      <c r="A218" s="1">
        <v>1</v>
      </c>
      <c r="B218" s="17" t="s">
        <v>110</v>
      </c>
      <c r="C218" s="1">
        <v>36</v>
      </c>
      <c r="D218" s="1">
        <v>2.17</v>
      </c>
      <c r="E218" s="1">
        <v>6.79</v>
      </c>
      <c r="F218" s="1">
        <v>13.15</v>
      </c>
      <c r="G218" s="1">
        <v>122.4</v>
      </c>
      <c r="H218" s="1">
        <v>37</v>
      </c>
      <c r="I218" s="1">
        <v>2.2599999999999998</v>
      </c>
      <c r="J218" s="1">
        <v>6.98</v>
      </c>
      <c r="K218" s="1">
        <v>13.52</v>
      </c>
      <c r="L218" s="1">
        <v>125.8</v>
      </c>
    </row>
    <row r="219" spans="1:16" x14ac:dyDescent="0.25">
      <c r="A219" s="6">
        <v>410</v>
      </c>
      <c r="B219" s="10" t="s">
        <v>20</v>
      </c>
      <c r="C219" s="3">
        <v>150</v>
      </c>
      <c r="D219" s="3">
        <v>0.09</v>
      </c>
      <c r="E219" s="3">
        <v>0</v>
      </c>
      <c r="F219" s="3">
        <v>9.0299999999999994</v>
      </c>
      <c r="G219" s="3">
        <v>36.479999999999997</v>
      </c>
      <c r="H219" s="3">
        <v>200</v>
      </c>
      <c r="I219" s="3">
        <v>0.12</v>
      </c>
      <c r="J219" s="3">
        <v>0</v>
      </c>
      <c r="K219" s="3">
        <v>12.04</v>
      </c>
      <c r="L219" s="3">
        <v>48.64</v>
      </c>
    </row>
    <row r="220" spans="1:16" x14ac:dyDescent="0.25">
      <c r="A220" s="191" t="s">
        <v>111</v>
      </c>
      <c r="B220" s="192"/>
      <c r="C220" s="193"/>
      <c r="D220" s="1">
        <f>SUM(D216:D219)</f>
        <v>7.04</v>
      </c>
      <c r="E220" s="1">
        <f>SUM(E216:E219)</f>
        <v>11.93</v>
      </c>
      <c r="F220" s="1">
        <f>SUM(F216:F219)</f>
        <v>50.56</v>
      </c>
      <c r="G220" s="1">
        <f>SUM(G216:G219)</f>
        <v>335.09000000000003</v>
      </c>
      <c r="H220" s="1"/>
      <c r="I220" s="1">
        <f>SUM(I216:I219)</f>
        <v>8.7499999999999982</v>
      </c>
      <c r="J220" s="1">
        <f>SUM(J216:J219)</f>
        <v>13.83</v>
      </c>
      <c r="K220" s="1">
        <f>SUM(K216:K219)</f>
        <v>63.4</v>
      </c>
      <c r="L220" s="1">
        <f>SUM(L216:L219)</f>
        <v>409.44</v>
      </c>
    </row>
    <row r="222" spans="1:16" x14ac:dyDescent="0.25">
      <c r="A222" s="186" t="s">
        <v>117</v>
      </c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8"/>
    </row>
    <row r="223" spans="1:16" ht="15.75" customHeight="1" x14ac:dyDescent="0.25">
      <c r="A223" s="6">
        <v>62</v>
      </c>
      <c r="B223" s="11" t="s">
        <v>43</v>
      </c>
      <c r="C223" s="3">
        <v>150</v>
      </c>
      <c r="D223" s="3">
        <v>1.1599999999999999</v>
      </c>
      <c r="E223" s="3">
        <v>3.8</v>
      </c>
      <c r="F223" s="3">
        <v>6.03</v>
      </c>
      <c r="G223" s="3">
        <v>62.5</v>
      </c>
      <c r="H223" s="3">
        <v>200</v>
      </c>
      <c r="I223" s="3">
        <v>1.55</v>
      </c>
      <c r="J223" s="3">
        <v>5.07</v>
      </c>
      <c r="K223" s="3">
        <v>8.0399999999999991</v>
      </c>
      <c r="L223" s="3">
        <v>83.33</v>
      </c>
    </row>
    <row r="224" spans="1:16" ht="15.75" customHeight="1" x14ac:dyDescent="0.25">
      <c r="A224" s="6">
        <v>219</v>
      </c>
      <c r="B224" s="11" t="s">
        <v>34</v>
      </c>
      <c r="C224" s="3">
        <v>110</v>
      </c>
      <c r="D224" s="3">
        <v>4.05</v>
      </c>
      <c r="E224" s="3">
        <v>3.9</v>
      </c>
      <c r="F224" s="3">
        <v>25.91</v>
      </c>
      <c r="G224" s="3">
        <v>154.80000000000001</v>
      </c>
      <c r="H224" s="3">
        <v>120</v>
      </c>
      <c r="I224" s="3">
        <v>4.41</v>
      </c>
      <c r="J224" s="3">
        <v>4.25</v>
      </c>
      <c r="K224" s="3">
        <v>28.27</v>
      </c>
      <c r="L224" s="3">
        <v>168.87</v>
      </c>
    </row>
    <row r="225" spans="1:12" x14ac:dyDescent="0.25">
      <c r="A225" s="6">
        <v>312</v>
      </c>
      <c r="B225" s="11" t="s">
        <v>50</v>
      </c>
      <c r="C225" s="3" t="s">
        <v>45</v>
      </c>
      <c r="D225" s="3">
        <v>11.06</v>
      </c>
      <c r="E225" s="3">
        <v>7.46</v>
      </c>
      <c r="F225" s="3">
        <v>4.4800000000000004</v>
      </c>
      <c r="G225" s="3">
        <v>129.38</v>
      </c>
      <c r="H225" s="3" t="s">
        <v>93</v>
      </c>
      <c r="I225" s="3">
        <v>12.44</v>
      </c>
      <c r="J225" s="3">
        <v>8.39</v>
      </c>
      <c r="K225" s="3">
        <v>5.04</v>
      </c>
      <c r="L225" s="3">
        <v>145.55000000000001</v>
      </c>
    </row>
    <row r="226" spans="1:12" x14ac:dyDescent="0.25">
      <c r="A226" s="6">
        <v>366</v>
      </c>
      <c r="B226" s="11" t="s">
        <v>36</v>
      </c>
      <c r="C226" s="3">
        <v>30</v>
      </c>
      <c r="D226" s="3">
        <v>0.16</v>
      </c>
      <c r="E226" s="3">
        <v>1.1000000000000001</v>
      </c>
      <c r="F226" s="3">
        <v>1.57</v>
      </c>
      <c r="G226" s="3">
        <v>16.850000000000001</v>
      </c>
      <c r="H226" s="3">
        <v>30</v>
      </c>
      <c r="I226" s="3">
        <v>0.16</v>
      </c>
      <c r="J226" s="3">
        <v>1.1000000000000001</v>
      </c>
      <c r="K226" s="3">
        <v>1.57</v>
      </c>
      <c r="L226" s="3">
        <v>16.850000000000001</v>
      </c>
    </row>
    <row r="227" spans="1:12" ht="15.75" customHeight="1" x14ac:dyDescent="0.25">
      <c r="A227" s="1" t="s">
        <v>113</v>
      </c>
      <c r="B227" s="51" t="s">
        <v>143</v>
      </c>
      <c r="C227" s="1">
        <v>40</v>
      </c>
      <c r="D227" s="1">
        <v>0.4</v>
      </c>
      <c r="E227" s="1">
        <v>4</v>
      </c>
      <c r="F227" s="1">
        <v>2.8</v>
      </c>
      <c r="G227" s="1">
        <v>48.8</v>
      </c>
      <c r="H227" s="1">
        <v>50</v>
      </c>
      <c r="I227" s="1">
        <v>0.5</v>
      </c>
      <c r="J227" s="1">
        <v>5</v>
      </c>
      <c r="K227" s="1">
        <v>3.5</v>
      </c>
      <c r="L227" s="1">
        <v>61</v>
      </c>
    </row>
    <row r="228" spans="1:12" x14ac:dyDescent="0.25">
      <c r="A228" s="1">
        <v>390</v>
      </c>
      <c r="B228" s="17" t="s">
        <v>139</v>
      </c>
      <c r="C228" s="1">
        <v>150</v>
      </c>
      <c r="D228" s="1">
        <v>0.24</v>
      </c>
      <c r="E228" s="1">
        <v>0.06</v>
      </c>
      <c r="F228" s="1">
        <v>18.149999999999999</v>
      </c>
      <c r="G228" s="1">
        <v>74.099999999999994</v>
      </c>
      <c r="H228" s="1">
        <v>200</v>
      </c>
      <c r="I228" s="1">
        <v>0.32</v>
      </c>
      <c r="J228" s="1">
        <v>0.08</v>
      </c>
      <c r="K228" s="1">
        <v>24.2</v>
      </c>
      <c r="L228" s="1">
        <v>98.8</v>
      </c>
    </row>
    <row r="229" spans="1:12" x14ac:dyDescent="0.25">
      <c r="A229" s="1" t="s">
        <v>113</v>
      </c>
      <c r="B229" s="10" t="s">
        <v>124</v>
      </c>
      <c r="C229" s="3">
        <v>40</v>
      </c>
      <c r="D229" s="3">
        <v>3.4</v>
      </c>
      <c r="E229" s="3">
        <v>1.32</v>
      </c>
      <c r="F229" s="3">
        <v>17</v>
      </c>
      <c r="G229" s="3">
        <v>103.6</v>
      </c>
      <c r="H229" s="3">
        <v>50</v>
      </c>
      <c r="I229" s="3">
        <v>4.25</v>
      </c>
      <c r="J229" s="3">
        <v>1.65</v>
      </c>
      <c r="K229" s="3">
        <v>21.25</v>
      </c>
      <c r="L229" s="3">
        <v>129.5</v>
      </c>
    </row>
    <row r="230" spans="1:12" x14ac:dyDescent="0.25">
      <c r="A230" s="191" t="s">
        <v>111</v>
      </c>
      <c r="B230" s="192"/>
      <c r="C230" s="193"/>
      <c r="D230" s="1">
        <f>SUM(D223:D229)</f>
        <v>20.469999999999995</v>
      </c>
      <c r="E230" s="1">
        <f>SUM(E223:E229)</f>
        <v>21.64</v>
      </c>
      <c r="F230" s="1">
        <f>SUM(F223:F229)</f>
        <v>75.94</v>
      </c>
      <c r="G230" s="1">
        <f>SUM(G223:G229)</f>
        <v>590.03000000000009</v>
      </c>
      <c r="H230" s="1"/>
      <c r="I230" s="1">
        <f>SUM(I223:I229)</f>
        <v>23.63</v>
      </c>
      <c r="J230" s="1">
        <f>SUM(J223:J229)</f>
        <v>25.54</v>
      </c>
      <c r="K230" s="1">
        <f>SUM(K223:K229)</f>
        <v>91.87</v>
      </c>
      <c r="L230" s="1">
        <f>SUM(L223:L229)</f>
        <v>703.9</v>
      </c>
    </row>
    <row r="232" spans="1:12" x14ac:dyDescent="0.25">
      <c r="A232" s="186" t="s">
        <v>125</v>
      </c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8"/>
    </row>
    <row r="233" spans="1:12" ht="15.75" customHeight="1" x14ac:dyDescent="0.25">
      <c r="A233" s="1" t="s">
        <v>113</v>
      </c>
      <c r="B233" s="17" t="s">
        <v>159</v>
      </c>
      <c r="C233" s="1">
        <v>150</v>
      </c>
      <c r="D233" s="1">
        <v>4.8</v>
      </c>
      <c r="E233" s="1">
        <v>3.75</v>
      </c>
      <c r="F233" s="1">
        <v>19.95</v>
      </c>
      <c r="G233" s="1">
        <v>133.5</v>
      </c>
      <c r="H233" s="1"/>
      <c r="I233" s="1"/>
      <c r="J233" s="1"/>
      <c r="K233" s="1"/>
      <c r="L233" s="1"/>
    </row>
    <row r="234" spans="1:12" ht="15.75" customHeight="1" x14ac:dyDescent="0.25">
      <c r="A234" s="1" t="s">
        <v>113</v>
      </c>
      <c r="B234" s="24" t="s">
        <v>128</v>
      </c>
      <c r="C234" s="1"/>
      <c r="D234" s="1"/>
      <c r="E234" s="1"/>
      <c r="F234" s="1"/>
      <c r="G234" s="1"/>
      <c r="H234" s="1">
        <v>200</v>
      </c>
      <c r="I234" s="1">
        <v>6</v>
      </c>
      <c r="J234" s="1">
        <v>6.4</v>
      </c>
      <c r="K234" s="1">
        <v>9.4</v>
      </c>
      <c r="L234" s="1">
        <v>116</v>
      </c>
    </row>
    <row r="236" spans="1:12" x14ac:dyDescent="0.25">
      <c r="A236" s="186" t="s">
        <v>129</v>
      </c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8"/>
    </row>
    <row r="237" spans="1:12" x14ac:dyDescent="0.25">
      <c r="A237" s="1" t="s">
        <v>168</v>
      </c>
      <c r="B237" s="17" t="s">
        <v>167</v>
      </c>
      <c r="C237" s="1">
        <v>150</v>
      </c>
      <c r="D237" s="1">
        <v>7.06</v>
      </c>
      <c r="E237" s="1">
        <v>10.62</v>
      </c>
      <c r="F237" s="1">
        <v>34.07</v>
      </c>
      <c r="G237" s="1">
        <v>260.10000000000002</v>
      </c>
      <c r="H237" s="1">
        <v>200</v>
      </c>
      <c r="I237" s="1">
        <v>9.41</v>
      </c>
      <c r="J237" s="1">
        <v>14.16</v>
      </c>
      <c r="K237" s="1">
        <v>45.42</v>
      </c>
      <c r="L237" s="1">
        <v>346.8</v>
      </c>
    </row>
    <row r="238" spans="1:12" x14ac:dyDescent="0.25">
      <c r="A238" s="6">
        <v>410</v>
      </c>
      <c r="B238" s="10" t="s">
        <v>130</v>
      </c>
      <c r="C238" s="3">
        <v>150</v>
      </c>
      <c r="D238" s="3">
        <v>0.04</v>
      </c>
      <c r="E238" s="3">
        <v>0</v>
      </c>
      <c r="F238" s="3">
        <v>4.51</v>
      </c>
      <c r="G238" s="3">
        <v>18.239999999999998</v>
      </c>
      <c r="H238" s="3">
        <v>200</v>
      </c>
      <c r="I238" s="3">
        <v>0.06</v>
      </c>
      <c r="J238" s="3">
        <v>0</v>
      </c>
      <c r="K238" s="3">
        <v>6.02</v>
      </c>
      <c r="L238" s="3">
        <v>24.32</v>
      </c>
    </row>
    <row r="239" spans="1:12" x14ac:dyDescent="0.25">
      <c r="A239" s="1" t="s">
        <v>113</v>
      </c>
      <c r="B239" s="10" t="s">
        <v>16</v>
      </c>
      <c r="C239" s="3">
        <v>40</v>
      </c>
      <c r="D239" s="3">
        <v>3.4</v>
      </c>
      <c r="E239" s="3">
        <v>1.32</v>
      </c>
      <c r="F239" s="3">
        <v>17</v>
      </c>
      <c r="G239" s="3">
        <v>103.6</v>
      </c>
      <c r="H239" s="3">
        <v>50</v>
      </c>
      <c r="I239" s="3">
        <v>4.25</v>
      </c>
      <c r="J239" s="3">
        <v>1.65</v>
      </c>
      <c r="K239" s="3">
        <v>21.25</v>
      </c>
      <c r="L239" s="3">
        <v>129.5</v>
      </c>
    </row>
    <row r="240" spans="1:12" x14ac:dyDescent="0.25">
      <c r="A240" s="1" t="s">
        <v>113</v>
      </c>
      <c r="B240" s="24" t="s">
        <v>169</v>
      </c>
      <c r="C240" s="1">
        <v>30</v>
      </c>
      <c r="D240" s="1">
        <v>0.3</v>
      </c>
      <c r="E240" s="1">
        <v>2.13</v>
      </c>
      <c r="F240" s="1">
        <v>20.010000000000002</v>
      </c>
      <c r="G240" s="1">
        <v>100.5</v>
      </c>
      <c r="H240" s="1">
        <v>30</v>
      </c>
      <c r="I240" s="1">
        <v>0.3</v>
      </c>
      <c r="J240" s="1">
        <v>2.13</v>
      </c>
      <c r="K240" s="1">
        <v>20.010000000000002</v>
      </c>
      <c r="L240" s="1">
        <v>100.5</v>
      </c>
    </row>
    <row r="241" spans="1:12" x14ac:dyDescent="0.25">
      <c r="A241" s="191" t="s">
        <v>111</v>
      </c>
      <c r="B241" s="192"/>
      <c r="C241" s="193"/>
      <c r="D241" s="1">
        <f>SUM(D237:D240)</f>
        <v>10.8</v>
      </c>
      <c r="E241" s="1">
        <f>SUM(E237:E240)</f>
        <v>14.07</v>
      </c>
      <c r="F241" s="1">
        <f>SUM(F237:F240)</f>
        <v>75.59</v>
      </c>
      <c r="G241" s="1">
        <f>SUM(G237:G240)</f>
        <v>482.44000000000005</v>
      </c>
      <c r="H241" s="1"/>
      <c r="I241" s="1">
        <f>SUM(I237:I240)</f>
        <v>14.020000000000001</v>
      </c>
      <c r="J241" s="1">
        <f>SUM(J237:J240)</f>
        <v>17.940000000000001</v>
      </c>
      <c r="K241" s="1">
        <f>SUM(K237:K240)</f>
        <v>92.7</v>
      </c>
      <c r="L241" s="1">
        <f>SUM(L237:L240)</f>
        <v>601.12</v>
      </c>
    </row>
    <row r="242" spans="1:12" x14ac:dyDescent="0.25">
      <c r="A242" s="30" t="s">
        <v>131</v>
      </c>
      <c r="G242" s="36">
        <f>G220+G230+G233+G241</f>
        <v>1541.0600000000002</v>
      </c>
      <c r="L242" s="36">
        <f>L220+L230+L233+L241+L234</f>
        <v>1830.46</v>
      </c>
    </row>
    <row r="244" spans="1:12" x14ac:dyDescent="0.25">
      <c r="A244" s="1"/>
      <c r="B244" s="24"/>
      <c r="C244" s="195" t="s">
        <v>6</v>
      </c>
      <c r="D244" s="196"/>
      <c r="E244" s="196"/>
      <c r="F244" s="196"/>
      <c r="G244" s="197"/>
      <c r="H244" s="198" t="s">
        <v>7</v>
      </c>
      <c r="I244" s="198"/>
      <c r="J244" s="198"/>
      <c r="K244" s="198"/>
      <c r="L244" s="199"/>
    </row>
    <row r="245" spans="1:12" ht="80.099999999999994" customHeight="1" x14ac:dyDescent="0.25">
      <c r="A245" s="22" t="s">
        <v>81</v>
      </c>
      <c r="B245" s="9" t="s">
        <v>0</v>
      </c>
      <c r="C245" s="23" t="s">
        <v>1</v>
      </c>
      <c r="D245" s="23" t="s">
        <v>2</v>
      </c>
      <c r="E245" s="23" t="s">
        <v>3</v>
      </c>
      <c r="F245" s="22" t="s">
        <v>4</v>
      </c>
      <c r="G245" s="22" t="s">
        <v>5</v>
      </c>
      <c r="H245" s="23" t="s">
        <v>1</v>
      </c>
      <c r="I245" s="23" t="s">
        <v>2</v>
      </c>
      <c r="J245" s="23" t="s">
        <v>3</v>
      </c>
      <c r="K245" s="22" t="s">
        <v>4</v>
      </c>
      <c r="L245" s="22" t="s">
        <v>5</v>
      </c>
    </row>
    <row r="246" spans="1:12" x14ac:dyDescent="0.25">
      <c r="A246" s="200">
        <v>44313</v>
      </c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8"/>
    </row>
    <row r="247" spans="1:12" x14ac:dyDescent="0.25">
      <c r="A247" s="186" t="s">
        <v>116</v>
      </c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8"/>
    </row>
    <row r="248" spans="1:12" ht="15.75" customHeight="1" x14ac:dyDescent="0.25">
      <c r="A248" s="6">
        <v>168</v>
      </c>
      <c r="B248" s="11" t="s">
        <v>77</v>
      </c>
      <c r="C248" s="3">
        <v>150</v>
      </c>
      <c r="D248" s="3">
        <v>3.84</v>
      </c>
      <c r="E248" s="3">
        <v>4.97</v>
      </c>
      <c r="F248" s="3">
        <v>24.46</v>
      </c>
      <c r="G248" s="3">
        <v>157.6</v>
      </c>
      <c r="H248" s="3">
        <v>200</v>
      </c>
      <c r="I248" s="3">
        <v>5.12</v>
      </c>
      <c r="J248" s="3">
        <v>6.63</v>
      </c>
      <c r="K248" s="3">
        <v>32.61</v>
      </c>
      <c r="L248" s="3">
        <v>210.13</v>
      </c>
    </row>
    <row r="249" spans="1:12" ht="15.75" customHeight="1" x14ac:dyDescent="0.25">
      <c r="A249" s="1">
        <v>3</v>
      </c>
      <c r="B249" s="49" t="s">
        <v>153</v>
      </c>
      <c r="C249" s="1">
        <v>42</v>
      </c>
      <c r="D249" s="1">
        <v>4.41</v>
      </c>
      <c r="E249" s="1">
        <v>6.42</v>
      </c>
      <c r="F249" s="1">
        <v>13.58</v>
      </c>
      <c r="G249" s="1">
        <v>129.69999999999999</v>
      </c>
      <c r="H249" s="1">
        <v>44</v>
      </c>
      <c r="I249" s="1">
        <v>4.7300000000000004</v>
      </c>
      <c r="J249" s="1">
        <v>6.88</v>
      </c>
      <c r="K249" s="1">
        <v>14.56</v>
      </c>
      <c r="L249" s="1">
        <v>139</v>
      </c>
    </row>
    <row r="250" spans="1:12" x14ac:dyDescent="0.25">
      <c r="A250" s="6">
        <v>413</v>
      </c>
      <c r="B250" s="11" t="s">
        <v>32</v>
      </c>
      <c r="C250" s="3">
        <v>150</v>
      </c>
      <c r="D250" s="3">
        <v>1.05</v>
      </c>
      <c r="E250" s="3">
        <v>1.2</v>
      </c>
      <c r="F250" s="3">
        <v>13.01</v>
      </c>
      <c r="G250" s="3">
        <v>66.989999999999995</v>
      </c>
      <c r="H250" s="3">
        <v>200</v>
      </c>
      <c r="I250" s="3">
        <v>1.4</v>
      </c>
      <c r="J250" s="3">
        <v>1.6</v>
      </c>
      <c r="K250" s="3">
        <v>17.350000000000001</v>
      </c>
      <c r="L250" s="3">
        <v>89.32</v>
      </c>
    </row>
    <row r="251" spans="1:12" x14ac:dyDescent="0.25">
      <c r="A251" s="191" t="s">
        <v>111</v>
      </c>
      <c r="B251" s="192"/>
      <c r="C251" s="193"/>
      <c r="D251" s="1">
        <f>SUM(D248:D250)</f>
        <v>9.3000000000000007</v>
      </c>
      <c r="E251" s="1">
        <f>SUM(E248:E250)</f>
        <v>12.59</v>
      </c>
      <c r="F251" s="1">
        <f>SUM(F248:F250)</f>
        <v>51.05</v>
      </c>
      <c r="G251" s="1">
        <f>SUM(G248:G250)</f>
        <v>354.28999999999996</v>
      </c>
      <c r="H251" s="1"/>
      <c r="I251" s="1">
        <f>SUM(I248:I250)</f>
        <v>11.250000000000002</v>
      </c>
      <c r="J251" s="1">
        <f>SUM(J248:J250)</f>
        <v>15.11</v>
      </c>
      <c r="K251" s="1">
        <f>SUM(K248:K250)</f>
        <v>64.52000000000001</v>
      </c>
      <c r="L251" s="1">
        <f>SUM(L248:L250)</f>
        <v>438.45</v>
      </c>
    </row>
    <row r="253" spans="1:12" x14ac:dyDescent="0.25">
      <c r="A253" s="186" t="s">
        <v>117</v>
      </c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8"/>
    </row>
    <row r="254" spans="1:12" x14ac:dyDescent="0.25">
      <c r="A254" s="6">
        <v>70</v>
      </c>
      <c r="B254" s="41" t="s">
        <v>172</v>
      </c>
      <c r="C254" s="3">
        <v>150</v>
      </c>
      <c r="D254" s="3">
        <v>1.1599999999999999</v>
      </c>
      <c r="E254" s="3">
        <v>3.8</v>
      </c>
      <c r="F254" s="3">
        <v>6.03</v>
      </c>
      <c r="G254" s="3">
        <v>62.5</v>
      </c>
      <c r="H254" s="3">
        <v>200</v>
      </c>
      <c r="I254" s="3">
        <v>1.55</v>
      </c>
      <c r="J254" s="3">
        <v>5.0999999999999996</v>
      </c>
      <c r="K254" s="3">
        <v>8.0399999999999991</v>
      </c>
      <c r="L254" s="3">
        <v>83.33</v>
      </c>
    </row>
    <row r="255" spans="1:12" ht="15.75" customHeight="1" x14ac:dyDescent="0.25">
      <c r="A255" s="6">
        <v>332</v>
      </c>
      <c r="B255" s="11" t="s">
        <v>72</v>
      </c>
      <c r="C255" s="3">
        <v>110</v>
      </c>
      <c r="D255" s="3">
        <v>6.4</v>
      </c>
      <c r="E255" s="3">
        <v>3.98</v>
      </c>
      <c r="F255" s="3">
        <v>33</v>
      </c>
      <c r="G255" s="3">
        <v>193.46</v>
      </c>
      <c r="H255" s="3">
        <v>120</v>
      </c>
      <c r="I255" s="3">
        <v>6.99</v>
      </c>
      <c r="J255" s="3">
        <v>4.34</v>
      </c>
      <c r="K255" s="3">
        <v>36</v>
      </c>
      <c r="L255" s="3">
        <v>211.05</v>
      </c>
    </row>
    <row r="256" spans="1:12" ht="15.75" customHeight="1" x14ac:dyDescent="0.25">
      <c r="A256" s="6">
        <v>299</v>
      </c>
      <c r="B256" s="11" t="s">
        <v>61</v>
      </c>
      <c r="C256" s="3">
        <v>80</v>
      </c>
      <c r="D256" s="3">
        <v>11.04</v>
      </c>
      <c r="E256" s="3">
        <v>10.72</v>
      </c>
      <c r="F256" s="3">
        <v>5.27</v>
      </c>
      <c r="G256" s="3">
        <v>161.63999999999999</v>
      </c>
      <c r="H256" s="3">
        <v>90</v>
      </c>
      <c r="I256" s="3">
        <v>12.42</v>
      </c>
      <c r="J256" s="3">
        <v>12.06</v>
      </c>
      <c r="K256" s="3">
        <v>5.92</v>
      </c>
      <c r="L256" s="3">
        <v>181.8</v>
      </c>
    </row>
    <row r="257" spans="1:12" x14ac:dyDescent="0.25">
      <c r="A257" s="6">
        <v>366</v>
      </c>
      <c r="B257" s="11" t="s">
        <v>36</v>
      </c>
      <c r="C257" s="3">
        <v>30</v>
      </c>
      <c r="D257" s="3">
        <v>0.16</v>
      </c>
      <c r="E257" s="3">
        <v>1.1000000000000001</v>
      </c>
      <c r="F257" s="3">
        <v>1.57</v>
      </c>
      <c r="G257" s="3">
        <v>16.850000000000001</v>
      </c>
      <c r="H257" s="3">
        <v>30</v>
      </c>
      <c r="I257" s="3">
        <v>0.16</v>
      </c>
      <c r="J257" s="3">
        <v>1.1000000000000001</v>
      </c>
      <c r="K257" s="3">
        <v>1.57</v>
      </c>
      <c r="L257" s="3">
        <v>16.850000000000001</v>
      </c>
    </row>
    <row r="258" spans="1:12" ht="15.75" customHeight="1" x14ac:dyDescent="0.25">
      <c r="A258" s="6">
        <v>394</v>
      </c>
      <c r="B258" s="11" t="s">
        <v>55</v>
      </c>
      <c r="C258" s="3">
        <v>150</v>
      </c>
      <c r="D258" s="3">
        <v>0.12</v>
      </c>
      <c r="E258" s="3">
        <v>0</v>
      </c>
      <c r="F258" s="3">
        <v>11.24</v>
      </c>
      <c r="G258" s="3">
        <v>45.48</v>
      </c>
      <c r="H258" s="3">
        <v>200</v>
      </c>
      <c r="I258" s="3">
        <v>0.16</v>
      </c>
      <c r="J258" s="3">
        <v>0</v>
      </c>
      <c r="K258" s="3">
        <v>14.99</v>
      </c>
      <c r="L258" s="3">
        <v>60.64</v>
      </c>
    </row>
    <row r="259" spans="1:12" x14ac:dyDescent="0.25">
      <c r="A259" s="1" t="s">
        <v>113</v>
      </c>
      <c r="B259" s="10" t="s">
        <v>124</v>
      </c>
      <c r="C259" s="3">
        <v>40</v>
      </c>
      <c r="D259" s="3">
        <v>3.4</v>
      </c>
      <c r="E259" s="3">
        <v>1.32</v>
      </c>
      <c r="F259" s="3">
        <v>17</v>
      </c>
      <c r="G259" s="3">
        <v>103.6</v>
      </c>
      <c r="H259" s="3">
        <v>50</v>
      </c>
      <c r="I259" s="3">
        <v>4.25</v>
      </c>
      <c r="J259" s="3">
        <v>1.65</v>
      </c>
      <c r="K259" s="3">
        <v>21.25</v>
      </c>
      <c r="L259" s="3">
        <v>129.5</v>
      </c>
    </row>
    <row r="260" spans="1:12" x14ac:dyDescent="0.25">
      <c r="A260" s="191" t="s">
        <v>111</v>
      </c>
      <c r="B260" s="192"/>
      <c r="C260" s="193"/>
      <c r="D260" s="1">
        <f>SUM(D254:D259)</f>
        <v>22.28</v>
      </c>
      <c r="E260" s="1">
        <f>SUM(E254:E259)</f>
        <v>20.92</v>
      </c>
      <c r="F260" s="1">
        <f>SUM(F254:F259)</f>
        <v>74.11</v>
      </c>
      <c r="G260" s="1">
        <f>SUM(G254:G259)</f>
        <v>583.53000000000009</v>
      </c>
      <c r="H260" s="1"/>
      <c r="I260" s="1">
        <f>SUM(I254:I259)</f>
        <v>25.53</v>
      </c>
      <c r="J260" s="1">
        <f>SUM(J254:J259)</f>
        <v>24.25</v>
      </c>
      <c r="K260" s="1">
        <f>SUM(K254:K259)</f>
        <v>87.77</v>
      </c>
      <c r="L260" s="1">
        <f>SUM(L254:L259)</f>
        <v>683.17000000000007</v>
      </c>
    </row>
    <row r="262" spans="1:12" x14ac:dyDescent="0.25">
      <c r="A262" s="186" t="s">
        <v>125</v>
      </c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8"/>
    </row>
    <row r="263" spans="1:12" ht="15.75" customHeight="1" x14ac:dyDescent="0.25">
      <c r="A263" s="1" t="s">
        <v>113</v>
      </c>
      <c r="B263" s="17" t="s">
        <v>159</v>
      </c>
      <c r="C263" s="1">
        <v>150</v>
      </c>
      <c r="D263" s="1">
        <v>4.8</v>
      </c>
      <c r="E263" s="1">
        <v>3.75</v>
      </c>
      <c r="F263" s="1">
        <v>19.95</v>
      </c>
      <c r="G263" s="1">
        <v>133.5</v>
      </c>
      <c r="H263" s="1">
        <v>200</v>
      </c>
      <c r="I263" s="1">
        <v>6.4</v>
      </c>
      <c r="J263" s="1">
        <v>5</v>
      </c>
      <c r="K263" s="1">
        <v>26.6</v>
      </c>
      <c r="L263" s="1">
        <v>178</v>
      </c>
    </row>
    <row r="265" spans="1:12" x14ac:dyDescent="0.25">
      <c r="A265" s="186" t="s">
        <v>129</v>
      </c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8"/>
    </row>
    <row r="266" spans="1:12" x14ac:dyDescent="0.25">
      <c r="A266" s="1">
        <v>135</v>
      </c>
      <c r="B266" s="17" t="s">
        <v>178</v>
      </c>
      <c r="C266" s="1">
        <v>200</v>
      </c>
      <c r="D266" s="1">
        <v>23.57</v>
      </c>
      <c r="E266" s="1">
        <v>16.5</v>
      </c>
      <c r="F266" s="1">
        <v>32.74</v>
      </c>
      <c r="G266" s="1">
        <v>365.3</v>
      </c>
      <c r="H266" s="1">
        <v>250</v>
      </c>
      <c r="I266" s="1">
        <v>29.46</v>
      </c>
      <c r="J266" s="1">
        <v>20.63</v>
      </c>
      <c r="K266" s="1">
        <v>40.93</v>
      </c>
      <c r="L266" s="1">
        <v>456.6</v>
      </c>
    </row>
    <row r="267" spans="1:12" x14ac:dyDescent="0.25">
      <c r="A267" s="1">
        <v>368</v>
      </c>
      <c r="B267" s="17" t="s">
        <v>177</v>
      </c>
      <c r="C267" s="1">
        <v>30</v>
      </c>
      <c r="D267" s="1">
        <v>0.6</v>
      </c>
      <c r="E267" s="1">
        <v>1.57</v>
      </c>
      <c r="F267" s="1">
        <v>2.12</v>
      </c>
      <c r="G267" s="1">
        <v>25.14</v>
      </c>
      <c r="H267" s="1">
        <v>40</v>
      </c>
      <c r="I267" s="1">
        <v>0.8</v>
      </c>
      <c r="J267" s="1">
        <v>2.09</v>
      </c>
      <c r="K267" s="1">
        <v>2.83</v>
      </c>
      <c r="L267" s="1">
        <v>33.56</v>
      </c>
    </row>
    <row r="268" spans="1:12" x14ac:dyDescent="0.25">
      <c r="A268" s="6">
        <v>410</v>
      </c>
      <c r="B268" s="10" t="s">
        <v>130</v>
      </c>
      <c r="C268" s="3">
        <v>150</v>
      </c>
      <c r="D268" s="3">
        <v>4.4999999999999998E-2</v>
      </c>
      <c r="E268" s="3">
        <v>0</v>
      </c>
      <c r="F268" s="3">
        <v>4.51</v>
      </c>
      <c r="G268" s="3">
        <v>18.239999999999998</v>
      </c>
      <c r="H268" s="3">
        <v>200</v>
      </c>
      <c r="I268" s="3">
        <v>0.06</v>
      </c>
      <c r="J268" s="3">
        <v>0</v>
      </c>
      <c r="K268" s="3">
        <v>6.02</v>
      </c>
      <c r="L268" s="3">
        <v>24.32</v>
      </c>
    </row>
    <row r="269" spans="1:12" x14ac:dyDescent="0.25">
      <c r="A269" s="1" t="s">
        <v>113</v>
      </c>
      <c r="B269" s="10" t="s">
        <v>16</v>
      </c>
      <c r="C269" s="3">
        <v>40</v>
      </c>
      <c r="D269" s="3">
        <v>3.4</v>
      </c>
      <c r="E269" s="3">
        <v>1.32</v>
      </c>
      <c r="F269" s="3">
        <v>17</v>
      </c>
      <c r="G269" s="3">
        <v>103.6</v>
      </c>
      <c r="H269" s="3">
        <v>50</v>
      </c>
      <c r="I269" s="3">
        <v>4.25</v>
      </c>
      <c r="J269" s="3">
        <v>1.65</v>
      </c>
      <c r="K269" s="3">
        <v>21.25</v>
      </c>
      <c r="L269" s="3">
        <v>129.5</v>
      </c>
    </row>
    <row r="270" spans="1:12" ht="14.25" customHeight="1" x14ac:dyDescent="0.25">
      <c r="A270" s="191" t="s">
        <v>111</v>
      </c>
      <c r="B270" s="192"/>
      <c r="C270" s="193"/>
      <c r="D270" s="1">
        <f>SUM(D266:D269)</f>
        <v>27.615000000000002</v>
      </c>
      <c r="E270" s="1">
        <f>SUM(E266:E269)</f>
        <v>19.39</v>
      </c>
      <c r="F270" s="1">
        <f>SUM(F266:F269)</f>
        <v>56.37</v>
      </c>
      <c r="G270" s="1">
        <f>SUM(G266:G269)</f>
        <v>512.28</v>
      </c>
      <c r="H270" s="1"/>
      <c r="I270" s="1">
        <f>SUM(I266:I269)</f>
        <v>34.57</v>
      </c>
      <c r="J270" s="1">
        <f>SUM(J266:J269)</f>
        <v>24.369999999999997</v>
      </c>
      <c r="K270" s="1">
        <f>SUM(K266:K269)</f>
        <v>71.03</v>
      </c>
      <c r="L270" s="1">
        <f>SUM(L266:L269)</f>
        <v>643.98</v>
      </c>
    </row>
    <row r="271" spans="1:12" x14ac:dyDescent="0.25">
      <c r="A271" s="30" t="s">
        <v>131</v>
      </c>
      <c r="G271" s="36">
        <f>G251+G260+G263+G270</f>
        <v>1583.6000000000001</v>
      </c>
      <c r="L271" s="36">
        <f>L251+L260+L263+L270</f>
        <v>1943.6000000000001</v>
      </c>
    </row>
    <row r="273" spans="1:12" x14ac:dyDescent="0.25">
      <c r="A273" s="1"/>
      <c r="B273" s="24"/>
      <c r="C273" s="195" t="s">
        <v>6</v>
      </c>
      <c r="D273" s="196"/>
      <c r="E273" s="196"/>
      <c r="F273" s="196"/>
      <c r="G273" s="197"/>
      <c r="H273" s="198" t="s">
        <v>7</v>
      </c>
      <c r="I273" s="198"/>
      <c r="J273" s="198"/>
      <c r="K273" s="198"/>
      <c r="L273" s="199"/>
    </row>
    <row r="274" spans="1:12" ht="80.099999999999994" customHeight="1" x14ac:dyDescent="0.25">
      <c r="A274" s="22" t="s">
        <v>81</v>
      </c>
      <c r="B274" s="9" t="s">
        <v>0</v>
      </c>
      <c r="C274" s="23" t="s">
        <v>1</v>
      </c>
      <c r="D274" s="23" t="s">
        <v>2</v>
      </c>
      <c r="E274" s="23" t="s">
        <v>3</v>
      </c>
      <c r="F274" s="22" t="s">
        <v>4</v>
      </c>
      <c r="G274" s="22" t="s">
        <v>5</v>
      </c>
      <c r="H274" s="23" t="s">
        <v>1</v>
      </c>
      <c r="I274" s="23" t="s">
        <v>2</v>
      </c>
      <c r="J274" s="23" t="s">
        <v>3</v>
      </c>
      <c r="K274" s="22" t="s">
        <v>4</v>
      </c>
      <c r="L274" s="22" t="s">
        <v>5</v>
      </c>
    </row>
    <row r="275" spans="1:12" x14ac:dyDescent="0.25">
      <c r="A275" s="200">
        <v>44314</v>
      </c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8"/>
    </row>
    <row r="276" spans="1:12" x14ac:dyDescent="0.25">
      <c r="A276" s="186" t="s">
        <v>116</v>
      </c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8"/>
    </row>
    <row r="277" spans="1:12" ht="15.75" customHeight="1" x14ac:dyDescent="0.25">
      <c r="A277" s="6">
        <v>168</v>
      </c>
      <c r="B277" s="11" t="s">
        <v>58</v>
      </c>
      <c r="C277" s="3">
        <v>150</v>
      </c>
      <c r="D277" s="3">
        <v>4.79</v>
      </c>
      <c r="E277" s="3">
        <v>6.1</v>
      </c>
      <c r="F277" s="3">
        <v>25.68</v>
      </c>
      <c r="G277" s="3">
        <v>176.42</v>
      </c>
      <c r="H277" s="3">
        <v>200</v>
      </c>
      <c r="I277" s="3">
        <v>6.39</v>
      </c>
      <c r="J277" s="3">
        <v>8.1300000000000008</v>
      </c>
      <c r="K277" s="3">
        <v>28.53</v>
      </c>
      <c r="L277" s="3">
        <v>235.23</v>
      </c>
    </row>
    <row r="278" spans="1:12" ht="15.75" customHeight="1" x14ac:dyDescent="0.25">
      <c r="A278" s="1">
        <v>2</v>
      </c>
      <c r="B278" s="49" t="s">
        <v>135</v>
      </c>
      <c r="C278" s="1">
        <v>42</v>
      </c>
      <c r="D278" s="1">
        <v>2.17</v>
      </c>
      <c r="E278" s="1">
        <v>6.79</v>
      </c>
      <c r="F278" s="1">
        <v>13.15</v>
      </c>
      <c r="G278" s="1">
        <v>136.91999999999999</v>
      </c>
      <c r="H278" s="1">
        <v>44</v>
      </c>
      <c r="I278" s="1">
        <v>2.2599999999999998</v>
      </c>
      <c r="J278" s="1">
        <v>6.98</v>
      </c>
      <c r="K278" s="1">
        <v>13.52</v>
      </c>
      <c r="L278" s="1">
        <v>142.74</v>
      </c>
    </row>
    <row r="279" spans="1:12" ht="15.75" customHeight="1" x14ac:dyDescent="0.25">
      <c r="A279" s="6">
        <v>414</v>
      </c>
      <c r="B279" s="11" t="s">
        <v>24</v>
      </c>
      <c r="C279" s="3">
        <v>150</v>
      </c>
      <c r="D279" s="3">
        <v>2.09</v>
      </c>
      <c r="E279" s="3">
        <v>2.39</v>
      </c>
      <c r="F279" s="3">
        <v>14.78</v>
      </c>
      <c r="G279" s="3">
        <v>89.02</v>
      </c>
      <c r="H279" s="3">
        <v>200</v>
      </c>
      <c r="I279" s="3">
        <v>2.79</v>
      </c>
      <c r="J279" s="3">
        <v>3.19</v>
      </c>
      <c r="K279" s="3">
        <v>19.71</v>
      </c>
      <c r="L279" s="3">
        <v>118.69</v>
      </c>
    </row>
    <row r="280" spans="1:12" ht="14.25" customHeight="1" x14ac:dyDescent="0.25">
      <c r="A280" s="191" t="s">
        <v>111</v>
      </c>
      <c r="B280" s="192"/>
      <c r="C280" s="193"/>
      <c r="D280" s="1">
        <f>SUM(D277:D279)</f>
        <v>9.0500000000000007</v>
      </c>
      <c r="E280" s="1">
        <f>SUM(E277:E279)</f>
        <v>15.280000000000001</v>
      </c>
      <c r="F280" s="1">
        <f>SUM(F277:F279)</f>
        <v>53.61</v>
      </c>
      <c r="G280" s="1">
        <f>SUM(G277:G279)</f>
        <v>402.35999999999996</v>
      </c>
      <c r="H280" s="1"/>
      <c r="I280" s="1">
        <f>SUM(I277:I279)</f>
        <v>11.439999999999998</v>
      </c>
      <c r="J280" s="1">
        <f>SUM(J277:J279)</f>
        <v>18.3</v>
      </c>
      <c r="K280" s="1">
        <f>SUM(K277:K279)</f>
        <v>61.76</v>
      </c>
      <c r="L280" s="1">
        <f>SUM(L277:L279)</f>
        <v>496.66</v>
      </c>
    </row>
    <row r="282" spans="1:12" x14ac:dyDescent="0.25">
      <c r="A282" s="186" t="s">
        <v>117</v>
      </c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8"/>
    </row>
    <row r="283" spans="1:12" x14ac:dyDescent="0.25">
      <c r="A283" s="6" t="s">
        <v>141</v>
      </c>
      <c r="B283" s="47" t="s">
        <v>144</v>
      </c>
      <c r="C283" s="3">
        <v>150</v>
      </c>
      <c r="D283" s="3">
        <v>1.4</v>
      </c>
      <c r="E283" s="3">
        <v>2.33</v>
      </c>
      <c r="F283" s="3">
        <v>8.17</v>
      </c>
      <c r="G283" s="3">
        <v>59.27</v>
      </c>
      <c r="H283" s="3">
        <v>200</v>
      </c>
      <c r="I283" s="3">
        <v>1.87</v>
      </c>
      <c r="J283" s="3">
        <v>3.11</v>
      </c>
      <c r="K283" s="3">
        <v>10.9</v>
      </c>
      <c r="L283" s="3">
        <v>79</v>
      </c>
    </row>
    <row r="284" spans="1:12" ht="15.75" customHeight="1" x14ac:dyDescent="0.25">
      <c r="A284" s="1">
        <v>123</v>
      </c>
      <c r="B284" s="17" t="s">
        <v>142</v>
      </c>
      <c r="C284" s="1">
        <v>20</v>
      </c>
      <c r="D284" s="1">
        <v>2.46</v>
      </c>
      <c r="E284" s="1">
        <v>0.3</v>
      </c>
      <c r="F284" s="1">
        <v>15.21</v>
      </c>
      <c r="G284" s="1">
        <v>73.64</v>
      </c>
      <c r="H284" s="1">
        <v>25</v>
      </c>
      <c r="I284" s="6">
        <v>3.1</v>
      </c>
      <c r="J284" s="1">
        <v>0.39</v>
      </c>
      <c r="K284" s="1">
        <v>19.010000000000002</v>
      </c>
      <c r="L284" s="1">
        <v>92.05</v>
      </c>
    </row>
    <row r="285" spans="1:12" ht="15.75" customHeight="1" x14ac:dyDescent="0.25">
      <c r="A285" s="6">
        <v>332</v>
      </c>
      <c r="B285" s="11" t="s">
        <v>181</v>
      </c>
      <c r="C285" s="3">
        <v>110</v>
      </c>
      <c r="D285" s="3">
        <v>6.4</v>
      </c>
      <c r="E285" s="3">
        <v>3.98</v>
      </c>
      <c r="F285" s="3">
        <v>33</v>
      </c>
      <c r="G285" s="3">
        <v>193.46</v>
      </c>
      <c r="H285" s="3">
        <v>120</v>
      </c>
      <c r="I285" s="3">
        <v>6.99</v>
      </c>
      <c r="J285" s="3">
        <v>4.34</v>
      </c>
      <c r="K285" s="3">
        <v>36</v>
      </c>
      <c r="L285" s="3">
        <v>211.05</v>
      </c>
    </row>
    <row r="286" spans="1:12" ht="15.75" customHeight="1" x14ac:dyDescent="0.25">
      <c r="A286" s="6">
        <v>293</v>
      </c>
      <c r="B286" s="11" t="s">
        <v>27</v>
      </c>
      <c r="C286" s="3">
        <v>80</v>
      </c>
      <c r="D286" s="3">
        <v>14.85</v>
      </c>
      <c r="E286" s="3">
        <v>16.579999999999998</v>
      </c>
      <c r="F286" s="3">
        <v>4.62</v>
      </c>
      <c r="G286" s="3">
        <v>227.03</v>
      </c>
      <c r="H286" s="3">
        <v>90</v>
      </c>
      <c r="I286" s="3">
        <v>16.7</v>
      </c>
      <c r="J286" s="3">
        <v>18.649999999999999</v>
      </c>
      <c r="K286" s="3">
        <v>5.19</v>
      </c>
      <c r="L286" s="3">
        <v>255.4</v>
      </c>
    </row>
    <row r="287" spans="1:12" x14ac:dyDescent="0.25">
      <c r="A287" s="6">
        <v>394</v>
      </c>
      <c r="B287" s="10" t="s">
        <v>15</v>
      </c>
      <c r="C287" s="3">
        <v>150</v>
      </c>
      <c r="D287" s="3">
        <v>0.42</v>
      </c>
      <c r="E287" s="3">
        <v>0</v>
      </c>
      <c r="F287" s="3">
        <v>20.92</v>
      </c>
      <c r="G287" s="3">
        <v>85.34</v>
      </c>
      <c r="H287" s="3">
        <v>200</v>
      </c>
      <c r="I287" s="3">
        <v>0.56000000000000005</v>
      </c>
      <c r="J287" s="3">
        <v>0</v>
      </c>
      <c r="K287" s="3">
        <v>27.89</v>
      </c>
      <c r="L287" s="3">
        <v>113.79</v>
      </c>
    </row>
    <row r="288" spans="1:12" x14ac:dyDescent="0.25">
      <c r="A288" s="1" t="s">
        <v>113</v>
      </c>
      <c r="B288" s="10" t="s">
        <v>124</v>
      </c>
      <c r="C288" s="3">
        <v>40</v>
      </c>
      <c r="D288" s="3">
        <v>2.8</v>
      </c>
      <c r="E288" s="3">
        <v>0.28000000000000003</v>
      </c>
      <c r="F288" s="3">
        <v>19.96</v>
      </c>
      <c r="G288" s="3">
        <v>96</v>
      </c>
      <c r="H288" s="3">
        <v>50</v>
      </c>
      <c r="I288" s="3">
        <v>2.8</v>
      </c>
      <c r="J288" s="3">
        <v>0.28000000000000003</v>
      </c>
      <c r="K288" s="3">
        <v>19.96</v>
      </c>
      <c r="L288" s="3">
        <v>120</v>
      </c>
    </row>
    <row r="289" spans="1:12" ht="14.25" customHeight="1" x14ac:dyDescent="0.25">
      <c r="A289" s="191" t="s">
        <v>111</v>
      </c>
      <c r="B289" s="192"/>
      <c r="C289" s="193"/>
      <c r="D289" s="1">
        <f>SUM(D283:D288)</f>
        <v>28.330000000000002</v>
      </c>
      <c r="E289" s="1">
        <f>SUM(E283:E288)</f>
        <v>23.47</v>
      </c>
      <c r="F289" s="1">
        <f>SUM(F283:F288)</f>
        <v>101.88</v>
      </c>
      <c r="G289" s="1">
        <f>SUM(G283:G288)</f>
        <v>734.74</v>
      </c>
      <c r="H289" s="1"/>
      <c r="I289" s="1">
        <f>SUM(I283:I288)</f>
        <v>32.019999999999996</v>
      </c>
      <c r="J289" s="1">
        <f>SUM(J283:J288)</f>
        <v>26.77</v>
      </c>
      <c r="K289" s="1">
        <f>SUM(K283:K288)</f>
        <v>118.94999999999999</v>
      </c>
      <c r="L289" s="1">
        <f>SUM(L283:L288)</f>
        <v>871.29</v>
      </c>
    </row>
    <row r="291" spans="1:12" x14ac:dyDescent="0.25">
      <c r="A291" s="186" t="s">
        <v>125</v>
      </c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8"/>
    </row>
    <row r="292" spans="1:12" x14ac:dyDescent="0.25">
      <c r="A292" s="1" t="s">
        <v>113</v>
      </c>
      <c r="B292" s="14" t="s">
        <v>182</v>
      </c>
      <c r="C292" s="3">
        <v>150</v>
      </c>
      <c r="D292" s="3">
        <v>0</v>
      </c>
      <c r="E292" s="3">
        <v>0</v>
      </c>
      <c r="F292" s="3">
        <v>16.5</v>
      </c>
      <c r="G292" s="3">
        <v>67.5</v>
      </c>
      <c r="H292" s="3">
        <v>200</v>
      </c>
      <c r="I292" s="3">
        <v>0</v>
      </c>
      <c r="J292" s="3">
        <v>0</v>
      </c>
      <c r="K292" s="3">
        <v>22</v>
      </c>
      <c r="L292" s="3">
        <v>90</v>
      </c>
    </row>
    <row r="294" spans="1:12" x14ac:dyDescent="0.25">
      <c r="A294" s="186" t="s">
        <v>129</v>
      </c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8"/>
    </row>
    <row r="295" spans="1:12" x14ac:dyDescent="0.25">
      <c r="A295" s="1" t="s">
        <v>180</v>
      </c>
      <c r="B295" s="17" t="s">
        <v>179</v>
      </c>
      <c r="C295" s="1">
        <v>150</v>
      </c>
      <c r="D295" s="1">
        <v>7.41</v>
      </c>
      <c r="E295" s="1">
        <v>5.99</v>
      </c>
      <c r="F295" s="1">
        <v>39.78</v>
      </c>
      <c r="G295" s="1">
        <v>242.7</v>
      </c>
      <c r="H295" s="1">
        <v>200</v>
      </c>
      <c r="I295" s="1">
        <v>9.8800000000000008</v>
      </c>
      <c r="J295" s="1">
        <v>7.99</v>
      </c>
      <c r="K295" s="1">
        <v>53.04</v>
      </c>
      <c r="L295" s="1">
        <v>323.60000000000002</v>
      </c>
    </row>
    <row r="296" spans="1:12" x14ac:dyDescent="0.25">
      <c r="A296" s="1" t="s">
        <v>113</v>
      </c>
      <c r="B296" s="17" t="s">
        <v>137</v>
      </c>
      <c r="C296" s="1">
        <v>10</v>
      </c>
      <c r="D296" s="1">
        <v>0</v>
      </c>
      <c r="E296" s="1">
        <v>0</v>
      </c>
      <c r="F296" s="1">
        <v>1.06</v>
      </c>
      <c r="G296" s="1">
        <v>4.25</v>
      </c>
      <c r="H296" s="1">
        <v>15</v>
      </c>
      <c r="I296" s="1">
        <v>0</v>
      </c>
      <c r="J296" s="1">
        <v>0</v>
      </c>
      <c r="K296" s="1">
        <v>1.59</v>
      </c>
      <c r="L296" s="1">
        <v>6.37</v>
      </c>
    </row>
    <row r="297" spans="1:12" x14ac:dyDescent="0.25">
      <c r="A297" s="6">
        <v>410</v>
      </c>
      <c r="B297" s="10" t="s">
        <v>130</v>
      </c>
      <c r="C297" s="3">
        <v>150</v>
      </c>
      <c r="D297" s="3">
        <v>4.4999999999999998E-2</v>
      </c>
      <c r="E297" s="3">
        <v>0</v>
      </c>
      <c r="F297" s="3">
        <v>4.51</v>
      </c>
      <c r="G297" s="3">
        <v>18.239999999999998</v>
      </c>
      <c r="H297" s="3">
        <v>200</v>
      </c>
      <c r="I297" s="3">
        <v>0.06</v>
      </c>
      <c r="J297" s="3">
        <v>0</v>
      </c>
      <c r="K297" s="3">
        <v>6.02</v>
      </c>
      <c r="L297" s="3">
        <v>24.32</v>
      </c>
    </row>
    <row r="298" spans="1:12" ht="14.25" customHeight="1" x14ac:dyDescent="0.25">
      <c r="A298" s="191" t="s">
        <v>111</v>
      </c>
      <c r="B298" s="192"/>
      <c r="C298" s="193"/>
      <c r="D298" s="1">
        <f>SUM(D295:D297)</f>
        <v>7.4550000000000001</v>
      </c>
      <c r="E298" s="1">
        <f>SUM(E295:E297)</f>
        <v>5.99</v>
      </c>
      <c r="F298" s="1">
        <f>SUM(F295:F297)</f>
        <v>45.35</v>
      </c>
      <c r="G298" s="1">
        <f>SUM(G295:G297)</f>
        <v>265.19</v>
      </c>
      <c r="H298" s="1"/>
      <c r="I298" s="1">
        <f>SUM(I295:I297)</f>
        <v>9.9400000000000013</v>
      </c>
      <c r="J298" s="1">
        <f>SUM(J295:J297)</f>
        <v>7.99</v>
      </c>
      <c r="K298" s="1">
        <f>SUM(K295:K297)</f>
        <v>60.650000000000006</v>
      </c>
      <c r="L298" s="1">
        <f>SUM(L295:L297)</f>
        <v>354.29</v>
      </c>
    </row>
    <row r="299" spans="1:12" x14ac:dyDescent="0.25">
      <c r="A299" s="30" t="s">
        <v>131</v>
      </c>
      <c r="G299" s="36">
        <f>G280+G289+G292+G298</f>
        <v>1469.79</v>
      </c>
      <c r="L299" s="36">
        <f>L280+L289+L292+L298</f>
        <v>1812.24</v>
      </c>
    </row>
    <row r="301" spans="1:12" x14ac:dyDescent="0.25">
      <c r="A301" s="189" t="s">
        <v>174</v>
      </c>
      <c r="B301" s="189"/>
      <c r="C301" s="189"/>
      <c r="D301" s="189"/>
      <c r="G301" s="30">
        <f>(G299+G271+G242+G211+G180+G150+G123+G94+G65+G3718+G37)/10</f>
        <v>1487.172</v>
      </c>
      <c r="L301" s="30">
        <f>(L299+L271+L242+L211+L180+L150+L123+L94+L65+L3718+L37)/10</f>
        <v>1818.355</v>
      </c>
    </row>
    <row r="302" spans="1:12" x14ac:dyDescent="0.25">
      <c r="A302" s="52"/>
      <c r="B302" s="52"/>
      <c r="C302" s="52"/>
      <c r="D302" s="52"/>
      <c r="G302" s="30"/>
      <c r="L302" s="30"/>
    </row>
    <row r="303" spans="1:12" x14ac:dyDescent="0.25">
      <c r="A303" s="194" t="s">
        <v>203</v>
      </c>
      <c r="B303" s="194"/>
      <c r="C303" s="194"/>
      <c r="D303" s="194"/>
      <c r="E303" s="194"/>
      <c r="F303" s="194"/>
      <c r="G303" s="194"/>
      <c r="H303" s="194"/>
      <c r="I303" s="194"/>
      <c r="J303" s="194"/>
      <c r="K303" s="194"/>
      <c r="L303" s="194"/>
    </row>
    <row r="304" spans="1:12" ht="28.5" customHeight="1" x14ac:dyDescent="0.25">
      <c r="A304" s="194" t="s">
        <v>204</v>
      </c>
      <c r="B304" s="194"/>
      <c r="C304" s="194"/>
      <c r="D304" s="194"/>
      <c r="E304" s="194"/>
      <c r="F304" s="194"/>
      <c r="G304" s="194"/>
      <c r="H304" s="194"/>
      <c r="I304" s="194"/>
      <c r="J304" s="194"/>
      <c r="K304" s="194"/>
      <c r="L304" s="194"/>
    </row>
    <row r="306" spans="1:2" x14ac:dyDescent="0.25">
      <c r="A306" s="190" t="s">
        <v>173</v>
      </c>
      <c r="B306" s="190"/>
    </row>
  </sheetData>
  <mergeCells count="114">
    <mergeCell ref="A69:L69"/>
    <mergeCell ref="A70:L70"/>
    <mergeCell ref="A64:C64"/>
    <mergeCell ref="A41:L41"/>
    <mergeCell ref="A42:L42"/>
    <mergeCell ref="A46:C46"/>
    <mergeCell ref="A48:L48"/>
    <mergeCell ref="A54:C54"/>
    <mergeCell ref="A56:L56"/>
    <mergeCell ref="A59:L59"/>
    <mergeCell ref="C67:G67"/>
    <mergeCell ref="H67:L67"/>
    <mergeCell ref="A31:L31"/>
    <mergeCell ref="A18:L18"/>
    <mergeCell ref="H9:L9"/>
    <mergeCell ref="C9:G9"/>
    <mergeCell ref="A16:C16"/>
    <mergeCell ref="A11:L11"/>
    <mergeCell ref="A12:L12"/>
    <mergeCell ref="A36:C36"/>
    <mergeCell ref="C39:G39"/>
    <mergeCell ref="H39:L39"/>
    <mergeCell ref="B7:K7"/>
    <mergeCell ref="H4:K4"/>
    <mergeCell ref="H5:K5"/>
    <mergeCell ref="H2:K2"/>
    <mergeCell ref="H3:J3"/>
    <mergeCell ref="A26:L26"/>
    <mergeCell ref="B8:K8"/>
    <mergeCell ref="A24:C24"/>
    <mergeCell ref="A29:C29"/>
    <mergeCell ref="C96:G96"/>
    <mergeCell ref="H96:L96"/>
    <mergeCell ref="A98:L98"/>
    <mergeCell ref="A99:L99"/>
    <mergeCell ref="A103:C103"/>
    <mergeCell ref="A93:C93"/>
    <mergeCell ref="A74:C74"/>
    <mergeCell ref="A76:L76"/>
    <mergeCell ref="A83:C83"/>
    <mergeCell ref="A85:L85"/>
    <mergeCell ref="A88:L88"/>
    <mergeCell ref="C125:G125"/>
    <mergeCell ref="H125:L125"/>
    <mergeCell ref="A127:L127"/>
    <mergeCell ref="A128:L128"/>
    <mergeCell ref="A132:C132"/>
    <mergeCell ref="A104:L104"/>
    <mergeCell ref="A112:C112"/>
    <mergeCell ref="A114:L114"/>
    <mergeCell ref="A117:L117"/>
    <mergeCell ref="A122:C122"/>
    <mergeCell ref="C152:G152"/>
    <mergeCell ref="H152:L152"/>
    <mergeCell ref="A154:L154"/>
    <mergeCell ref="A155:L155"/>
    <mergeCell ref="A159:C159"/>
    <mergeCell ref="A134:L134"/>
    <mergeCell ref="A139:C139"/>
    <mergeCell ref="A141:L141"/>
    <mergeCell ref="A144:L144"/>
    <mergeCell ref="A149:C149"/>
    <mergeCell ref="A172:C172"/>
    <mergeCell ref="C182:G182"/>
    <mergeCell ref="H182:L182"/>
    <mergeCell ref="A184:L184"/>
    <mergeCell ref="A161:L161"/>
    <mergeCell ref="A169:L169"/>
    <mergeCell ref="A167:C167"/>
    <mergeCell ref="A174:L174"/>
    <mergeCell ref="A179:C179"/>
    <mergeCell ref="A206:L206"/>
    <mergeCell ref="A210:C210"/>
    <mergeCell ref="C213:G213"/>
    <mergeCell ref="H213:L213"/>
    <mergeCell ref="A215:L215"/>
    <mergeCell ref="A185:L185"/>
    <mergeCell ref="A189:C189"/>
    <mergeCell ref="A194:L194"/>
    <mergeCell ref="A199:C199"/>
    <mergeCell ref="A201:L201"/>
    <mergeCell ref="A191:L191"/>
    <mergeCell ref="A204:C204"/>
    <mergeCell ref="A236:L236"/>
    <mergeCell ref="A241:C241"/>
    <mergeCell ref="C244:G244"/>
    <mergeCell ref="H244:L244"/>
    <mergeCell ref="A246:L246"/>
    <mergeCell ref="A216:L216"/>
    <mergeCell ref="A220:C220"/>
    <mergeCell ref="A222:L222"/>
    <mergeCell ref="A230:C230"/>
    <mergeCell ref="A232:L232"/>
    <mergeCell ref="A265:L265"/>
    <mergeCell ref="A270:C270"/>
    <mergeCell ref="C273:G273"/>
    <mergeCell ref="H273:L273"/>
    <mergeCell ref="A275:L275"/>
    <mergeCell ref="A247:L247"/>
    <mergeCell ref="A251:C251"/>
    <mergeCell ref="A253:L253"/>
    <mergeCell ref="A262:L262"/>
    <mergeCell ref="A260:C260"/>
    <mergeCell ref="A294:L294"/>
    <mergeCell ref="A301:D301"/>
    <mergeCell ref="A306:B306"/>
    <mergeCell ref="A276:L276"/>
    <mergeCell ref="A280:C280"/>
    <mergeCell ref="A282:L282"/>
    <mergeCell ref="A289:C289"/>
    <mergeCell ref="A291:L291"/>
    <mergeCell ref="A298:C298"/>
    <mergeCell ref="A303:L303"/>
    <mergeCell ref="A304:L30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4"/>
  <sheetViews>
    <sheetView workbookViewId="0">
      <selection activeCell="A281" sqref="A281:XFD282"/>
    </sheetView>
  </sheetViews>
  <sheetFormatPr defaultRowHeight="15" x14ac:dyDescent="0.25"/>
  <cols>
    <col min="1" max="1" width="11.140625" customWidth="1"/>
    <col min="2" max="2" width="27.42578125" customWidth="1"/>
  </cols>
  <sheetData>
    <row r="1" spans="1:12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5"/>
      <c r="B2" s="25"/>
      <c r="C2" s="25"/>
      <c r="D2" s="25"/>
      <c r="E2" s="25"/>
      <c r="F2" s="25"/>
      <c r="G2" s="25"/>
      <c r="H2" s="202" t="s">
        <v>121</v>
      </c>
      <c r="I2" s="202"/>
      <c r="J2" s="202"/>
      <c r="K2" s="202"/>
      <c r="L2" s="25"/>
    </row>
    <row r="3" spans="1:12" x14ac:dyDescent="0.25">
      <c r="A3" s="25"/>
      <c r="B3" s="25"/>
      <c r="C3" s="25"/>
      <c r="D3" s="25"/>
      <c r="E3" s="25"/>
      <c r="F3" s="25"/>
      <c r="G3" s="25"/>
      <c r="H3" s="202" t="s">
        <v>122</v>
      </c>
      <c r="I3" s="202"/>
      <c r="J3" s="202"/>
      <c r="K3" s="25"/>
      <c r="L3" s="25"/>
    </row>
    <row r="4" spans="1:12" x14ac:dyDescent="0.25">
      <c r="A4" s="25"/>
      <c r="B4" s="25"/>
      <c r="C4" s="25"/>
      <c r="D4" s="25"/>
      <c r="E4" s="25"/>
      <c r="F4" s="25"/>
      <c r="G4" s="25"/>
      <c r="H4" s="202" t="s">
        <v>120</v>
      </c>
      <c r="I4" s="202"/>
      <c r="J4" s="202"/>
      <c r="K4" s="202"/>
      <c r="L4" s="25"/>
    </row>
    <row r="5" spans="1:12" x14ac:dyDescent="0.25">
      <c r="A5" s="25"/>
      <c r="B5" s="25"/>
      <c r="C5" s="25"/>
      <c r="D5" s="25"/>
      <c r="E5" s="25"/>
      <c r="F5" s="25"/>
      <c r="G5" s="25"/>
      <c r="H5" s="202" t="s">
        <v>119</v>
      </c>
      <c r="I5" s="202"/>
      <c r="J5" s="202"/>
      <c r="K5" s="202"/>
      <c r="L5" s="25"/>
    </row>
    <row r="6" spans="1:12" x14ac:dyDescent="0.25">
      <c r="A6" s="25"/>
      <c r="B6" s="25"/>
      <c r="C6" s="25"/>
      <c r="D6" s="25"/>
      <c r="E6" s="25"/>
      <c r="F6" s="25"/>
      <c r="G6" s="25"/>
      <c r="H6" s="26"/>
      <c r="I6" s="26"/>
      <c r="J6" s="26"/>
      <c r="K6" s="26"/>
      <c r="L6" s="25"/>
    </row>
    <row r="7" spans="1:12" x14ac:dyDescent="0.25">
      <c r="A7" s="25"/>
      <c r="B7" s="201" t="s">
        <v>184</v>
      </c>
      <c r="C7" s="201"/>
      <c r="D7" s="201"/>
      <c r="E7" s="201"/>
      <c r="F7" s="201"/>
      <c r="G7" s="201"/>
      <c r="H7" s="201"/>
      <c r="I7" s="201"/>
      <c r="J7" s="201"/>
      <c r="K7" s="201"/>
      <c r="L7" s="25"/>
    </row>
    <row r="8" spans="1:12" x14ac:dyDescent="0.25">
      <c r="A8" s="25"/>
      <c r="B8" s="203" t="s">
        <v>126</v>
      </c>
      <c r="C8" s="203"/>
      <c r="D8" s="203"/>
      <c r="E8" s="203"/>
      <c r="F8" s="203"/>
      <c r="G8" s="203"/>
      <c r="H8" s="203"/>
      <c r="I8" s="203"/>
      <c r="J8" s="203"/>
      <c r="K8" s="203"/>
      <c r="L8" s="25"/>
    </row>
    <row r="9" spans="1:12" x14ac:dyDescent="0.25">
      <c r="A9" s="1"/>
      <c r="B9" s="24"/>
      <c r="C9" s="195" t="s">
        <v>6</v>
      </c>
      <c r="D9" s="196"/>
      <c r="E9" s="196"/>
      <c r="F9" s="196"/>
      <c r="G9" s="197"/>
      <c r="H9" s="198" t="s">
        <v>7</v>
      </c>
      <c r="I9" s="198"/>
      <c r="J9" s="198"/>
      <c r="K9" s="198"/>
      <c r="L9" s="199"/>
    </row>
    <row r="10" spans="1:12" ht="80.099999999999994" customHeight="1" x14ac:dyDescent="0.25">
      <c r="A10" s="22" t="s">
        <v>81</v>
      </c>
      <c r="B10" s="9" t="s">
        <v>0</v>
      </c>
      <c r="C10" s="23" t="s">
        <v>1</v>
      </c>
      <c r="D10" s="23" t="s">
        <v>2</v>
      </c>
      <c r="E10" s="23" t="s">
        <v>3</v>
      </c>
      <c r="F10" s="22" t="s">
        <v>4</v>
      </c>
      <c r="G10" s="22" t="s">
        <v>5</v>
      </c>
      <c r="H10" s="23" t="s">
        <v>1</v>
      </c>
      <c r="I10" s="23" t="s">
        <v>2</v>
      </c>
      <c r="J10" s="23" t="s">
        <v>3</v>
      </c>
      <c r="K10" s="22" t="s">
        <v>4</v>
      </c>
      <c r="L10" s="22" t="s">
        <v>5</v>
      </c>
    </row>
    <row r="11" spans="1:12" x14ac:dyDescent="0.25">
      <c r="A11" s="200">
        <v>44315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8"/>
    </row>
    <row r="12" spans="1:12" x14ac:dyDescent="0.25">
      <c r="A12" s="186" t="s">
        <v>116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8"/>
    </row>
    <row r="13" spans="1:12" ht="15.75" customHeight="1" x14ac:dyDescent="0.25">
      <c r="A13" s="6">
        <v>168</v>
      </c>
      <c r="B13" s="11" t="s">
        <v>22</v>
      </c>
      <c r="C13" s="3">
        <v>150</v>
      </c>
      <c r="D13" s="3">
        <v>7.35</v>
      </c>
      <c r="E13" s="3">
        <v>10.46</v>
      </c>
      <c r="F13" s="3">
        <v>31.3</v>
      </c>
      <c r="G13" s="3">
        <v>248.69</v>
      </c>
      <c r="H13" s="3">
        <v>200</v>
      </c>
      <c r="I13" s="3">
        <v>9.8000000000000007</v>
      </c>
      <c r="J13" s="3">
        <v>13.95</v>
      </c>
      <c r="K13" s="3">
        <v>41.73</v>
      </c>
      <c r="L13" s="3">
        <v>331.59</v>
      </c>
    </row>
    <row r="14" spans="1:12" x14ac:dyDescent="0.25">
      <c r="A14" s="1">
        <v>2</v>
      </c>
      <c r="B14" s="31" t="s">
        <v>135</v>
      </c>
      <c r="C14" s="1">
        <v>42</v>
      </c>
      <c r="D14" s="1">
        <v>2.17</v>
      </c>
      <c r="E14" s="1">
        <v>6.79</v>
      </c>
      <c r="F14" s="1">
        <v>13.15</v>
      </c>
      <c r="G14" s="1">
        <v>136.91999999999999</v>
      </c>
      <c r="H14" s="1">
        <v>44</v>
      </c>
      <c r="I14" s="1">
        <v>2.2599999999999998</v>
      </c>
      <c r="J14" s="1">
        <v>6.98</v>
      </c>
      <c r="K14" s="1">
        <v>13.52</v>
      </c>
      <c r="L14" s="1">
        <v>142.74</v>
      </c>
    </row>
    <row r="15" spans="1:12" x14ac:dyDescent="0.25">
      <c r="A15" s="6">
        <v>413</v>
      </c>
      <c r="B15" s="11" t="s">
        <v>32</v>
      </c>
      <c r="C15" s="3">
        <v>150</v>
      </c>
      <c r="D15" s="3">
        <v>1.05</v>
      </c>
      <c r="E15" s="3">
        <v>1.2</v>
      </c>
      <c r="F15" s="3">
        <v>13.01</v>
      </c>
      <c r="G15" s="3">
        <v>66.989999999999995</v>
      </c>
      <c r="H15" s="3">
        <v>200</v>
      </c>
      <c r="I15" s="3">
        <v>1.4</v>
      </c>
      <c r="J15" s="3">
        <v>1.6</v>
      </c>
      <c r="K15" s="3">
        <v>17.350000000000001</v>
      </c>
      <c r="L15" s="3">
        <v>89.32</v>
      </c>
    </row>
    <row r="16" spans="1:12" x14ac:dyDescent="0.25">
      <c r="A16" s="191" t="s">
        <v>111</v>
      </c>
      <c r="B16" s="192"/>
      <c r="C16" s="193"/>
      <c r="D16" s="1">
        <f>SUM(D13:D15)</f>
        <v>10.57</v>
      </c>
      <c r="E16" s="1">
        <f>SUM(E13:E15)</f>
        <v>18.45</v>
      </c>
      <c r="F16" s="1">
        <f>SUM(F13:F15)</f>
        <v>57.46</v>
      </c>
      <c r="G16" s="1">
        <f>SUM(G13:G15)</f>
        <v>452.6</v>
      </c>
      <c r="H16" s="1"/>
      <c r="I16" s="1">
        <f>SUM(I13:I15)</f>
        <v>13.46</v>
      </c>
      <c r="J16" s="1">
        <f>SUM(J13:J15)</f>
        <v>22.53</v>
      </c>
      <c r="K16" s="1">
        <f>SUM(K13:K15)</f>
        <v>72.599999999999994</v>
      </c>
      <c r="L16" s="1">
        <f>SUM(L13:L15)</f>
        <v>563.65</v>
      </c>
    </row>
    <row r="18" spans="1:12" x14ac:dyDescent="0.25">
      <c r="A18" s="186" t="s">
        <v>117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8"/>
    </row>
    <row r="19" spans="1:12" x14ac:dyDescent="0.25">
      <c r="A19" s="6">
        <v>91</v>
      </c>
      <c r="B19" s="12" t="s">
        <v>85</v>
      </c>
      <c r="C19" s="6">
        <v>150</v>
      </c>
      <c r="D19" s="3">
        <v>1.23</v>
      </c>
      <c r="E19" s="3">
        <v>1.86</v>
      </c>
      <c r="F19" s="3">
        <v>7.54</v>
      </c>
      <c r="G19" s="3">
        <v>51.9</v>
      </c>
      <c r="H19" s="6">
        <v>200</v>
      </c>
      <c r="I19" s="3">
        <v>1.64</v>
      </c>
      <c r="J19" s="3">
        <v>2.48</v>
      </c>
      <c r="K19" s="3">
        <v>10.06</v>
      </c>
      <c r="L19" s="3">
        <v>69.2</v>
      </c>
    </row>
    <row r="20" spans="1:12" x14ac:dyDescent="0.25">
      <c r="A20" s="6">
        <v>332</v>
      </c>
      <c r="B20" s="12" t="s">
        <v>91</v>
      </c>
      <c r="C20" s="6">
        <v>110</v>
      </c>
      <c r="D20" s="6">
        <v>2.67</v>
      </c>
      <c r="E20" s="6">
        <v>3.94</v>
      </c>
      <c r="F20" s="6">
        <v>26.9</v>
      </c>
      <c r="G20" s="6">
        <v>153.78</v>
      </c>
      <c r="H20" s="6">
        <v>120</v>
      </c>
      <c r="I20" s="6">
        <v>2.92</v>
      </c>
      <c r="J20" s="6">
        <v>4.29</v>
      </c>
      <c r="K20" s="6">
        <v>29.34</v>
      </c>
      <c r="L20" s="6">
        <v>167.76</v>
      </c>
    </row>
    <row r="21" spans="1:12" ht="15.75" customHeight="1" x14ac:dyDescent="0.25">
      <c r="A21" s="6">
        <v>274</v>
      </c>
      <c r="B21" s="11" t="s">
        <v>132</v>
      </c>
      <c r="C21" s="3">
        <v>80</v>
      </c>
      <c r="D21" s="3">
        <v>10.69</v>
      </c>
      <c r="E21" s="3">
        <v>3.76</v>
      </c>
      <c r="F21" s="3">
        <v>7.9</v>
      </c>
      <c r="G21" s="3">
        <v>134</v>
      </c>
      <c r="H21" s="3">
        <v>90</v>
      </c>
      <c r="I21" s="3">
        <v>12.03</v>
      </c>
      <c r="J21" s="3">
        <v>4.2300000000000004</v>
      </c>
      <c r="K21" s="3">
        <v>8.9</v>
      </c>
      <c r="L21" s="3">
        <v>150.75</v>
      </c>
    </row>
    <row r="22" spans="1:12" x14ac:dyDescent="0.25">
      <c r="A22" s="6">
        <v>366</v>
      </c>
      <c r="B22" s="11" t="s">
        <v>36</v>
      </c>
      <c r="C22" s="3">
        <v>30</v>
      </c>
      <c r="D22" s="3">
        <v>0.16</v>
      </c>
      <c r="E22" s="3">
        <v>1.1000000000000001</v>
      </c>
      <c r="F22" s="3">
        <v>1.57</v>
      </c>
      <c r="G22" s="3">
        <v>16.850000000000001</v>
      </c>
      <c r="H22" s="3">
        <v>30</v>
      </c>
      <c r="I22" s="3">
        <v>0.16</v>
      </c>
      <c r="J22" s="3">
        <v>1.1000000000000001</v>
      </c>
      <c r="K22" s="3">
        <v>1.57</v>
      </c>
      <c r="L22" s="3">
        <v>16.850000000000001</v>
      </c>
    </row>
    <row r="23" spans="1:12" x14ac:dyDescent="0.25">
      <c r="A23" s="1" t="s">
        <v>113</v>
      </c>
      <c r="B23" s="17" t="s">
        <v>154</v>
      </c>
      <c r="C23" s="1">
        <v>40</v>
      </c>
      <c r="D23" s="1">
        <v>0</v>
      </c>
      <c r="E23" s="1">
        <v>0</v>
      </c>
      <c r="F23" s="1">
        <v>1.2</v>
      </c>
      <c r="G23" s="1">
        <v>4.8</v>
      </c>
      <c r="H23" s="1">
        <v>50</v>
      </c>
      <c r="I23" s="1">
        <v>0</v>
      </c>
      <c r="J23" s="1">
        <v>0</v>
      </c>
      <c r="K23" s="1">
        <v>1.5</v>
      </c>
      <c r="L23" s="1">
        <v>6</v>
      </c>
    </row>
    <row r="24" spans="1:12" x14ac:dyDescent="0.25">
      <c r="A24" s="1" t="s">
        <v>113</v>
      </c>
      <c r="B24" s="10" t="s">
        <v>124</v>
      </c>
      <c r="C24" s="3">
        <v>40</v>
      </c>
      <c r="D24" s="3">
        <v>2.8</v>
      </c>
      <c r="E24" s="3">
        <v>0.28000000000000003</v>
      </c>
      <c r="F24" s="3">
        <v>19.96</v>
      </c>
      <c r="G24" s="3">
        <v>96</v>
      </c>
      <c r="H24" s="3">
        <v>50</v>
      </c>
      <c r="I24" s="3">
        <v>2.8</v>
      </c>
      <c r="J24" s="3">
        <v>0.28000000000000003</v>
      </c>
      <c r="K24" s="3">
        <v>19.96</v>
      </c>
      <c r="L24" s="3">
        <v>120</v>
      </c>
    </row>
    <row r="25" spans="1:12" x14ac:dyDescent="0.25">
      <c r="A25" s="191" t="s">
        <v>111</v>
      </c>
      <c r="B25" s="192"/>
      <c r="C25" s="193"/>
      <c r="D25" s="1">
        <f>SUM(D19:D24)</f>
        <v>17.55</v>
      </c>
      <c r="E25" s="1">
        <f>SUM(E19:E24)</f>
        <v>10.939999999999998</v>
      </c>
      <c r="F25" s="1">
        <f>SUM(F19:F24)</f>
        <v>65.069999999999993</v>
      </c>
      <c r="G25" s="1">
        <f>SUM(G19:G24)</f>
        <v>457.33000000000004</v>
      </c>
      <c r="H25" s="1"/>
      <c r="I25" s="1">
        <f>SUM(I19:I24)</f>
        <v>19.55</v>
      </c>
      <c r="J25" s="1">
        <f>SUM(J19:J24)</f>
        <v>12.379999999999999</v>
      </c>
      <c r="K25" s="1">
        <f>SUM(K19:K24)</f>
        <v>71.33</v>
      </c>
      <c r="L25" s="1">
        <f>SUM(L19:L24)</f>
        <v>530.55999999999995</v>
      </c>
    </row>
    <row r="27" spans="1:12" x14ac:dyDescent="0.25">
      <c r="A27" s="186" t="s">
        <v>125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8"/>
    </row>
    <row r="28" spans="1:12" x14ac:dyDescent="0.25">
      <c r="A28" s="1" t="s">
        <v>113</v>
      </c>
      <c r="B28" s="42" t="s">
        <v>128</v>
      </c>
      <c r="C28" s="1">
        <v>200</v>
      </c>
      <c r="D28" s="1">
        <v>6</v>
      </c>
      <c r="E28" s="1">
        <v>6.4</v>
      </c>
      <c r="F28" s="1">
        <v>9.4</v>
      </c>
      <c r="G28" s="1">
        <v>116</v>
      </c>
      <c r="H28" s="1">
        <v>200</v>
      </c>
      <c r="I28" s="1">
        <v>6</v>
      </c>
      <c r="J28" s="1">
        <v>6.4</v>
      </c>
      <c r="K28" s="1">
        <v>9.4</v>
      </c>
      <c r="L28" s="1">
        <v>116</v>
      </c>
    </row>
    <row r="29" spans="1:12" ht="15.75" customHeight="1" x14ac:dyDescent="0.25">
      <c r="A29" s="1" t="s">
        <v>113</v>
      </c>
      <c r="B29" s="17" t="s">
        <v>112</v>
      </c>
      <c r="C29" s="1">
        <v>30</v>
      </c>
      <c r="D29" s="1">
        <v>2.25</v>
      </c>
      <c r="E29" s="1">
        <v>4.5</v>
      </c>
      <c r="F29" s="1">
        <v>20.399999999999999</v>
      </c>
      <c r="G29" s="1">
        <v>132</v>
      </c>
      <c r="H29" s="1">
        <v>40</v>
      </c>
      <c r="I29" s="1">
        <v>2.25</v>
      </c>
      <c r="J29" s="1">
        <v>4.5</v>
      </c>
      <c r="K29" s="1">
        <v>20.399999999999999</v>
      </c>
      <c r="L29" s="1">
        <v>176</v>
      </c>
    </row>
    <row r="30" spans="1:12" x14ac:dyDescent="0.25">
      <c r="A30" s="191" t="s">
        <v>111</v>
      </c>
      <c r="B30" s="192"/>
      <c r="C30" s="193"/>
      <c r="D30" s="1">
        <f>SUM(D28:D29)</f>
        <v>8.25</v>
      </c>
      <c r="E30" s="1">
        <f>SUM(E28:E29)</f>
        <v>10.9</v>
      </c>
      <c r="F30" s="1">
        <f>SUM(F28:F29)</f>
        <v>29.799999999999997</v>
      </c>
      <c r="G30" s="1">
        <f>SUM(G28:G29)</f>
        <v>248</v>
      </c>
      <c r="H30" s="1"/>
      <c r="I30" s="1">
        <f>SUM(I28:I29)</f>
        <v>8.25</v>
      </c>
      <c r="J30" s="1">
        <f>SUM(J28:J29)</f>
        <v>10.9</v>
      </c>
      <c r="K30" s="1">
        <f>SUM(K28:K29)</f>
        <v>29.799999999999997</v>
      </c>
      <c r="L30" s="1">
        <f>SUM(L28:L29)</f>
        <v>292</v>
      </c>
    </row>
    <row r="32" spans="1:12" x14ac:dyDescent="0.25">
      <c r="A32" s="186" t="s">
        <v>129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8"/>
    </row>
    <row r="33" spans="1:12" x14ac:dyDescent="0.25">
      <c r="A33" s="1">
        <v>86</v>
      </c>
      <c r="B33" s="40" t="s">
        <v>103</v>
      </c>
      <c r="C33" s="1">
        <v>150</v>
      </c>
      <c r="D33" s="1">
        <v>1.4</v>
      </c>
      <c r="E33" s="1">
        <v>1.65</v>
      </c>
      <c r="F33" s="1">
        <v>9.52</v>
      </c>
      <c r="G33" s="1">
        <v>58.65</v>
      </c>
      <c r="H33" s="1">
        <v>200</v>
      </c>
      <c r="I33" s="1">
        <v>1.86</v>
      </c>
      <c r="J33" s="1">
        <v>2.2000000000000002</v>
      </c>
      <c r="K33" s="1">
        <v>12.69</v>
      </c>
      <c r="L33" s="1">
        <v>78.2</v>
      </c>
    </row>
    <row r="34" spans="1:12" ht="15.75" customHeight="1" x14ac:dyDescent="0.25">
      <c r="A34" s="1" t="s">
        <v>113</v>
      </c>
      <c r="B34" s="17" t="s">
        <v>115</v>
      </c>
      <c r="C34" s="1">
        <v>30</v>
      </c>
      <c r="D34" s="1">
        <v>0.15</v>
      </c>
      <c r="E34" s="1">
        <v>0</v>
      </c>
      <c r="F34" s="1">
        <v>22.83</v>
      </c>
      <c r="G34" s="1">
        <v>91.2</v>
      </c>
      <c r="H34" s="1">
        <v>30</v>
      </c>
      <c r="I34" s="1">
        <v>0.15</v>
      </c>
      <c r="J34" s="1">
        <v>0</v>
      </c>
      <c r="K34" s="1">
        <v>22.83</v>
      </c>
      <c r="L34" s="1">
        <v>91.2</v>
      </c>
    </row>
    <row r="35" spans="1:12" x14ac:dyDescent="0.25">
      <c r="A35" s="6">
        <v>410</v>
      </c>
      <c r="B35" s="10" t="s">
        <v>130</v>
      </c>
      <c r="C35" s="3">
        <v>150</v>
      </c>
      <c r="D35" s="3">
        <v>4.4999999999999998E-2</v>
      </c>
      <c r="E35" s="3">
        <v>0</v>
      </c>
      <c r="F35" s="3">
        <v>4.51</v>
      </c>
      <c r="G35" s="3">
        <v>18.239999999999998</v>
      </c>
      <c r="H35" s="3">
        <v>200</v>
      </c>
      <c r="I35" s="3">
        <v>0.06</v>
      </c>
      <c r="J35" s="3">
        <v>0</v>
      </c>
      <c r="K35" s="3">
        <v>6.02</v>
      </c>
      <c r="L35" s="3">
        <v>24.32</v>
      </c>
    </row>
    <row r="36" spans="1:12" x14ac:dyDescent="0.25">
      <c r="A36" s="45" t="s">
        <v>113</v>
      </c>
      <c r="B36" s="15" t="s">
        <v>16</v>
      </c>
      <c r="C36" s="5">
        <v>40</v>
      </c>
      <c r="D36" s="5">
        <v>3.4</v>
      </c>
      <c r="E36" s="5">
        <v>1.32</v>
      </c>
      <c r="F36" s="5">
        <v>17</v>
      </c>
      <c r="G36" s="5">
        <v>103.6</v>
      </c>
      <c r="H36" s="5">
        <v>50</v>
      </c>
      <c r="I36" s="5">
        <v>4.25</v>
      </c>
      <c r="J36" s="5">
        <v>1.65</v>
      </c>
      <c r="K36" s="5">
        <v>21.25</v>
      </c>
      <c r="L36" s="5">
        <v>129.5</v>
      </c>
    </row>
    <row r="37" spans="1:12" ht="14.25" customHeight="1" x14ac:dyDescent="0.25">
      <c r="A37" s="191" t="s">
        <v>111</v>
      </c>
      <c r="B37" s="192"/>
      <c r="C37" s="193"/>
      <c r="D37" s="1">
        <f>SUM(D33:D36)</f>
        <v>4.9949999999999992</v>
      </c>
      <c r="E37" s="1">
        <f>SUM(E33:E36)</f>
        <v>2.9699999999999998</v>
      </c>
      <c r="F37" s="1">
        <f>SUM(F33:F36)</f>
        <v>53.859999999999992</v>
      </c>
      <c r="G37" s="1">
        <f>SUM(G33:G36)</f>
        <v>271.69</v>
      </c>
      <c r="H37" s="1"/>
      <c r="I37" s="1">
        <f>SUM(I33:I36)</f>
        <v>6.32</v>
      </c>
      <c r="J37" s="1">
        <f>SUM(J33:J36)</f>
        <v>3.85</v>
      </c>
      <c r="K37" s="1">
        <f>SUM(K33:K36)</f>
        <v>62.789999999999992</v>
      </c>
      <c r="L37" s="1">
        <f>SUM(L33:L36)</f>
        <v>323.22000000000003</v>
      </c>
    </row>
    <row r="38" spans="1:12" x14ac:dyDescent="0.25">
      <c r="A38" s="30" t="s">
        <v>131</v>
      </c>
      <c r="B38" s="25"/>
      <c r="C38" s="25"/>
      <c r="D38" s="25"/>
      <c r="E38" s="25"/>
      <c r="F38" s="25"/>
      <c r="G38" s="36">
        <f>G16+G25+G30+G37</f>
        <v>1429.6200000000001</v>
      </c>
      <c r="H38" s="25"/>
      <c r="I38" s="25"/>
      <c r="J38" s="25"/>
      <c r="K38" s="25"/>
      <c r="L38" s="36">
        <f>L16+L25+L30+L37</f>
        <v>1709.43</v>
      </c>
    </row>
    <row r="40" spans="1:12" x14ac:dyDescent="0.25">
      <c r="A40" s="200">
        <v>44316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8"/>
    </row>
    <row r="41" spans="1:12" x14ac:dyDescent="0.25">
      <c r="A41" s="186" t="s">
        <v>116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8"/>
    </row>
    <row r="42" spans="1:12" x14ac:dyDescent="0.25">
      <c r="A42" s="6">
        <v>168</v>
      </c>
      <c r="B42" s="10" t="s">
        <v>8</v>
      </c>
      <c r="C42" s="3">
        <v>150</v>
      </c>
      <c r="D42" s="3">
        <v>4.74</v>
      </c>
      <c r="E42" s="3">
        <v>6.68</v>
      </c>
      <c r="F42" s="3">
        <v>19.12</v>
      </c>
      <c r="G42" s="3">
        <v>155.54</v>
      </c>
      <c r="H42" s="3">
        <v>200</v>
      </c>
      <c r="I42" s="3">
        <v>6.32</v>
      </c>
      <c r="J42" s="3">
        <v>8.91</v>
      </c>
      <c r="K42" s="3">
        <v>25.49</v>
      </c>
      <c r="L42" s="3">
        <v>207.39</v>
      </c>
    </row>
    <row r="43" spans="1:12" x14ac:dyDescent="0.25">
      <c r="A43" s="1">
        <v>1</v>
      </c>
      <c r="B43" s="40" t="s">
        <v>110</v>
      </c>
      <c r="C43" s="1">
        <v>36</v>
      </c>
      <c r="D43" s="1">
        <v>2.17</v>
      </c>
      <c r="E43" s="1">
        <v>6.79</v>
      </c>
      <c r="F43" s="1">
        <v>13.15</v>
      </c>
      <c r="G43" s="1">
        <v>122.4</v>
      </c>
      <c r="H43" s="1">
        <v>37</v>
      </c>
      <c r="I43" s="1">
        <v>2.2599999999999998</v>
      </c>
      <c r="J43" s="1">
        <v>6.98</v>
      </c>
      <c r="K43" s="1">
        <v>13.52</v>
      </c>
      <c r="L43" s="1">
        <v>125.8</v>
      </c>
    </row>
    <row r="44" spans="1:12" x14ac:dyDescent="0.25">
      <c r="A44" s="1">
        <v>416</v>
      </c>
      <c r="B44" s="40" t="s">
        <v>108</v>
      </c>
      <c r="C44" s="1">
        <v>150</v>
      </c>
      <c r="D44" s="1">
        <v>3.15</v>
      </c>
      <c r="E44" s="1">
        <v>2.72</v>
      </c>
      <c r="F44" s="1">
        <v>12.96</v>
      </c>
      <c r="G44" s="1">
        <v>89</v>
      </c>
      <c r="H44" s="1">
        <v>200</v>
      </c>
      <c r="I44" s="1">
        <v>4.2</v>
      </c>
      <c r="J44" s="1">
        <v>3.62</v>
      </c>
      <c r="K44" s="1">
        <v>17.28</v>
      </c>
      <c r="L44" s="1">
        <v>118.66</v>
      </c>
    </row>
    <row r="45" spans="1:12" x14ac:dyDescent="0.25">
      <c r="A45" s="191" t="s">
        <v>111</v>
      </c>
      <c r="B45" s="192"/>
      <c r="C45" s="193"/>
      <c r="D45" s="1">
        <f>SUM(D42:D44)</f>
        <v>10.06</v>
      </c>
      <c r="E45" s="1">
        <f>SUM(E42:E44)</f>
        <v>16.189999999999998</v>
      </c>
      <c r="F45" s="1">
        <f>SUM(F42:F44)</f>
        <v>45.230000000000004</v>
      </c>
      <c r="G45" s="1">
        <f>SUM(G42:G44)</f>
        <v>366.94</v>
      </c>
      <c r="H45" s="1"/>
      <c r="I45" s="1">
        <f>SUM(I42:I44)</f>
        <v>12.780000000000001</v>
      </c>
      <c r="J45" s="1">
        <f>SUM(J42:J44)</f>
        <v>19.510000000000002</v>
      </c>
      <c r="K45" s="1">
        <f>SUM(K42:K44)</f>
        <v>56.29</v>
      </c>
      <c r="L45" s="1">
        <f>SUM(L42:L44)</f>
        <v>451.85</v>
      </c>
    </row>
    <row r="47" spans="1:12" x14ac:dyDescent="0.25">
      <c r="A47" s="186" t="s">
        <v>117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8"/>
    </row>
    <row r="48" spans="1:12" x14ac:dyDescent="0.25">
      <c r="A48" s="53"/>
      <c r="B48" s="47" t="s">
        <v>49</v>
      </c>
      <c r="C48" s="3">
        <v>150</v>
      </c>
      <c r="D48" s="3">
        <v>1.39</v>
      </c>
      <c r="E48" s="3">
        <v>4.6399999999999997</v>
      </c>
      <c r="F48" s="3">
        <v>9.26</v>
      </c>
      <c r="G48" s="3">
        <v>84.35</v>
      </c>
      <c r="H48" s="3">
        <v>200</v>
      </c>
      <c r="I48" s="3">
        <v>1.85</v>
      </c>
      <c r="J48" s="3">
        <v>6.19</v>
      </c>
      <c r="K48" s="3">
        <v>12.35</v>
      </c>
      <c r="L48" s="3">
        <v>112.47</v>
      </c>
    </row>
    <row r="49" spans="1:12" ht="15.75" customHeight="1" x14ac:dyDescent="0.25">
      <c r="A49" s="6">
        <v>331</v>
      </c>
      <c r="B49" s="12" t="s">
        <v>86</v>
      </c>
      <c r="C49" s="6">
        <v>220</v>
      </c>
      <c r="D49" s="6">
        <v>1.94</v>
      </c>
      <c r="E49" s="6">
        <v>5.97</v>
      </c>
      <c r="F49" s="6">
        <v>15.77</v>
      </c>
      <c r="G49" s="6">
        <v>124.44</v>
      </c>
      <c r="H49" s="6">
        <v>250</v>
      </c>
      <c r="I49" s="6">
        <v>2.13</v>
      </c>
      <c r="J49" s="6">
        <v>6.56</v>
      </c>
      <c r="K49" s="6">
        <v>17.34</v>
      </c>
      <c r="L49" s="6">
        <v>136.88</v>
      </c>
    </row>
    <row r="50" spans="1:12" ht="15.75" customHeight="1" x14ac:dyDescent="0.25">
      <c r="A50" s="1">
        <v>390</v>
      </c>
      <c r="B50" s="51" t="s">
        <v>165</v>
      </c>
      <c r="C50" s="1">
        <v>150</v>
      </c>
      <c r="D50" s="1">
        <v>0.24</v>
      </c>
      <c r="E50" s="1">
        <v>0.06</v>
      </c>
      <c r="F50" s="1">
        <v>18.149999999999999</v>
      </c>
      <c r="G50" s="1">
        <v>74.099999999999994</v>
      </c>
      <c r="H50" s="1">
        <v>200</v>
      </c>
      <c r="I50" s="1">
        <v>0.32</v>
      </c>
      <c r="J50" s="1">
        <v>0.08</v>
      </c>
      <c r="K50" s="1">
        <v>24.2</v>
      </c>
      <c r="L50" s="1">
        <v>98.8</v>
      </c>
    </row>
    <row r="51" spans="1:12" x14ac:dyDescent="0.25">
      <c r="A51" s="1" t="s">
        <v>113</v>
      </c>
      <c r="B51" s="10" t="s">
        <v>124</v>
      </c>
      <c r="C51" s="3">
        <v>40</v>
      </c>
      <c r="D51" s="3">
        <v>2.8</v>
      </c>
      <c r="E51" s="3">
        <v>0.28000000000000003</v>
      </c>
      <c r="F51" s="3">
        <v>19.96</v>
      </c>
      <c r="G51" s="3">
        <v>96</v>
      </c>
      <c r="H51" s="3">
        <v>50</v>
      </c>
      <c r="I51" s="3">
        <v>2.8</v>
      </c>
      <c r="J51" s="3">
        <v>0.28000000000000003</v>
      </c>
      <c r="K51" s="3">
        <v>19.96</v>
      </c>
      <c r="L51" s="3">
        <v>120</v>
      </c>
    </row>
    <row r="52" spans="1:12" x14ac:dyDescent="0.25">
      <c r="A52" s="191" t="s">
        <v>111</v>
      </c>
      <c r="B52" s="192"/>
      <c r="C52" s="193"/>
      <c r="D52" s="1">
        <f>SUM(D48:D51)</f>
        <v>6.37</v>
      </c>
      <c r="E52" s="1">
        <f>SUM(E48:E51)</f>
        <v>10.95</v>
      </c>
      <c r="F52" s="1">
        <f>SUM(F48:F51)</f>
        <v>63.14</v>
      </c>
      <c r="G52" s="1">
        <f>SUM(G48:G51)</f>
        <v>378.89</v>
      </c>
      <c r="H52" s="1"/>
      <c r="I52" s="1">
        <f>SUM(I48:I51)</f>
        <v>7.1</v>
      </c>
      <c r="J52" s="1">
        <f>SUM(J48:J51)</f>
        <v>13.11</v>
      </c>
      <c r="K52" s="1">
        <f>SUM(K48:K51)</f>
        <v>73.849999999999994</v>
      </c>
      <c r="L52" s="1">
        <f>SUM(L48:L51)</f>
        <v>468.15</v>
      </c>
    </row>
    <row r="54" spans="1:12" x14ac:dyDescent="0.25">
      <c r="A54" s="186" t="s">
        <v>125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8"/>
    </row>
    <row r="55" spans="1:12" x14ac:dyDescent="0.25">
      <c r="A55" s="1" t="s">
        <v>113</v>
      </c>
      <c r="B55" s="14" t="s">
        <v>17</v>
      </c>
      <c r="C55" s="3">
        <v>200</v>
      </c>
      <c r="D55" s="3">
        <v>0.71</v>
      </c>
      <c r="E55" s="3">
        <v>0</v>
      </c>
      <c r="F55" s="3">
        <v>12.2</v>
      </c>
      <c r="G55" s="3">
        <v>53</v>
      </c>
      <c r="H55" s="3">
        <v>200</v>
      </c>
      <c r="I55" s="3">
        <v>0.71</v>
      </c>
      <c r="J55" s="3">
        <v>0</v>
      </c>
      <c r="K55" s="3">
        <v>12.2</v>
      </c>
      <c r="L55" s="3">
        <v>53</v>
      </c>
    </row>
    <row r="57" spans="1:12" x14ac:dyDescent="0.25">
      <c r="A57" s="186" t="s">
        <v>129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8"/>
    </row>
    <row r="58" spans="1:12" ht="15.75" customHeight="1" x14ac:dyDescent="0.25">
      <c r="A58" s="6">
        <v>230</v>
      </c>
      <c r="B58" s="11" t="s">
        <v>163</v>
      </c>
      <c r="C58" s="3">
        <v>150</v>
      </c>
      <c r="D58" s="3">
        <v>16.03</v>
      </c>
      <c r="E58" s="3">
        <v>29.65</v>
      </c>
      <c r="F58" s="3">
        <v>2.46</v>
      </c>
      <c r="G58" s="3">
        <v>341</v>
      </c>
      <c r="H58" s="3">
        <v>180</v>
      </c>
      <c r="I58" s="3">
        <v>19.239999999999998</v>
      </c>
      <c r="J58" s="3">
        <v>5.69</v>
      </c>
      <c r="K58" s="3">
        <v>3.29</v>
      </c>
      <c r="L58" s="3">
        <v>455.3</v>
      </c>
    </row>
    <row r="59" spans="1:12" x14ac:dyDescent="0.25">
      <c r="A59" s="6">
        <v>410</v>
      </c>
      <c r="B59" s="10" t="s">
        <v>20</v>
      </c>
      <c r="C59" s="3">
        <v>150</v>
      </c>
      <c r="D59" s="3">
        <v>0.09</v>
      </c>
      <c r="E59" s="3">
        <v>0</v>
      </c>
      <c r="F59" s="3">
        <v>9.0299999999999994</v>
      </c>
      <c r="G59" s="3">
        <v>36.479999999999997</v>
      </c>
      <c r="H59" s="3">
        <v>200</v>
      </c>
      <c r="I59" s="3">
        <v>0.12</v>
      </c>
      <c r="J59" s="3">
        <v>0</v>
      </c>
      <c r="K59" s="3">
        <v>12.04</v>
      </c>
      <c r="L59" s="3">
        <v>48.64</v>
      </c>
    </row>
    <row r="60" spans="1:12" x14ac:dyDescent="0.25">
      <c r="A60" s="1" t="s">
        <v>113</v>
      </c>
      <c r="B60" s="17" t="s">
        <v>164</v>
      </c>
      <c r="C60" s="1">
        <v>30</v>
      </c>
      <c r="D60" s="1">
        <v>1.26</v>
      </c>
      <c r="E60" s="1">
        <v>6.36</v>
      </c>
      <c r="F60" s="1">
        <v>19.2</v>
      </c>
      <c r="G60" s="1">
        <v>137.1</v>
      </c>
      <c r="H60" s="1">
        <v>30</v>
      </c>
      <c r="I60" s="1">
        <v>1.26</v>
      </c>
      <c r="J60" s="1">
        <v>6.36</v>
      </c>
      <c r="K60" s="1">
        <v>19.2</v>
      </c>
      <c r="L60" s="1">
        <v>137.1</v>
      </c>
    </row>
    <row r="61" spans="1:12" x14ac:dyDescent="0.25">
      <c r="A61" s="45" t="s">
        <v>113</v>
      </c>
      <c r="B61" s="15" t="s">
        <v>16</v>
      </c>
      <c r="C61" s="5">
        <v>40</v>
      </c>
      <c r="D61" s="5">
        <v>3.4</v>
      </c>
      <c r="E61" s="5">
        <v>1.32</v>
      </c>
      <c r="F61" s="5">
        <v>17</v>
      </c>
      <c r="G61" s="5">
        <v>103.6</v>
      </c>
      <c r="H61" s="5">
        <v>50</v>
      </c>
      <c r="I61" s="5">
        <v>4.25</v>
      </c>
      <c r="J61" s="5">
        <v>1.65</v>
      </c>
      <c r="K61" s="5">
        <v>21.25</v>
      </c>
      <c r="L61" s="5">
        <v>129.5</v>
      </c>
    </row>
    <row r="62" spans="1:12" ht="14.25" customHeight="1" x14ac:dyDescent="0.25">
      <c r="A62" s="191" t="s">
        <v>111</v>
      </c>
      <c r="B62" s="192"/>
      <c r="C62" s="193"/>
      <c r="D62" s="1">
        <f>SUM(D58:D61)</f>
        <v>20.78</v>
      </c>
      <c r="E62" s="1">
        <f>SUM(E58:E61)</f>
        <v>37.33</v>
      </c>
      <c r="F62" s="1">
        <f>SUM(F58:F61)</f>
        <v>47.69</v>
      </c>
      <c r="G62" s="1">
        <f>SUM(G58:G61)</f>
        <v>618.18000000000006</v>
      </c>
      <c r="H62" s="1"/>
      <c r="I62" s="1">
        <f>SUM(I58:I61)</f>
        <v>24.87</v>
      </c>
      <c r="J62" s="1">
        <f>SUM(J58:J61)</f>
        <v>13.700000000000001</v>
      </c>
      <c r="K62" s="1">
        <f>SUM(K58:K61)</f>
        <v>55.78</v>
      </c>
      <c r="L62" s="1">
        <f>SUM(L58:L61)</f>
        <v>770.54</v>
      </c>
    </row>
    <row r="63" spans="1:12" x14ac:dyDescent="0.25">
      <c r="A63" s="30" t="s">
        <v>131</v>
      </c>
      <c r="B63" s="25"/>
      <c r="C63" s="25"/>
      <c r="D63" s="25"/>
      <c r="E63" s="25"/>
      <c r="F63" s="25"/>
      <c r="G63" s="36">
        <f>G45+G52+G55+G62</f>
        <v>1417.01</v>
      </c>
      <c r="H63" s="25"/>
      <c r="I63" s="25"/>
      <c r="J63" s="25"/>
      <c r="K63" s="25"/>
      <c r="L63" s="36">
        <f>L45+L52+L55+L62</f>
        <v>1743.54</v>
      </c>
    </row>
    <row r="65" spans="1:12" x14ac:dyDescent="0.25">
      <c r="A65" s="200">
        <v>44327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8"/>
    </row>
    <row r="66" spans="1:12" x14ac:dyDescent="0.25">
      <c r="A66" s="186" t="s">
        <v>116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8"/>
    </row>
    <row r="67" spans="1:12" ht="15.75" customHeight="1" x14ac:dyDescent="0.25">
      <c r="A67" s="6">
        <v>168</v>
      </c>
      <c r="B67" s="11" t="s">
        <v>66</v>
      </c>
      <c r="C67" s="3">
        <v>150</v>
      </c>
      <c r="D67" s="3">
        <v>4.78</v>
      </c>
      <c r="E67" s="3">
        <v>5.14</v>
      </c>
      <c r="F67" s="3">
        <v>28.38</v>
      </c>
      <c r="G67" s="3">
        <v>176.21</v>
      </c>
      <c r="H67" s="3">
        <v>200</v>
      </c>
      <c r="I67" s="3">
        <v>6.37</v>
      </c>
      <c r="J67" s="3">
        <v>6.85</v>
      </c>
      <c r="K67" s="3">
        <v>37.840000000000003</v>
      </c>
      <c r="L67" s="3">
        <v>235</v>
      </c>
    </row>
    <row r="68" spans="1:12" ht="15.75" customHeight="1" x14ac:dyDescent="0.25">
      <c r="A68" s="1">
        <v>1</v>
      </c>
      <c r="B68" s="17" t="s">
        <v>110</v>
      </c>
      <c r="C68" s="1">
        <v>36</v>
      </c>
      <c r="D68" s="1">
        <v>2.17</v>
      </c>
      <c r="E68" s="1">
        <v>6.79</v>
      </c>
      <c r="F68" s="1">
        <v>13.15</v>
      </c>
      <c r="G68" s="1">
        <v>122.4</v>
      </c>
      <c r="H68" s="1">
        <v>37</v>
      </c>
      <c r="I68" s="1">
        <v>2.2599999999999998</v>
      </c>
      <c r="J68" s="1">
        <v>6.98</v>
      </c>
      <c r="K68" s="1">
        <v>13.52</v>
      </c>
      <c r="L68" s="1">
        <v>125.8</v>
      </c>
    </row>
    <row r="69" spans="1:12" x14ac:dyDescent="0.25">
      <c r="A69" s="6">
        <v>410</v>
      </c>
      <c r="B69" s="10" t="s">
        <v>20</v>
      </c>
      <c r="C69" s="3">
        <v>150</v>
      </c>
      <c r="D69" s="3">
        <v>0.09</v>
      </c>
      <c r="E69" s="3">
        <v>0</v>
      </c>
      <c r="F69" s="3">
        <v>9.0299999999999994</v>
      </c>
      <c r="G69" s="3">
        <v>36.479999999999997</v>
      </c>
      <c r="H69" s="3">
        <v>200</v>
      </c>
      <c r="I69" s="3">
        <v>0.12</v>
      </c>
      <c r="J69" s="3">
        <v>0</v>
      </c>
      <c r="K69" s="3">
        <v>12.04</v>
      </c>
      <c r="L69" s="3">
        <v>48.64</v>
      </c>
    </row>
    <row r="70" spans="1:12" x14ac:dyDescent="0.25">
      <c r="A70" s="191" t="s">
        <v>111</v>
      </c>
      <c r="B70" s="192"/>
      <c r="C70" s="193"/>
      <c r="D70" s="1">
        <f>SUM(D67:D69)</f>
        <v>7.04</v>
      </c>
      <c r="E70" s="1">
        <f>SUM(E67:E69)</f>
        <v>11.93</v>
      </c>
      <c r="F70" s="1">
        <f>SUM(F67:F69)</f>
        <v>50.56</v>
      </c>
      <c r="G70" s="1">
        <f>SUM(G67:G69)</f>
        <v>335.09000000000003</v>
      </c>
      <c r="H70" s="1"/>
      <c r="I70" s="1">
        <f>SUM(I67:I69)</f>
        <v>8.7499999999999982</v>
      </c>
      <c r="J70" s="1">
        <f>SUM(J67:J69)</f>
        <v>13.83</v>
      </c>
      <c r="K70" s="1">
        <f>SUM(K67:K69)</f>
        <v>63.4</v>
      </c>
      <c r="L70" s="1">
        <f>SUM(L67:L69)</f>
        <v>409.44</v>
      </c>
    </row>
    <row r="72" spans="1:12" x14ac:dyDescent="0.25">
      <c r="A72" s="186" t="s">
        <v>117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8"/>
    </row>
    <row r="73" spans="1:12" x14ac:dyDescent="0.25">
      <c r="A73" s="6">
        <v>80</v>
      </c>
      <c r="B73" s="11" t="s">
        <v>53</v>
      </c>
      <c r="C73" s="3">
        <v>150</v>
      </c>
      <c r="D73" s="3">
        <v>3.02</v>
      </c>
      <c r="E73" s="3">
        <v>6.78</v>
      </c>
      <c r="F73" s="3">
        <v>19.43</v>
      </c>
      <c r="G73" s="3">
        <v>89.76</v>
      </c>
      <c r="H73" s="3">
        <v>200</v>
      </c>
      <c r="I73" s="3">
        <v>4.03</v>
      </c>
      <c r="J73" s="3">
        <v>9.0399999999999991</v>
      </c>
      <c r="K73" s="3">
        <v>25.91</v>
      </c>
      <c r="L73" s="3">
        <v>119.68</v>
      </c>
    </row>
    <row r="74" spans="1:12" ht="15.75" customHeight="1" x14ac:dyDescent="0.25">
      <c r="A74" s="6">
        <v>219</v>
      </c>
      <c r="B74" s="11" t="s">
        <v>34</v>
      </c>
      <c r="C74" s="3">
        <v>110</v>
      </c>
      <c r="D74" s="3">
        <v>4.05</v>
      </c>
      <c r="E74" s="3">
        <v>3.9</v>
      </c>
      <c r="F74" s="3">
        <v>25.91</v>
      </c>
      <c r="G74" s="3">
        <v>154.80000000000001</v>
      </c>
      <c r="H74" s="3">
        <v>120</v>
      </c>
      <c r="I74" s="3">
        <v>4.41</v>
      </c>
      <c r="J74" s="3">
        <v>4.25</v>
      </c>
      <c r="K74" s="3">
        <v>28.27</v>
      </c>
      <c r="L74" s="3">
        <v>168.87</v>
      </c>
    </row>
    <row r="75" spans="1:12" ht="15.75" customHeight="1" x14ac:dyDescent="0.25">
      <c r="A75" s="6">
        <v>293</v>
      </c>
      <c r="B75" s="11" t="s">
        <v>27</v>
      </c>
      <c r="C75" s="3">
        <v>80</v>
      </c>
      <c r="D75" s="3">
        <v>14.85</v>
      </c>
      <c r="E75" s="3">
        <v>16.579999999999998</v>
      </c>
      <c r="F75" s="3">
        <v>4.62</v>
      </c>
      <c r="G75" s="3">
        <v>227.03</v>
      </c>
      <c r="H75" s="3">
        <v>90</v>
      </c>
      <c r="I75" s="3">
        <v>16.7</v>
      </c>
      <c r="J75" s="3">
        <v>18.649999999999999</v>
      </c>
      <c r="K75" s="3">
        <v>5.19</v>
      </c>
      <c r="L75" s="3">
        <v>255.4</v>
      </c>
    </row>
    <row r="76" spans="1:12" ht="15.75" customHeight="1" x14ac:dyDescent="0.25">
      <c r="A76" s="1" t="s">
        <v>113</v>
      </c>
      <c r="B76" s="17" t="s">
        <v>154</v>
      </c>
      <c r="C76" s="1">
        <v>40</v>
      </c>
      <c r="D76" s="1">
        <v>0</v>
      </c>
      <c r="E76" s="1">
        <v>0</v>
      </c>
      <c r="F76" s="1">
        <v>1.2</v>
      </c>
      <c r="G76" s="1">
        <v>4.8</v>
      </c>
      <c r="H76" s="1">
        <v>50</v>
      </c>
      <c r="I76" s="1">
        <v>0</v>
      </c>
      <c r="J76" s="1">
        <v>0</v>
      </c>
      <c r="K76" s="1">
        <v>1.5</v>
      </c>
      <c r="L76" s="1">
        <v>6</v>
      </c>
    </row>
    <row r="77" spans="1:12" ht="15.75" customHeight="1" x14ac:dyDescent="0.25">
      <c r="A77" s="1">
        <v>390</v>
      </c>
      <c r="B77" s="51" t="s">
        <v>165</v>
      </c>
      <c r="C77" s="1">
        <v>150</v>
      </c>
      <c r="D77" s="1">
        <v>0.24</v>
      </c>
      <c r="E77" s="1">
        <v>0.06</v>
      </c>
      <c r="F77" s="1">
        <v>18.149999999999999</v>
      </c>
      <c r="G77" s="1">
        <v>74.099999999999994</v>
      </c>
      <c r="H77" s="1">
        <v>200</v>
      </c>
      <c r="I77" s="1">
        <v>0.32</v>
      </c>
      <c r="J77" s="1">
        <v>0.08</v>
      </c>
      <c r="K77" s="1">
        <v>24.2</v>
      </c>
      <c r="L77" s="1">
        <v>98.8</v>
      </c>
    </row>
    <row r="78" spans="1:12" x14ac:dyDescent="0.25">
      <c r="A78" s="1" t="s">
        <v>113</v>
      </c>
      <c r="B78" s="10" t="s">
        <v>124</v>
      </c>
      <c r="C78" s="3">
        <v>40</v>
      </c>
      <c r="D78" s="3">
        <v>2.8</v>
      </c>
      <c r="E78" s="3">
        <v>0.28000000000000003</v>
      </c>
      <c r="F78" s="3">
        <v>19.96</v>
      </c>
      <c r="G78" s="3">
        <v>96</v>
      </c>
      <c r="H78" s="3">
        <v>50</v>
      </c>
      <c r="I78" s="3">
        <v>2.8</v>
      </c>
      <c r="J78" s="3">
        <v>0.28000000000000003</v>
      </c>
      <c r="K78" s="3">
        <v>19.96</v>
      </c>
      <c r="L78" s="3">
        <v>120</v>
      </c>
    </row>
    <row r="79" spans="1:12" x14ac:dyDescent="0.25">
      <c r="A79" s="191" t="s">
        <v>111</v>
      </c>
      <c r="B79" s="192"/>
      <c r="C79" s="193"/>
      <c r="D79" s="1">
        <f>SUM(D73:D78)</f>
        <v>24.96</v>
      </c>
      <c r="E79" s="1">
        <f>SUM(E73:E78)</f>
        <v>27.599999999999998</v>
      </c>
      <c r="F79" s="1">
        <f>SUM(F73:F78)</f>
        <v>89.27000000000001</v>
      </c>
      <c r="G79" s="1">
        <f>SUM(G73:G78)</f>
        <v>646.49</v>
      </c>
      <c r="H79" s="1"/>
      <c r="I79" s="1">
        <f>SUM(I73:I78)</f>
        <v>28.26</v>
      </c>
      <c r="J79" s="1">
        <f>SUM(J73:J78)</f>
        <v>32.299999999999997</v>
      </c>
      <c r="K79" s="1">
        <f>SUM(K73:K78)</f>
        <v>105.03</v>
      </c>
      <c r="L79" s="1">
        <f>SUM(L73:L78)</f>
        <v>768.75</v>
      </c>
    </row>
    <row r="81" spans="1:15" x14ac:dyDescent="0.25">
      <c r="A81" s="186" t="s">
        <v>125</v>
      </c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8"/>
    </row>
    <row r="82" spans="1:15" x14ac:dyDescent="0.25">
      <c r="A82" s="1" t="s">
        <v>113</v>
      </c>
      <c r="B82" s="14" t="s">
        <v>17</v>
      </c>
      <c r="C82" s="3">
        <v>200</v>
      </c>
      <c r="D82" s="3">
        <v>0.71</v>
      </c>
      <c r="E82" s="3">
        <v>0</v>
      </c>
      <c r="F82" s="3">
        <v>12.2</v>
      </c>
      <c r="G82" s="3">
        <v>53</v>
      </c>
      <c r="H82" s="3">
        <v>200</v>
      </c>
      <c r="I82" s="3">
        <v>0.71</v>
      </c>
      <c r="J82" s="3">
        <v>0</v>
      </c>
      <c r="K82" s="3">
        <v>12.2</v>
      </c>
      <c r="L82" s="3">
        <v>53</v>
      </c>
    </row>
    <row r="84" spans="1:15" x14ac:dyDescent="0.25">
      <c r="A84" s="186" t="s">
        <v>129</v>
      </c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8"/>
      <c r="O84" s="2"/>
    </row>
    <row r="85" spans="1:15" ht="15.75" customHeight="1" x14ac:dyDescent="0.25">
      <c r="A85" s="6">
        <v>217</v>
      </c>
      <c r="B85" s="11" t="s">
        <v>51</v>
      </c>
      <c r="C85" s="3">
        <v>150</v>
      </c>
      <c r="D85" s="3">
        <v>19.07</v>
      </c>
      <c r="E85" s="3">
        <v>7.62</v>
      </c>
      <c r="F85" s="3">
        <v>19.34</v>
      </c>
      <c r="G85" s="3">
        <v>222.15</v>
      </c>
      <c r="H85" s="3">
        <v>200</v>
      </c>
      <c r="I85" s="3">
        <v>25.43</v>
      </c>
      <c r="J85" s="3">
        <v>10.16</v>
      </c>
      <c r="K85" s="3">
        <v>25.79</v>
      </c>
      <c r="L85" s="3">
        <v>296.2</v>
      </c>
    </row>
    <row r="86" spans="1:15" ht="15.75" customHeight="1" x14ac:dyDescent="0.25">
      <c r="A86" s="1" t="s">
        <v>145</v>
      </c>
      <c r="B86" s="17" t="s">
        <v>147</v>
      </c>
      <c r="C86" s="1">
        <v>40</v>
      </c>
      <c r="D86" s="1">
        <v>5.32</v>
      </c>
      <c r="E86" s="1">
        <v>1.98</v>
      </c>
      <c r="F86" s="1">
        <v>31.44</v>
      </c>
      <c r="G86" s="1">
        <v>164.71</v>
      </c>
      <c r="H86" s="1">
        <v>60</v>
      </c>
      <c r="I86" s="1">
        <v>7.08</v>
      </c>
      <c r="J86" s="1">
        <v>2.63</v>
      </c>
      <c r="K86" s="1">
        <v>41.81</v>
      </c>
      <c r="L86" s="1">
        <v>219.07</v>
      </c>
    </row>
    <row r="87" spans="1:15" x14ac:dyDescent="0.25">
      <c r="A87" s="6">
        <v>410</v>
      </c>
      <c r="B87" s="10" t="s">
        <v>130</v>
      </c>
      <c r="C87" s="3">
        <v>150</v>
      </c>
      <c r="D87" s="3">
        <v>4.4999999999999998E-2</v>
      </c>
      <c r="E87" s="3">
        <v>0</v>
      </c>
      <c r="F87" s="3">
        <v>4.51</v>
      </c>
      <c r="G87" s="3">
        <v>18.239999999999998</v>
      </c>
      <c r="H87" s="3">
        <v>200</v>
      </c>
      <c r="I87" s="3">
        <v>0.06</v>
      </c>
      <c r="J87" s="3">
        <v>0</v>
      </c>
      <c r="K87" s="3">
        <v>6.02</v>
      </c>
      <c r="L87" s="3">
        <v>24.32</v>
      </c>
    </row>
    <row r="88" spans="1:15" x14ac:dyDescent="0.25">
      <c r="A88" s="45" t="s">
        <v>113</v>
      </c>
      <c r="B88" s="15" t="s">
        <v>16</v>
      </c>
      <c r="C88" s="5">
        <v>40</v>
      </c>
      <c r="D88" s="5">
        <v>3.4</v>
      </c>
      <c r="E88" s="5">
        <v>1.32</v>
      </c>
      <c r="F88" s="5">
        <v>17</v>
      </c>
      <c r="G88" s="5">
        <v>103.6</v>
      </c>
      <c r="H88" s="5">
        <v>50</v>
      </c>
      <c r="I88" s="5">
        <v>4.25</v>
      </c>
      <c r="J88" s="5">
        <v>1.65</v>
      </c>
      <c r="K88" s="5">
        <v>21.25</v>
      </c>
      <c r="L88" s="5">
        <v>129.5</v>
      </c>
    </row>
    <row r="89" spans="1:15" ht="14.25" customHeight="1" x14ac:dyDescent="0.25">
      <c r="A89" s="191" t="s">
        <v>111</v>
      </c>
      <c r="B89" s="192"/>
      <c r="C89" s="193"/>
      <c r="D89" s="1">
        <f>SUM(D85:D88)</f>
        <v>27.835000000000001</v>
      </c>
      <c r="E89" s="1">
        <f>SUM(E85:E88)</f>
        <v>10.92</v>
      </c>
      <c r="F89" s="1">
        <f>SUM(F85:F88)</f>
        <v>72.289999999999992</v>
      </c>
      <c r="G89" s="1">
        <f>SUM(G85:G88)</f>
        <v>508.70000000000005</v>
      </c>
      <c r="H89" s="1"/>
      <c r="I89" s="1">
        <f>SUM(I85:I88)</f>
        <v>36.82</v>
      </c>
      <c r="J89" s="1">
        <f>SUM(J85:J88)</f>
        <v>14.44</v>
      </c>
      <c r="K89" s="1">
        <f>SUM(K85:K88)</f>
        <v>94.86999999999999</v>
      </c>
      <c r="L89" s="1">
        <f>SUM(L85:L88)</f>
        <v>669.09</v>
      </c>
    </row>
    <row r="90" spans="1:15" x14ac:dyDescent="0.25">
      <c r="A90" s="30" t="s">
        <v>131</v>
      </c>
      <c r="B90" s="25"/>
      <c r="C90" s="25"/>
      <c r="D90" s="25"/>
      <c r="E90" s="25"/>
      <c r="F90" s="25"/>
      <c r="G90" s="36">
        <f>G70+G79+G82+G89</f>
        <v>1543.28</v>
      </c>
      <c r="H90" s="25"/>
      <c r="I90" s="25"/>
      <c r="J90" s="25"/>
      <c r="K90" s="25"/>
      <c r="L90" s="36">
        <f>L70+L79+L82+L89</f>
        <v>1900.2800000000002</v>
      </c>
    </row>
    <row r="92" spans="1:15" x14ac:dyDescent="0.25">
      <c r="A92" s="200">
        <v>44328</v>
      </c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8"/>
    </row>
    <row r="93" spans="1:15" x14ac:dyDescent="0.25">
      <c r="A93" s="186" t="s">
        <v>116</v>
      </c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8"/>
    </row>
    <row r="94" spans="1:15" ht="15.75" customHeight="1" x14ac:dyDescent="0.25">
      <c r="A94" s="6">
        <v>168</v>
      </c>
      <c r="B94" s="11" t="s">
        <v>82</v>
      </c>
      <c r="C94" s="3">
        <v>150</v>
      </c>
      <c r="D94" s="3">
        <v>4.08</v>
      </c>
      <c r="E94" s="3">
        <v>4.08</v>
      </c>
      <c r="F94" s="3">
        <v>25.05</v>
      </c>
      <c r="G94" s="3">
        <v>153</v>
      </c>
      <c r="H94" s="6">
        <v>200</v>
      </c>
      <c r="I94" s="3">
        <v>5.43</v>
      </c>
      <c r="J94" s="3">
        <v>4.2300000000000004</v>
      </c>
      <c r="K94" s="3">
        <v>33.380000000000003</v>
      </c>
      <c r="L94" s="3">
        <v>193</v>
      </c>
    </row>
    <row r="95" spans="1:15" ht="15.75" customHeight="1" x14ac:dyDescent="0.25">
      <c r="A95" s="1">
        <v>3</v>
      </c>
      <c r="B95" s="49" t="s">
        <v>153</v>
      </c>
      <c r="C95" s="1">
        <v>42</v>
      </c>
      <c r="D95" s="1">
        <v>4.41</v>
      </c>
      <c r="E95" s="1">
        <v>6.42</v>
      </c>
      <c r="F95" s="1">
        <v>13.58</v>
      </c>
      <c r="G95" s="1">
        <v>129.69999999999999</v>
      </c>
      <c r="H95" s="1">
        <v>44</v>
      </c>
      <c r="I95" s="1">
        <v>4.7300000000000004</v>
      </c>
      <c r="J95" s="1">
        <v>6.88</v>
      </c>
      <c r="K95" s="1">
        <v>14.56</v>
      </c>
      <c r="L95" s="1">
        <v>139</v>
      </c>
    </row>
    <row r="96" spans="1:15" x14ac:dyDescent="0.25">
      <c r="A96" s="1">
        <v>416</v>
      </c>
      <c r="B96" s="40" t="s">
        <v>108</v>
      </c>
      <c r="C96" s="1">
        <v>150</v>
      </c>
      <c r="D96" s="1">
        <v>3.15</v>
      </c>
      <c r="E96" s="1">
        <v>2.72</v>
      </c>
      <c r="F96" s="1">
        <v>12.96</v>
      </c>
      <c r="G96" s="1">
        <v>89</v>
      </c>
      <c r="H96" s="1">
        <v>200</v>
      </c>
      <c r="I96" s="1">
        <v>4.2</v>
      </c>
      <c r="J96" s="1">
        <v>3.62</v>
      </c>
      <c r="K96" s="1">
        <v>17.28</v>
      </c>
      <c r="L96" s="1">
        <v>118.66</v>
      </c>
    </row>
    <row r="97" spans="1:12" x14ac:dyDescent="0.25">
      <c r="A97" s="191" t="s">
        <v>111</v>
      </c>
      <c r="B97" s="192"/>
      <c r="C97" s="193"/>
      <c r="D97" s="1">
        <f>SUM(D94:D96)</f>
        <v>11.64</v>
      </c>
      <c r="E97" s="1">
        <f>SUM(E94:E96)</f>
        <v>13.22</v>
      </c>
      <c r="F97" s="1">
        <f>SUM(F94:F96)</f>
        <v>51.59</v>
      </c>
      <c r="G97" s="1">
        <f>SUM(G94:G96)</f>
        <v>371.7</v>
      </c>
      <c r="H97" s="1"/>
      <c r="I97" s="1">
        <f>SUM(I94:I96)</f>
        <v>14.36</v>
      </c>
      <c r="J97" s="1">
        <f>SUM(J94:J96)</f>
        <v>14.73</v>
      </c>
      <c r="K97" s="1">
        <f>SUM(K94:K96)</f>
        <v>65.22</v>
      </c>
      <c r="L97" s="1">
        <f>SUM(L94:L96)</f>
        <v>450.65999999999997</v>
      </c>
    </row>
    <row r="99" spans="1:12" x14ac:dyDescent="0.25">
      <c r="A99" s="186" t="s">
        <v>117</v>
      </c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8"/>
    </row>
    <row r="100" spans="1:12" x14ac:dyDescent="0.25">
      <c r="A100" s="6">
        <v>91</v>
      </c>
      <c r="B100" s="12" t="s">
        <v>85</v>
      </c>
      <c r="C100" s="6">
        <v>150</v>
      </c>
      <c r="D100" s="3">
        <v>1.23</v>
      </c>
      <c r="E100" s="3">
        <v>1.86</v>
      </c>
      <c r="F100" s="3">
        <v>7.54</v>
      </c>
      <c r="G100" s="3">
        <v>51.9</v>
      </c>
      <c r="H100" s="6">
        <v>200</v>
      </c>
      <c r="I100" s="3">
        <v>1.64</v>
      </c>
      <c r="J100" s="3">
        <v>2.48</v>
      </c>
      <c r="K100" s="3">
        <v>10.06</v>
      </c>
      <c r="L100" s="3">
        <v>69.2</v>
      </c>
    </row>
    <row r="101" spans="1:12" x14ac:dyDescent="0.25">
      <c r="A101" s="6">
        <v>332</v>
      </c>
      <c r="B101" s="11" t="s">
        <v>72</v>
      </c>
      <c r="C101" s="3">
        <v>110</v>
      </c>
      <c r="D101" s="3">
        <v>6.4</v>
      </c>
      <c r="E101" s="3">
        <v>3.98</v>
      </c>
      <c r="F101" s="3">
        <v>33</v>
      </c>
      <c r="G101" s="3">
        <v>193.46</v>
      </c>
      <c r="H101" s="3">
        <v>120</v>
      </c>
      <c r="I101" s="3">
        <v>6.99</v>
      </c>
      <c r="J101" s="3">
        <v>4.34</v>
      </c>
      <c r="K101" s="3">
        <v>36</v>
      </c>
      <c r="L101" s="3">
        <v>211.05</v>
      </c>
    </row>
    <row r="102" spans="1:12" ht="15.75" customHeight="1" x14ac:dyDescent="0.25">
      <c r="A102" s="6">
        <v>299</v>
      </c>
      <c r="B102" s="11" t="s">
        <v>61</v>
      </c>
      <c r="C102" s="3">
        <v>80</v>
      </c>
      <c r="D102" s="3">
        <v>11.04</v>
      </c>
      <c r="E102" s="3">
        <v>10.72</v>
      </c>
      <c r="F102" s="3">
        <v>5.27</v>
      </c>
      <c r="G102" s="3">
        <v>161.63999999999999</v>
      </c>
      <c r="H102" s="3">
        <v>90</v>
      </c>
      <c r="I102" s="3">
        <v>12.42</v>
      </c>
      <c r="J102" s="3">
        <v>12.06</v>
      </c>
      <c r="K102" s="3">
        <v>5.92</v>
      </c>
      <c r="L102" s="3">
        <v>181.8</v>
      </c>
    </row>
    <row r="103" spans="1:12" x14ac:dyDescent="0.25">
      <c r="A103" s="6">
        <v>366</v>
      </c>
      <c r="B103" s="11" t="s">
        <v>36</v>
      </c>
      <c r="C103" s="3">
        <v>30</v>
      </c>
      <c r="D103" s="3">
        <v>0.16</v>
      </c>
      <c r="E103" s="3">
        <v>1.1000000000000001</v>
      </c>
      <c r="F103" s="3">
        <v>1.57</v>
      </c>
      <c r="G103" s="3">
        <v>16.850000000000001</v>
      </c>
      <c r="H103" s="3">
        <v>30</v>
      </c>
      <c r="I103" s="3">
        <v>0.16</v>
      </c>
      <c r="J103" s="3">
        <v>1.1000000000000001</v>
      </c>
      <c r="K103" s="3">
        <v>1.57</v>
      </c>
      <c r="L103" s="3">
        <v>16.850000000000001</v>
      </c>
    </row>
    <row r="104" spans="1:12" x14ac:dyDescent="0.25">
      <c r="A104" s="1" t="s">
        <v>113</v>
      </c>
      <c r="B104" s="11" t="s">
        <v>76</v>
      </c>
      <c r="C104" s="3">
        <v>40</v>
      </c>
      <c r="D104" s="3">
        <v>0</v>
      </c>
      <c r="E104" s="3">
        <v>2.8</v>
      </c>
      <c r="F104" s="3">
        <v>2.8</v>
      </c>
      <c r="G104" s="3">
        <v>36</v>
      </c>
      <c r="H104" s="3">
        <v>50</v>
      </c>
      <c r="I104" s="3">
        <v>0</v>
      </c>
      <c r="J104" s="3">
        <v>3.5</v>
      </c>
      <c r="K104" s="3">
        <v>3.5</v>
      </c>
      <c r="L104" s="3">
        <v>45</v>
      </c>
    </row>
    <row r="105" spans="1:12" x14ac:dyDescent="0.25">
      <c r="A105" s="1" t="s">
        <v>113</v>
      </c>
      <c r="B105" s="10" t="s">
        <v>124</v>
      </c>
      <c r="C105" s="3">
        <v>40</v>
      </c>
      <c r="D105" s="3">
        <v>2.8</v>
      </c>
      <c r="E105" s="3">
        <v>0.28000000000000003</v>
      </c>
      <c r="F105" s="3">
        <v>19.96</v>
      </c>
      <c r="G105" s="3">
        <v>96</v>
      </c>
      <c r="H105" s="3">
        <v>50</v>
      </c>
      <c r="I105" s="3">
        <v>2.8</v>
      </c>
      <c r="J105" s="3">
        <v>0.28000000000000003</v>
      </c>
      <c r="K105" s="3">
        <v>19.96</v>
      </c>
      <c r="L105" s="3">
        <v>120</v>
      </c>
    </row>
    <row r="106" spans="1:12" x14ac:dyDescent="0.25">
      <c r="A106" s="191" t="s">
        <v>111</v>
      </c>
      <c r="B106" s="192"/>
      <c r="C106" s="193"/>
      <c r="D106" s="1">
        <f>SUM(D100:D105)</f>
        <v>21.630000000000003</v>
      </c>
      <c r="E106" s="1">
        <f>SUM(E100:E105)</f>
        <v>20.740000000000006</v>
      </c>
      <c r="F106" s="1">
        <f>SUM(F100:F105)</f>
        <v>70.14</v>
      </c>
      <c r="G106" s="1">
        <f>SUM(G100:G105)</f>
        <v>555.85</v>
      </c>
      <c r="H106" s="1"/>
      <c r="I106" s="1">
        <f>SUM(I100:I105)</f>
        <v>24.01</v>
      </c>
      <c r="J106" s="1">
        <f>SUM(J100:J105)</f>
        <v>23.760000000000005</v>
      </c>
      <c r="K106" s="1">
        <f>SUM(K100:K105)</f>
        <v>77.010000000000005</v>
      </c>
      <c r="L106" s="1">
        <f>SUM(L100:L105)</f>
        <v>643.90000000000009</v>
      </c>
    </row>
    <row r="108" spans="1:12" x14ac:dyDescent="0.25">
      <c r="A108" s="186" t="s">
        <v>125</v>
      </c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8"/>
    </row>
    <row r="109" spans="1:12" x14ac:dyDescent="0.25">
      <c r="A109" s="1" t="s">
        <v>113</v>
      </c>
      <c r="B109" s="42" t="s">
        <v>128</v>
      </c>
      <c r="C109" s="1">
        <v>200</v>
      </c>
      <c r="D109" s="1">
        <v>6</v>
      </c>
      <c r="E109" s="1">
        <v>6.4</v>
      </c>
      <c r="F109" s="1">
        <v>9.4</v>
      </c>
      <c r="G109" s="1">
        <v>116</v>
      </c>
      <c r="H109" s="1">
        <v>200</v>
      </c>
      <c r="I109" s="1">
        <v>6</v>
      </c>
      <c r="J109" s="1">
        <v>6.4</v>
      </c>
      <c r="K109" s="1">
        <v>9.4</v>
      </c>
      <c r="L109" s="1">
        <v>116</v>
      </c>
    </row>
    <row r="110" spans="1:12" ht="15.75" customHeight="1" x14ac:dyDescent="0.25">
      <c r="A110" s="1" t="s">
        <v>113</v>
      </c>
      <c r="B110" s="17" t="s">
        <v>112</v>
      </c>
      <c r="C110" s="1">
        <v>30</v>
      </c>
      <c r="D110" s="1">
        <v>2.25</v>
      </c>
      <c r="E110" s="1">
        <v>4.5</v>
      </c>
      <c r="F110" s="1">
        <v>20.399999999999999</v>
      </c>
      <c r="G110" s="1">
        <v>132</v>
      </c>
      <c r="H110" s="1">
        <v>40</v>
      </c>
      <c r="I110" s="1">
        <v>3</v>
      </c>
      <c r="J110" s="1">
        <v>6</v>
      </c>
      <c r="K110" s="1">
        <v>27.2</v>
      </c>
      <c r="L110" s="1">
        <v>176</v>
      </c>
    </row>
    <row r="111" spans="1:12" x14ac:dyDescent="0.25">
      <c r="A111" s="191" t="s">
        <v>111</v>
      </c>
      <c r="B111" s="192"/>
      <c r="C111" s="193"/>
      <c r="D111" s="1">
        <f>SUM(D109:D110)</f>
        <v>8.25</v>
      </c>
      <c r="E111" s="1">
        <f>SUM(E109:E110)</f>
        <v>10.9</v>
      </c>
      <c r="F111" s="1">
        <f>SUM(F109:F110)</f>
        <v>29.799999999999997</v>
      </c>
      <c r="G111" s="1">
        <f>SUM(G109:G110)</f>
        <v>248</v>
      </c>
      <c r="H111" s="1"/>
      <c r="I111" s="1">
        <f>SUM(I109:I110)</f>
        <v>9</v>
      </c>
      <c r="J111" s="1">
        <f>SUM(J109:J110)</f>
        <v>12.4</v>
      </c>
      <c r="K111" s="1">
        <f>SUM(K109:K110)</f>
        <v>36.6</v>
      </c>
      <c r="L111" s="1">
        <f>SUM(L109:L110)</f>
        <v>292</v>
      </c>
    </row>
    <row r="113" spans="1:12" x14ac:dyDescent="0.25">
      <c r="A113" s="186" t="s">
        <v>129</v>
      </c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8"/>
    </row>
    <row r="114" spans="1:12" ht="15" customHeight="1" x14ac:dyDescent="0.25">
      <c r="A114" s="6">
        <v>252</v>
      </c>
      <c r="B114" s="20" t="s">
        <v>183</v>
      </c>
      <c r="C114" s="3">
        <v>150</v>
      </c>
      <c r="D114" s="3">
        <v>21.92</v>
      </c>
      <c r="E114" s="3">
        <v>9.08</v>
      </c>
      <c r="F114" s="3">
        <v>21.83</v>
      </c>
      <c r="G114" s="3">
        <v>256.68</v>
      </c>
      <c r="H114" s="3">
        <v>180</v>
      </c>
      <c r="I114" s="3">
        <v>25.57</v>
      </c>
      <c r="J114" s="3">
        <v>10.59</v>
      </c>
      <c r="K114" s="3">
        <v>25.47</v>
      </c>
      <c r="L114" s="3">
        <v>299.45999999999998</v>
      </c>
    </row>
    <row r="115" spans="1:12" x14ac:dyDescent="0.25">
      <c r="A115" s="1" t="s">
        <v>113</v>
      </c>
      <c r="B115" s="17" t="s">
        <v>137</v>
      </c>
      <c r="C115" s="1">
        <v>10</v>
      </c>
      <c r="D115" s="1">
        <v>0</v>
      </c>
      <c r="E115" s="1">
        <v>0</v>
      </c>
      <c r="F115" s="1">
        <v>1.06</v>
      </c>
      <c r="G115" s="1">
        <v>4.25</v>
      </c>
      <c r="H115" s="1">
        <v>15</v>
      </c>
      <c r="I115" s="1">
        <v>0</v>
      </c>
      <c r="J115" s="1">
        <v>0</v>
      </c>
      <c r="K115" s="1">
        <v>1.59</v>
      </c>
      <c r="L115" s="1">
        <v>6.37</v>
      </c>
    </row>
    <row r="116" spans="1:12" x14ac:dyDescent="0.25">
      <c r="A116" s="6">
        <v>410</v>
      </c>
      <c r="B116" s="10" t="s">
        <v>130</v>
      </c>
      <c r="C116" s="3">
        <v>150</v>
      </c>
      <c r="D116" s="3">
        <v>4.4999999999999998E-2</v>
      </c>
      <c r="E116" s="3">
        <v>0</v>
      </c>
      <c r="F116" s="3">
        <v>4.51</v>
      </c>
      <c r="G116" s="3">
        <v>18.239999999999998</v>
      </c>
      <c r="H116" s="3">
        <v>200</v>
      </c>
      <c r="I116" s="3">
        <v>0.06</v>
      </c>
      <c r="J116" s="3">
        <v>0</v>
      </c>
      <c r="K116" s="3">
        <v>6.02</v>
      </c>
      <c r="L116" s="3">
        <v>24.32</v>
      </c>
    </row>
    <row r="117" spans="1:12" x14ac:dyDescent="0.25">
      <c r="A117" s="191" t="s">
        <v>111</v>
      </c>
      <c r="B117" s="192"/>
      <c r="C117" s="193"/>
      <c r="D117" s="1">
        <f>SUM(D114:D116)</f>
        <v>21.965000000000003</v>
      </c>
      <c r="E117" s="1">
        <f>SUM(E114:E116)</f>
        <v>9.08</v>
      </c>
      <c r="F117" s="1">
        <f>SUM(F114:F116)</f>
        <v>27.4</v>
      </c>
      <c r="G117" s="1">
        <f>SUM(G114:G116)</f>
        <v>279.17</v>
      </c>
      <c r="H117" s="1"/>
      <c r="I117" s="1">
        <f>SUM(I114:I116)</f>
        <v>25.63</v>
      </c>
      <c r="J117" s="1">
        <f>SUM(J114:J116)</f>
        <v>10.59</v>
      </c>
      <c r="K117" s="1">
        <f>SUM(K114:K116)</f>
        <v>33.08</v>
      </c>
      <c r="L117" s="1">
        <f>SUM(L114:L116)</f>
        <v>330.15</v>
      </c>
    </row>
    <row r="118" spans="1:12" x14ac:dyDescent="0.25">
      <c r="A118" s="30" t="s">
        <v>131</v>
      </c>
      <c r="B118" s="25"/>
      <c r="C118" s="25"/>
      <c r="D118" s="25"/>
      <c r="E118" s="25"/>
      <c r="F118" s="25"/>
      <c r="G118" s="36">
        <f>G97+G106+G111+G117</f>
        <v>1454.72</v>
      </c>
      <c r="H118" s="25"/>
      <c r="I118" s="25"/>
      <c r="J118" s="25"/>
      <c r="K118" s="25"/>
      <c r="L118" s="36">
        <f>L97+L106+L111+L117</f>
        <v>1716.71</v>
      </c>
    </row>
    <row r="120" spans="1:12" x14ac:dyDescent="0.25">
      <c r="A120" s="200">
        <v>44329</v>
      </c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8"/>
    </row>
    <row r="121" spans="1:12" x14ac:dyDescent="0.25">
      <c r="A121" s="186" t="s">
        <v>116</v>
      </c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8"/>
    </row>
    <row r="122" spans="1:12" ht="15.75" customHeight="1" x14ac:dyDescent="0.25">
      <c r="A122" s="6">
        <v>168</v>
      </c>
      <c r="B122" s="10" t="s">
        <v>8</v>
      </c>
      <c r="C122" s="3">
        <v>150</v>
      </c>
      <c r="D122" s="3">
        <v>4.74</v>
      </c>
      <c r="E122" s="3">
        <v>6.68</v>
      </c>
      <c r="F122" s="3">
        <v>19.12</v>
      </c>
      <c r="G122" s="3">
        <v>155.54</v>
      </c>
      <c r="H122" s="3">
        <v>200</v>
      </c>
      <c r="I122" s="3">
        <v>6.32</v>
      </c>
      <c r="J122" s="3">
        <v>8.91</v>
      </c>
      <c r="K122" s="3">
        <v>25.49</v>
      </c>
      <c r="L122" s="3">
        <v>207.39</v>
      </c>
    </row>
    <row r="123" spans="1:12" ht="15.75" customHeight="1" x14ac:dyDescent="0.25">
      <c r="A123" s="1">
        <v>2</v>
      </c>
      <c r="B123" s="49" t="s">
        <v>135</v>
      </c>
      <c r="C123" s="1">
        <v>42</v>
      </c>
      <c r="D123" s="1">
        <v>2.17</v>
      </c>
      <c r="E123" s="1">
        <v>6.79</v>
      </c>
      <c r="F123" s="1">
        <v>13.15</v>
      </c>
      <c r="G123" s="1">
        <v>136.91999999999999</v>
      </c>
      <c r="H123" s="1">
        <v>44</v>
      </c>
      <c r="I123" s="1">
        <v>2.2599999999999998</v>
      </c>
      <c r="J123" s="1">
        <v>6.98</v>
      </c>
      <c r="K123" s="1">
        <v>13.52</v>
      </c>
      <c r="L123" s="1">
        <v>142.74</v>
      </c>
    </row>
    <row r="124" spans="1:12" ht="15.75" customHeight="1" x14ac:dyDescent="0.25">
      <c r="A124" s="6">
        <v>414</v>
      </c>
      <c r="B124" s="11" t="s">
        <v>24</v>
      </c>
      <c r="C124" s="3">
        <v>150</v>
      </c>
      <c r="D124" s="3">
        <v>2.09</v>
      </c>
      <c r="E124" s="3">
        <v>2.39</v>
      </c>
      <c r="F124" s="3">
        <v>14.78</v>
      </c>
      <c r="G124" s="3">
        <v>89.02</v>
      </c>
      <c r="H124" s="3">
        <v>200</v>
      </c>
      <c r="I124" s="3">
        <v>2.79</v>
      </c>
      <c r="J124" s="3">
        <v>3.19</v>
      </c>
      <c r="K124" s="3">
        <v>19.71</v>
      </c>
      <c r="L124" s="3">
        <v>118.69</v>
      </c>
    </row>
    <row r="125" spans="1:12" x14ac:dyDescent="0.25">
      <c r="A125" s="191" t="s">
        <v>111</v>
      </c>
      <c r="B125" s="192"/>
      <c r="C125" s="193"/>
      <c r="D125" s="1">
        <f>SUM(D122:D124)</f>
        <v>9</v>
      </c>
      <c r="E125" s="1">
        <f>SUM(E122:E124)</f>
        <v>15.86</v>
      </c>
      <c r="F125" s="1">
        <f>SUM(F122:F124)</f>
        <v>47.050000000000004</v>
      </c>
      <c r="G125" s="1">
        <f>SUM(G122:G124)</f>
        <v>381.47999999999996</v>
      </c>
      <c r="H125" s="1"/>
      <c r="I125" s="1">
        <f>SUM(I122:I124)</f>
        <v>11.370000000000001</v>
      </c>
      <c r="J125" s="1">
        <f>SUM(J122:J124)</f>
        <v>19.080000000000002</v>
      </c>
      <c r="K125" s="1">
        <f>SUM(K122:K124)</f>
        <v>58.72</v>
      </c>
      <c r="L125" s="1">
        <f>SUM(L122:L124)</f>
        <v>468.82</v>
      </c>
    </row>
    <row r="127" spans="1:12" x14ac:dyDescent="0.25">
      <c r="A127" s="186" t="s">
        <v>117</v>
      </c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8"/>
    </row>
    <row r="128" spans="1:12" x14ac:dyDescent="0.25">
      <c r="A128" s="6">
        <v>73</v>
      </c>
      <c r="B128" s="11" t="s">
        <v>71</v>
      </c>
      <c r="C128" s="3">
        <v>150</v>
      </c>
      <c r="D128" s="3">
        <v>1.94</v>
      </c>
      <c r="E128" s="3">
        <v>5.87</v>
      </c>
      <c r="F128" s="3">
        <v>6.84</v>
      </c>
      <c r="G128" s="3">
        <v>85.76</v>
      </c>
      <c r="H128" s="3">
        <v>200</v>
      </c>
      <c r="I128" s="3">
        <v>2.59</v>
      </c>
      <c r="J128" s="3">
        <v>7.83</v>
      </c>
      <c r="K128" s="3">
        <v>9.1199999999999992</v>
      </c>
      <c r="L128" s="3">
        <v>114.34</v>
      </c>
    </row>
    <row r="129" spans="1:12" x14ac:dyDescent="0.25">
      <c r="A129" s="6">
        <v>315</v>
      </c>
      <c r="B129" s="13" t="s">
        <v>44</v>
      </c>
      <c r="C129" s="4">
        <v>110</v>
      </c>
      <c r="D129" s="4">
        <v>2.85</v>
      </c>
      <c r="E129" s="4">
        <v>3.73</v>
      </c>
      <c r="F129" s="4">
        <v>29.54</v>
      </c>
      <c r="G129" s="3">
        <v>165.13</v>
      </c>
      <c r="H129" s="4">
        <v>120</v>
      </c>
      <c r="I129" s="4">
        <v>3.11</v>
      </c>
      <c r="J129" s="4">
        <v>4.01</v>
      </c>
      <c r="K129" s="4">
        <v>32.229999999999997</v>
      </c>
      <c r="L129" s="3">
        <v>180.14</v>
      </c>
    </row>
    <row r="130" spans="1:12" x14ac:dyDescent="0.25">
      <c r="A130" s="1">
        <v>263</v>
      </c>
      <c r="B130" s="18" t="s">
        <v>152</v>
      </c>
      <c r="C130" s="1">
        <v>80</v>
      </c>
      <c r="D130" s="1">
        <v>13.73</v>
      </c>
      <c r="E130" s="1">
        <v>4.74</v>
      </c>
      <c r="F130" s="1">
        <v>3.42</v>
      </c>
      <c r="G130" s="1">
        <v>112</v>
      </c>
      <c r="H130" s="1">
        <v>90</v>
      </c>
      <c r="I130" s="1">
        <v>15.45</v>
      </c>
      <c r="J130" s="1">
        <v>5.34</v>
      </c>
      <c r="K130" s="1">
        <v>3.85</v>
      </c>
      <c r="L130" s="1">
        <v>126</v>
      </c>
    </row>
    <row r="131" spans="1:12" ht="15.75" customHeight="1" x14ac:dyDescent="0.25">
      <c r="A131" s="6">
        <v>394</v>
      </c>
      <c r="B131" s="11" t="s">
        <v>55</v>
      </c>
      <c r="C131" s="3">
        <v>150</v>
      </c>
      <c r="D131" s="3">
        <v>0.12</v>
      </c>
      <c r="E131" s="3">
        <v>0</v>
      </c>
      <c r="F131" s="3">
        <v>11.24</v>
      </c>
      <c r="G131" s="3">
        <v>45.48</v>
      </c>
      <c r="H131" s="3">
        <v>200</v>
      </c>
      <c r="I131" s="3">
        <v>0.16</v>
      </c>
      <c r="J131" s="3">
        <v>0</v>
      </c>
      <c r="K131" s="3">
        <v>14.99</v>
      </c>
      <c r="L131" s="3">
        <v>60.64</v>
      </c>
    </row>
    <row r="132" spans="1:12" x14ac:dyDescent="0.25">
      <c r="A132" s="1" t="s">
        <v>113</v>
      </c>
      <c r="B132" s="10" t="s">
        <v>124</v>
      </c>
      <c r="C132" s="3">
        <v>40</v>
      </c>
      <c r="D132" s="3">
        <v>2.8</v>
      </c>
      <c r="E132" s="3">
        <v>0.28000000000000003</v>
      </c>
      <c r="F132" s="3">
        <v>19.96</v>
      </c>
      <c r="G132" s="3">
        <v>96</v>
      </c>
      <c r="H132" s="3">
        <v>50</v>
      </c>
      <c r="I132" s="3">
        <v>2.8</v>
      </c>
      <c r="J132" s="3">
        <v>0.28000000000000003</v>
      </c>
      <c r="K132" s="3">
        <v>19.96</v>
      </c>
      <c r="L132" s="3">
        <v>120</v>
      </c>
    </row>
    <row r="133" spans="1:12" x14ac:dyDescent="0.25">
      <c r="A133" s="191" t="s">
        <v>111</v>
      </c>
      <c r="B133" s="192"/>
      <c r="C133" s="193"/>
      <c r="D133" s="1">
        <f>SUM(D128:D132)</f>
        <v>21.44</v>
      </c>
      <c r="E133" s="1">
        <f>SUM(E128:E132)</f>
        <v>14.62</v>
      </c>
      <c r="F133" s="1">
        <f>SUM(F128:F132)</f>
        <v>71</v>
      </c>
      <c r="G133" s="1">
        <f>SUM(G128:G132)</f>
        <v>504.37</v>
      </c>
      <c r="H133" s="1"/>
      <c r="I133" s="1">
        <f>SUM(I128:I132)</f>
        <v>24.11</v>
      </c>
      <c r="J133" s="1">
        <f>SUM(J128:J132)</f>
        <v>17.46</v>
      </c>
      <c r="K133" s="1">
        <f>SUM(K128:K132)</f>
        <v>80.150000000000006</v>
      </c>
      <c r="L133" s="1">
        <f>SUM(L128:L132)</f>
        <v>601.12</v>
      </c>
    </row>
    <row r="135" spans="1:12" x14ac:dyDescent="0.25">
      <c r="A135" s="186" t="s">
        <v>125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8"/>
    </row>
    <row r="136" spans="1:12" ht="15.75" customHeight="1" x14ac:dyDescent="0.25">
      <c r="A136" s="1" t="s">
        <v>113</v>
      </c>
      <c r="B136" s="11" t="s">
        <v>30</v>
      </c>
      <c r="C136" s="3">
        <v>200</v>
      </c>
      <c r="D136" s="3">
        <v>0.8</v>
      </c>
      <c r="E136" s="3">
        <v>0</v>
      </c>
      <c r="F136" s="3">
        <v>22.6</v>
      </c>
      <c r="G136" s="3">
        <v>92</v>
      </c>
      <c r="H136" s="3">
        <v>200</v>
      </c>
      <c r="I136" s="3">
        <v>0.8</v>
      </c>
      <c r="J136" s="3">
        <v>0</v>
      </c>
      <c r="K136" s="3">
        <v>22.6</v>
      </c>
      <c r="L136" s="3">
        <v>92</v>
      </c>
    </row>
    <row r="137" spans="1:12" x14ac:dyDescent="0.25">
      <c r="A137" s="191" t="s">
        <v>111</v>
      </c>
      <c r="B137" s="192"/>
      <c r="C137" s="193"/>
      <c r="D137" s="1">
        <f>SUM(D136:D136)</f>
        <v>0.8</v>
      </c>
      <c r="E137" s="1">
        <f>SUM(E136:E136)</f>
        <v>0</v>
      </c>
      <c r="F137" s="1">
        <f>SUM(F136:F136)</f>
        <v>22.6</v>
      </c>
      <c r="G137" s="1">
        <f>SUM(G136:G136)</f>
        <v>92</v>
      </c>
      <c r="H137" s="1"/>
      <c r="I137" s="1">
        <f>SUM(I136:I136)</f>
        <v>0.8</v>
      </c>
      <c r="J137" s="1">
        <f>SUM(J136:J136)</f>
        <v>0</v>
      </c>
      <c r="K137" s="1">
        <f>SUM(K136:K136)</f>
        <v>22.6</v>
      </c>
      <c r="L137" s="1">
        <f>SUM(L136:L136)</f>
        <v>92</v>
      </c>
    </row>
    <row r="139" spans="1:12" x14ac:dyDescent="0.25">
      <c r="A139" s="186" t="s">
        <v>129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8"/>
    </row>
    <row r="140" spans="1:12" ht="15.75" customHeight="1" x14ac:dyDescent="0.25">
      <c r="A140" s="6">
        <v>233</v>
      </c>
      <c r="B140" s="11" t="s">
        <v>47</v>
      </c>
      <c r="C140" s="3">
        <v>180</v>
      </c>
      <c r="D140" s="3">
        <v>13.8</v>
      </c>
      <c r="E140" s="3">
        <v>17.100000000000001</v>
      </c>
      <c r="F140" s="3">
        <v>20.12</v>
      </c>
      <c r="G140" s="3">
        <v>252</v>
      </c>
      <c r="H140" s="3">
        <v>200</v>
      </c>
      <c r="I140" s="3">
        <v>15.33</v>
      </c>
      <c r="J140" s="3">
        <v>19</v>
      </c>
      <c r="K140" s="3">
        <v>22.36</v>
      </c>
      <c r="L140" s="3">
        <v>280</v>
      </c>
    </row>
    <row r="141" spans="1:12" x14ac:dyDescent="0.25">
      <c r="A141" s="6">
        <v>410</v>
      </c>
      <c r="B141" s="10" t="s">
        <v>20</v>
      </c>
      <c r="C141" s="3">
        <v>150</v>
      </c>
      <c r="D141" s="3">
        <v>0.09</v>
      </c>
      <c r="E141" s="3">
        <v>0</v>
      </c>
      <c r="F141" s="3">
        <v>9.0299999999999994</v>
      </c>
      <c r="G141" s="3">
        <v>36.479999999999997</v>
      </c>
      <c r="H141" s="3">
        <v>200</v>
      </c>
      <c r="I141" s="3">
        <v>0.12</v>
      </c>
      <c r="J141" s="3">
        <v>0</v>
      </c>
      <c r="K141" s="3">
        <v>12.04</v>
      </c>
      <c r="L141" s="3">
        <v>48.64</v>
      </c>
    </row>
    <row r="142" spans="1:12" ht="15.75" customHeight="1" x14ac:dyDescent="0.25">
      <c r="A142" s="1" t="s">
        <v>113</v>
      </c>
      <c r="B142" s="17" t="s">
        <v>112</v>
      </c>
      <c r="C142" s="1">
        <v>30</v>
      </c>
      <c r="D142" s="1">
        <v>2.25</v>
      </c>
      <c r="E142" s="1">
        <v>4.5</v>
      </c>
      <c r="F142" s="1">
        <v>20.399999999999999</v>
      </c>
      <c r="G142" s="1">
        <v>132</v>
      </c>
      <c r="H142" s="1">
        <v>30</v>
      </c>
      <c r="I142" s="1">
        <v>2.25</v>
      </c>
      <c r="J142" s="1">
        <v>4.5</v>
      </c>
      <c r="K142" s="1">
        <v>20.399999999999999</v>
      </c>
      <c r="L142" s="1">
        <v>132</v>
      </c>
    </row>
    <row r="143" spans="1:12" x14ac:dyDescent="0.25">
      <c r="A143" s="45" t="s">
        <v>113</v>
      </c>
      <c r="B143" s="15" t="s">
        <v>16</v>
      </c>
      <c r="C143" s="5">
        <v>40</v>
      </c>
      <c r="D143" s="5">
        <v>3.4</v>
      </c>
      <c r="E143" s="5">
        <v>1.32</v>
      </c>
      <c r="F143" s="5">
        <v>17</v>
      </c>
      <c r="G143" s="5">
        <v>103.6</v>
      </c>
      <c r="H143" s="5">
        <v>50</v>
      </c>
      <c r="I143" s="5">
        <v>4.25</v>
      </c>
      <c r="J143" s="5">
        <v>1.65</v>
      </c>
      <c r="K143" s="5">
        <v>21.25</v>
      </c>
      <c r="L143" s="5">
        <v>129.5</v>
      </c>
    </row>
    <row r="144" spans="1:12" x14ac:dyDescent="0.25">
      <c r="A144" s="191" t="s">
        <v>111</v>
      </c>
      <c r="B144" s="192"/>
      <c r="C144" s="193"/>
      <c r="D144" s="1">
        <f>SUM(D140:D143)</f>
        <v>19.54</v>
      </c>
      <c r="E144" s="1">
        <f>SUM(E140:E143)</f>
        <v>22.92</v>
      </c>
      <c r="F144" s="1">
        <f>SUM(F140:F143)</f>
        <v>66.55</v>
      </c>
      <c r="G144" s="1">
        <f>SUM(G140:G143)</f>
        <v>524.08000000000004</v>
      </c>
      <c r="H144" s="1"/>
      <c r="I144" s="1">
        <f>SUM(I140:I143)</f>
        <v>21.95</v>
      </c>
      <c r="J144" s="1">
        <f>SUM(J140:J143)</f>
        <v>25.15</v>
      </c>
      <c r="K144" s="1">
        <f>SUM(K140:K143)</f>
        <v>76.05</v>
      </c>
      <c r="L144" s="1">
        <f>SUM(L140:L143)</f>
        <v>590.14</v>
      </c>
    </row>
    <row r="145" spans="1:17" x14ac:dyDescent="0.25">
      <c r="A145" s="30" t="s">
        <v>131</v>
      </c>
      <c r="B145" s="25"/>
      <c r="C145" s="25"/>
      <c r="D145" s="25"/>
      <c r="E145" s="25"/>
      <c r="F145" s="25"/>
      <c r="G145" s="36">
        <f>G125+G133+G137+G144</f>
        <v>1501.9299999999998</v>
      </c>
      <c r="H145" s="25"/>
      <c r="I145" s="25"/>
      <c r="J145" s="25"/>
      <c r="K145" s="25"/>
      <c r="L145" s="36">
        <f>L125+L133+L137+L144</f>
        <v>1752.08</v>
      </c>
    </row>
    <row r="147" spans="1:17" x14ac:dyDescent="0.25">
      <c r="A147" s="200">
        <v>44330</v>
      </c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8"/>
    </row>
    <row r="148" spans="1:17" x14ac:dyDescent="0.25">
      <c r="A148" s="186" t="s">
        <v>116</v>
      </c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8"/>
    </row>
    <row r="149" spans="1:17" ht="15.75" customHeight="1" x14ac:dyDescent="0.25">
      <c r="A149" s="6">
        <v>168</v>
      </c>
      <c r="B149" s="11" t="s">
        <v>31</v>
      </c>
      <c r="C149" s="3">
        <v>150</v>
      </c>
      <c r="D149" s="3">
        <v>5.96</v>
      </c>
      <c r="E149" s="3">
        <v>6.16</v>
      </c>
      <c r="F149" s="3">
        <v>26.36</v>
      </c>
      <c r="G149" s="3">
        <v>184.63</v>
      </c>
      <c r="H149" s="3">
        <v>200</v>
      </c>
      <c r="I149" s="3">
        <v>7.95</v>
      </c>
      <c r="J149" s="3">
        <v>8.2100000000000009</v>
      </c>
      <c r="K149" s="3">
        <v>32.15</v>
      </c>
      <c r="L149" s="3">
        <v>246.17</v>
      </c>
      <c r="Q149" t="s">
        <v>104</v>
      </c>
    </row>
    <row r="150" spans="1:17" ht="15.75" customHeight="1" x14ac:dyDescent="0.25">
      <c r="A150" s="1">
        <v>1</v>
      </c>
      <c r="B150" s="17" t="s">
        <v>110</v>
      </c>
      <c r="C150" s="1">
        <v>36</v>
      </c>
      <c r="D150" s="1">
        <v>2.17</v>
      </c>
      <c r="E150" s="1">
        <v>6.79</v>
      </c>
      <c r="F150" s="1">
        <v>13.15</v>
      </c>
      <c r="G150" s="1">
        <v>122.4</v>
      </c>
      <c r="H150" s="1">
        <v>37</v>
      </c>
      <c r="I150" s="1">
        <v>2.2599999999999998</v>
      </c>
      <c r="J150" s="1">
        <v>6.98</v>
      </c>
      <c r="K150" s="1">
        <v>13.52</v>
      </c>
      <c r="L150" s="1">
        <v>125.8</v>
      </c>
    </row>
    <row r="151" spans="1:17" x14ac:dyDescent="0.25">
      <c r="A151" s="6">
        <v>410</v>
      </c>
      <c r="B151" s="10" t="s">
        <v>20</v>
      </c>
      <c r="C151" s="3">
        <v>150</v>
      </c>
      <c r="D151" s="3">
        <v>0.09</v>
      </c>
      <c r="E151" s="3">
        <v>0</v>
      </c>
      <c r="F151" s="3">
        <v>9.0299999999999994</v>
      </c>
      <c r="G151" s="3">
        <v>36.479999999999997</v>
      </c>
      <c r="H151" s="3">
        <v>200</v>
      </c>
      <c r="I151" s="3">
        <v>0.12</v>
      </c>
      <c r="J151" s="3">
        <v>0</v>
      </c>
      <c r="K151" s="3">
        <v>12.04</v>
      </c>
      <c r="L151" s="3">
        <v>48.64</v>
      </c>
    </row>
    <row r="152" spans="1:17" x14ac:dyDescent="0.25">
      <c r="A152" s="191" t="s">
        <v>111</v>
      </c>
      <c r="B152" s="192"/>
      <c r="C152" s="193"/>
      <c r="D152" s="1">
        <f>SUM(D149:D151)</f>
        <v>8.2199999999999989</v>
      </c>
      <c r="E152" s="1">
        <f>SUM(E149:E151)</f>
        <v>12.95</v>
      </c>
      <c r="F152" s="1">
        <f>SUM(F149:F151)</f>
        <v>48.54</v>
      </c>
      <c r="G152" s="1">
        <f>SUM(G149:G151)</f>
        <v>343.51</v>
      </c>
      <c r="H152" s="1"/>
      <c r="I152" s="1">
        <f>SUM(I149:I151)</f>
        <v>10.33</v>
      </c>
      <c r="J152" s="1">
        <f>SUM(J149:J151)</f>
        <v>15.190000000000001</v>
      </c>
      <c r="K152" s="1">
        <f>SUM(K149:K151)</f>
        <v>57.71</v>
      </c>
      <c r="L152" s="1">
        <f>SUM(L149:L151)</f>
        <v>420.60999999999996</v>
      </c>
    </row>
    <row r="154" spans="1:17" x14ac:dyDescent="0.25">
      <c r="A154" s="186" t="s">
        <v>117</v>
      </c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8"/>
    </row>
    <row r="155" spans="1:17" ht="15.75" customHeight="1" x14ac:dyDescent="0.25">
      <c r="A155" s="6">
        <v>62</v>
      </c>
      <c r="B155" s="11" t="s">
        <v>43</v>
      </c>
      <c r="C155" s="3">
        <v>150</v>
      </c>
      <c r="D155" s="3">
        <v>1.1599999999999999</v>
      </c>
      <c r="E155" s="3">
        <v>3.8</v>
      </c>
      <c r="F155" s="3">
        <v>6.03</v>
      </c>
      <c r="G155" s="3">
        <v>62.5</v>
      </c>
      <c r="H155" s="3">
        <v>200</v>
      </c>
      <c r="I155" s="3">
        <v>1.55</v>
      </c>
      <c r="J155" s="3">
        <v>5.07</v>
      </c>
      <c r="K155" s="3">
        <v>8.0399999999999991</v>
      </c>
      <c r="L155" s="3">
        <v>83.33</v>
      </c>
    </row>
    <row r="156" spans="1:17" ht="15.75" customHeight="1" x14ac:dyDescent="0.25">
      <c r="A156" s="1">
        <v>637</v>
      </c>
      <c r="B156" s="17" t="s">
        <v>157</v>
      </c>
      <c r="C156" s="1">
        <v>220</v>
      </c>
      <c r="D156" s="1">
        <v>11.32</v>
      </c>
      <c r="E156" s="1">
        <v>15.22</v>
      </c>
      <c r="F156" s="1">
        <v>28.83</v>
      </c>
      <c r="G156" s="1">
        <v>350.82</v>
      </c>
      <c r="H156" s="1">
        <v>250</v>
      </c>
      <c r="I156" s="1">
        <v>12.9</v>
      </c>
      <c r="J156" s="1">
        <v>17.3</v>
      </c>
      <c r="K156" s="1">
        <v>32.76</v>
      </c>
      <c r="L156" s="1">
        <v>398.6</v>
      </c>
    </row>
    <row r="157" spans="1:17" ht="15.75" customHeight="1" x14ac:dyDescent="0.25">
      <c r="A157" s="6">
        <v>396</v>
      </c>
      <c r="B157" s="11" t="s">
        <v>28</v>
      </c>
      <c r="C157" s="3">
        <v>150</v>
      </c>
      <c r="D157" s="3">
        <v>0.1</v>
      </c>
      <c r="E157" s="3">
        <v>0</v>
      </c>
      <c r="F157" s="3">
        <v>15.86</v>
      </c>
      <c r="G157" s="3">
        <v>63.8</v>
      </c>
      <c r="H157" s="3">
        <v>200</v>
      </c>
      <c r="I157" s="3">
        <v>0.13</v>
      </c>
      <c r="J157" s="3">
        <v>0</v>
      </c>
      <c r="K157" s="3">
        <v>21.15</v>
      </c>
      <c r="L157" s="3">
        <v>85.1</v>
      </c>
    </row>
    <row r="158" spans="1:17" x14ac:dyDescent="0.25">
      <c r="A158" s="1" t="s">
        <v>113</v>
      </c>
      <c r="B158" s="10" t="s">
        <v>124</v>
      </c>
      <c r="C158" s="3">
        <v>40</v>
      </c>
      <c r="D158" s="3">
        <v>2.8</v>
      </c>
      <c r="E158" s="3">
        <v>0.28000000000000003</v>
      </c>
      <c r="F158" s="3">
        <v>19.96</v>
      </c>
      <c r="G158" s="3">
        <v>96</v>
      </c>
      <c r="H158" s="3">
        <v>50</v>
      </c>
      <c r="I158" s="3">
        <v>2.8</v>
      </c>
      <c r="J158" s="3">
        <v>0.28000000000000003</v>
      </c>
      <c r="K158" s="3">
        <v>19.96</v>
      </c>
      <c r="L158" s="3">
        <v>120</v>
      </c>
    </row>
    <row r="159" spans="1:17" x14ac:dyDescent="0.25">
      <c r="A159" s="191" t="s">
        <v>111</v>
      </c>
      <c r="B159" s="192"/>
      <c r="C159" s="193"/>
      <c r="D159" s="1">
        <f>SUM(D155:D158)</f>
        <v>15.379999999999999</v>
      </c>
      <c r="E159" s="1">
        <f>SUM(E155:E158)</f>
        <v>19.3</v>
      </c>
      <c r="F159" s="1">
        <f>SUM(F155:F158)</f>
        <v>70.680000000000007</v>
      </c>
      <c r="G159" s="1">
        <f>SUM(G155:G158)</f>
        <v>573.12</v>
      </c>
      <c r="H159" s="1"/>
      <c r="I159" s="1">
        <f>SUM(I155:I158)</f>
        <v>17.380000000000003</v>
      </c>
      <c r="J159" s="1">
        <f>SUM(J155:J158)</f>
        <v>22.650000000000002</v>
      </c>
      <c r="K159" s="1">
        <f>SUM(K155:K158)</f>
        <v>81.91</v>
      </c>
      <c r="L159" s="1">
        <f>SUM(L155:L158)</f>
        <v>687.03</v>
      </c>
    </row>
    <row r="161" spans="1:12" x14ac:dyDescent="0.25">
      <c r="A161" s="186" t="s">
        <v>125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8"/>
    </row>
    <row r="162" spans="1:12" x14ac:dyDescent="0.25">
      <c r="A162" s="1" t="s">
        <v>113</v>
      </c>
      <c r="B162" s="14" t="s">
        <v>17</v>
      </c>
      <c r="C162" s="3">
        <v>200</v>
      </c>
      <c r="D162" s="3">
        <v>0.71</v>
      </c>
      <c r="E162" s="3">
        <v>0</v>
      </c>
      <c r="F162" s="3">
        <v>12.2</v>
      </c>
      <c r="G162" s="3">
        <v>53</v>
      </c>
      <c r="H162" s="3">
        <v>200</v>
      </c>
      <c r="I162" s="3">
        <v>0.71</v>
      </c>
      <c r="J162" s="3">
        <v>0</v>
      </c>
      <c r="K162" s="3">
        <v>12.2</v>
      </c>
      <c r="L162" s="3">
        <v>53</v>
      </c>
    </row>
    <row r="163" spans="1:12" x14ac:dyDescent="0.25">
      <c r="A163" s="191" t="s">
        <v>111</v>
      </c>
      <c r="B163" s="192"/>
      <c r="C163" s="193"/>
      <c r="D163" s="1">
        <f>SUM(D162:D162)</f>
        <v>0.71</v>
      </c>
      <c r="E163" s="1">
        <f>SUM(E162:E162)</f>
        <v>0</v>
      </c>
      <c r="F163" s="1">
        <f>SUM(F162:F162)</f>
        <v>12.2</v>
      </c>
      <c r="G163" s="1">
        <f>SUM(G162:G162)</f>
        <v>53</v>
      </c>
      <c r="H163" s="1"/>
      <c r="I163" s="1">
        <f>SUM(I162:I162)</f>
        <v>0.71</v>
      </c>
      <c r="J163" s="1">
        <f>SUM(J162:J162)</f>
        <v>0</v>
      </c>
      <c r="K163" s="1">
        <f>SUM(K162:K162)</f>
        <v>12.2</v>
      </c>
      <c r="L163" s="1">
        <f>SUM(L162:L162)</f>
        <v>53</v>
      </c>
    </row>
    <row r="165" spans="1:12" x14ac:dyDescent="0.25">
      <c r="A165" s="186" t="s">
        <v>129</v>
      </c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8"/>
    </row>
    <row r="166" spans="1:12" ht="15.75" customHeight="1" x14ac:dyDescent="0.25">
      <c r="A166" s="6">
        <v>220</v>
      </c>
      <c r="B166" s="11" t="s">
        <v>64</v>
      </c>
      <c r="C166" s="3">
        <v>150</v>
      </c>
      <c r="D166" s="3">
        <v>7.56</v>
      </c>
      <c r="E166" s="3">
        <v>10.39</v>
      </c>
      <c r="F166" s="3">
        <v>0.79</v>
      </c>
      <c r="G166" s="3">
        <v>228.45</v>
      </c>
      <c r="H166" s="3">
        <v>200</v>
      </c>
      <c r="I166" s="3">
        <v>10.1</v>
      </c>
      <c r="J166" s="3">
        <v>13.85</v>
      </c>
      <c r="K166" s="3">
        <v>1.1000000000000001</v>
      </c>
      <c r="L166" s="3">
        <v>304.60000000000002</v>
      </c>
    </row>
    <row r="167" spans="1:12" x14ac:dyDescent="0.25">
      <c r="A167" s="1" t="s">
        <v>113</v>
      </c>
      <c r="B167" s="17" t="s">
        <v>164</v>
      </c>
      <c r="C167" s="1">
        <v>30</v>
      </c>
      <c r="D167" s="1">
        <v>1.26</v>
      </c>
      <c r="E167" s="1">
        <v>6.36</v>
      </c>
      <c r="F167" s="1">
        <v>19.2</v>
      </c>
      <c r="G167" s="1">
        <v>137.1</v>
      </c>
      <c r="H167" s="1">
        <v>30</v>
      </c>
      <c r="I167" s="1">
        <v>1.26</v>
      </c>
      <c r="J167" s="1">
        <v>6.36</v>
      </c>
      <c r="K167" s="1">
        <v>19.2</v>
      </c>
      <c r="L167" s="1">
        <v>137.1</v>
      </c>
    </row>
    <row r="168" spans="1:12" x14ac:dyDescent="0.25">
      <c r="A168" s="6">
        <v>410</v>
      </c>
      <c r="B168" s="10" t="s">
        <v>130</v>
      </c>
      <c r="C168" s="3">
        <v>150</v>
      </c>
      <c r="D168" s="3">
        <v>4.4999999999999998E-2</v>
      </c>
      <c r="E168" s="3">
        <v>0</v>
      </c>
      <c r="F168" s="3">
        <v>4.51</v>
      </c>
      <c r="G168" s="3">
        <v>18.239999999999998</v>
      </c>
      <c r="H168" s="3">
        <v>200</v>
      </c>
      <c r="I168" s="3">
        <v>0.06</v>
      </c>
      <c r="J168" s="3">
        <v>0</v>
      </c>
      <c r="K168" s="3">
        <v>6.02</v>
      </c>
      <c r="L168" s="3">
        <v>24.32</v>
      </c>
    </row>
    <row r="169" spans="1:12" x14ac:dyDescent="0.25">
      <c r="A169" s="45" t="s">
        <v>113</v>
      </c>
      <c r="B169" s="15" t="s">
        <v>16</v>
      </c>
      <c r="C169" s="5">
        <v>40</v>
      </c>
      <c r="D169" s="5">
        <v>3.4</v>
      </c>
      <c r="E169" s="5">
        <v>1.32</v>
      </c>
      <c r="F169" s="5">
        <v>17</v>
      </c>
      <c r="G169" s="5">
        <v>103.6</v>
      </c>
      <c r="H169" s="5">
        <v>50</v>
      </c>
      <c r="I169" s="5">
        <v>4.25</v>
      </c>
      <c r="J169" s="5">
        <v>1.65</v>
      </c>
      <c r="K169" s="5">
        <v>21.25</v>
      </c>
      <c r="L169" s="5">
        <v>129.5</v>
      </c>
    </row>
    <row r="170" spans="1:12" x14ac:dyDescent="0.25">
      <c r="A170" s="191" t="s">
        <v>111</v>
      </c>
      <c r="B170" s="192"/>
      <c r="C170" s="193"/>
      <c r="D170" s="1">
        <f>SUM(D166:D169)</f>
        <v>12.265000000000001</v>
      </c>
      <c r="E170" s="1">
        <f>SUM(E166:E169)</f>
        <v>18.07</v>
      </c>
      <c r="F170" s="1">
        <f>SUM(F166:F169)</f>
        <v>41.5</v>
      </c>
      <c r="G170" s="1">
        <f>SUM(G166:G169)</f>
        <v>487.39</v>
      </c>
      <c r="H170" s="1"/>
      <c r="I170" s="1">
        <f>SUM(I166:I169)</f>
        <v>15.67</v>
      </c>
      <c r="J170" s="1">
        <f>SUM(J166:J169)</f>
        <v>21.86</v>
      </c>
      <c r="K170" s="1">
        <f>SUM(K166:K169)</f>
        <v>47.57</v>
      </c>
      <c r="L170" s="1">
        <f>SUM(L166:L169)</f>
        <v>595.52</v>
      </c>
    </row>
    <row r="171" spans="1:12" x14ac:dyDescent="0.25">
      <c r="A171" s="30" t="s">
        <v>131</v>
      </c>
      <c r="B171" s="25"/>
      <c r="C171" s="25"/>
      <c r="D171" s="25"/>
      <c r="E171" s="25"/>
      <c r="F171" s="25"/>
      <c r="G171" s="36">
        <f>G152+G159+G163+G170</f>
        <v>1457.02</v>
      </c>
      <c r="H171" s="25"/>
      <c r="I171" s="25"/>
      <c r="J171" s="25"/>
      <c r="K171" s="25"/>
      <c r="L171" s="36">
        <f>L152+L159+L163+L170</f>
        <v>1756.1599999999999</v>
      </c>
    </row>
    <row r="173" spans="1:12" x14ac:dyDescent="0.25">
      <c r="A173" s="200">
        <v>44333</v>
      </c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8"/>
    </row>
    <row r="174" spans="1:12" x14ac:dyDescent="0.25">
      <c r="A174" s="186" t="s">
        <v>116</v>
      </c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8"/>
    </row>
    <row r="175" spans="1:12" ht="15.75" customHeight="1" x14ac:dyDescent="0.25">
      <c r="A175" s="6">
        <v>168</v>
      </c>
      <c r="B175" s="11" t="s">
        <v>58</v>
      </c>
      <c r="C175" s="3">
        <v>150</v>
      </c>
      <c r="D175" s="3">
        <v>4.79</v>
      </c>
      <c r="E175" s="3">
        <v>6.1</v>
      </c>
      <c r="F175" s="3">
        <v>25.68</v>
      </c>
      <c r="G175" s="3">
        <v>176.42</v>
      </c>
      <c r="H175" s="3">
        <v>200</v>
      </c>
      <c r="I175" s="3">
        <v>6.39</v>
      </c>
      <c r="J175" s="3">
        <v>8.1300000000000008</v>
      </c>
      <c r="K175" s="3">
        <v>28.53</v>
      </c>
      <c r="L175" s="3">
        <v>235.23</v>
      </c>
    </row>
    <row r="176" spans="1:12" x14ac:dyDescent="0.25">
      <c r="A176" s="1">
        <v>1</v>
      </c>
      <c r="B176" s="40" t="s">
        <v>110</v>
      </c>
      <c r="C176" s="1">
        <v>36</v>
      </c>
      <c r="D176" s="1">
        <v>2.17</v>
      </c>
      <c r="E176" s="1">
        <v>6.79</v>
      </c>
      <c r="F176" s="1">
        <v>13.15</v>
      </c>
      <c r="G176" s="1">
        <v>122.4</v>
      </c>
      <c r="H176" s="1">
        <v>37</v>
      </c>
      <c r="I176" s="1">
        <v>2.2599999999999998</v>
      </c>
      <c r="J176" s="1">
        <v>6.98</v>
      </c>
      <c r="K176" s="1">
        <v>13.52</v>
      </c>
      <c r="L176" s="1">
        <v>125.8</v>
      </c>
    </row>
    <row r="177" spans="1:12" x14ac:dyDescent="0.25">
      <c r="A177" s="6">
        <v>413</v>
      </c>
      <c r="B177" s="11" t="s">
        <v>32</v>
      </c>
      <c r="C177" s="3">
        <v>150</v>
      </c>
      <c r="D177" s="3">
        <v>1.05</v>
      </c>
      <c r="E177" s="3">
        <v>1.2</v>
      </c>
      <c r="F177" s="3">
        <v>13.01</v>
      </c>
      <c r="G177" s="3">
        <v>66.989999999999995</v>
      </c>
      <c r="H177" s="3">
        <v>200</v>
      </c>
      <c r="I177" s="3">
        <v>1.4</v>
      </c>
      <c r="J177" s="3">
        <v>1.6</v>
      </c>
      <c r="K177" s="3">
        <v>17.350000000000001</v>
      </c>
      <c r="L177" s="3">
        <v>89.32</v>
      </c>
    </row>
    <row r="178" spans="1:12" x14ac:dyDescent="0.25">
      <c r="A178" s="191" t="s">
        <v>111</v>
      </c>
      <c r="B178" s="192"/>
      <c r="C178" s="193"/>
      <c r="D178" s="1">
        <f>SUM(D175:D177)</f>
        <v>8.01</v>
      </c>
      <c r="E178" s="1">
        <f>SUM(E175:E177)</f>
        <v>14.09</v>
      </c>
      <c r="F178" s="1">
        <f>SUM(F175:F177)</f>
        <v>51.839999999999996</v>
      </c>
      <c r="G178" s="1">
        <f>SUM(G175:G177)</f>
        <v>365.81</v>
      </c>
      <c r="H178" s="1"/>
      <c r="I178" s="1">
        <f>SUM(I175:I177)</f>
        <v>10.049999999999999</v>
      </c>
      <c r="J178" s="1">
        <f>SUM(J175:J177)</f>
        <v>16.71</v>
      </c>
      <c r="K178" s="1">
        <f>SUM(K175:K177)</f>
        <v>59.4</v>
      </c>
      <c r="L178" s="1">
        <f>SUM(L175:L177)</f>
        <v>450.34999999999997</v>
      </c>
    </row>
    <row r="179" spans="1:12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1:12" x14ac:dyDescent="0.25">
      <c r="A180" s="186" t="s">
        <v>117</v>
      </c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8"/>
    </row>
    <row r="181" spans="1:12" ht="15.75" customHeight="1" x14ac:dyDescent="0.25">
      <c r="A181" s="6">
        <v>80</v>
      </c>
      <c r="B181" s="11" t="s">
        <v>53</v>
      </c>
      <c r="C181" s="3">
        <v>150</v>
      </c>
      <c r="D181" s="3">
        <v>3.02</v>
      </c>
      <c r="E181" s="3">
        <v>6.78</v>
      </c>
      <c r="F181" s="3">
        <v>19.43</v>
      </c>
      <c r="G181" s="3">
        <v>89.76</v>
      </c>
      <c r="H181" s="3">
        <v>200</v>
      </c>
      <c r="I181" s="3">
        <v>4.03</v>
      </c>
      <c r="J181" s="3">
        <v>9.0399999999999991</v>
      </c>
      <c r="K181" s="3">
        <v>25.91</v>
      </c>
      <c r="L181" s="3">
        <v>119.68</v>
      </c>
    </row>
    <row r="182" spans="1:12" ht="15.75" customHeight="1" x14ac:dyDescent="0.25">
      <c r="A182" s="8">
        <v>332</v>
      </c>
      <c r="B182" s="54" t="s">
        <v>90</v>
      </c>
      <c r="C182" s="8">
        <v>110</v>
      </c>
      <c r="D182" s="8">
        <v>2.67</v>
      </c>
      <c r="E182" s="8">
        <v>3.94</v>
      </c>
      <c r="F182" s="8">
        <v>26.9</v>
      </c>
      <c r="G182" s="8">
        <v>153.78</v>
      </c>
      <c r="H182" s="8">
        <v>120</v>
      </c>
      <c r="I182" s="8">
        <v>2.92</v>
      </c>
      <c r="J182" s="8">
        <v>4.29</v>
      </c>
      <c r="K182" s="8">
        <v>29.34</v>
      </c>
      <c r="L182" s="6">
        <v>167.76</v>
      </c>
    </row>
    <row r="183" spans="1:12" x14ac:dyDescent="0.25">
      <c r="A183" s="1">
        <v>299</v>
      </c>
      <c r="B183" s="17" t="s">
        <v>155</v>
      </c>
      <c r="C183" s="3">
        <v>80</v>
      </c>
      <c r="D183" s="3">
        <v>11.04</v>
      </c>
      <c r="E183" s="3">
        <v>10.72</v>
      </c>
      <c r="F183" s="3">
        <v>5.27</v>
      </c>
      <c r="G183" s="3">
        <v>161.63999999999999</v>
      </c>
      <c r="H183" s="3">
        <v>90</v>
      </c>
      <c r="I183" s="3">
        <v>12.42</v>
      </c>
      <c r="J183" s="3">
        <v>12.06</v>
      </c>
      <c r="K183" s="3">
        <v>5.92</v>
      </c>
      <c r="L183" s="3">
        <v>181.8</v>
      </c>
    </row>
    <row r="184" spans="1:12" x14ac:dyDescent="0.25">
      <c r="A184" s="6">
        <v>366</v>
      </c>
      <c r="B184" s="11" t="s">
        <v>36</v>
      </c>
      <c r="C184" s="3">
        <v>30</v>
      </c>
      <c r="D184" s="3">
        <v>0.16</v>
      </c>
      <c r="E184" s="3">
        <v>1.1000000000000001</v>
      </c>
      <c r="F184" s="3">
        <v>1.57</v>
      </c>
      <c r="G184" s="3">
        <v>16.850000000000001</v>
      </c>
      <c r="H184" s="3">
        <v>30</v>
      </c>
      <c r="I184" s="3">
        <v>0.16</v>
      </c>
      <c r="J184" s="3">
        <v>1.1000000000000001</v>
      </c>
      <c r="K184" s="3">
        <v>1.57</v>
      </c>
      <c r="L184" s="3">
        <v>16.850000000000001</v>
      </c>
    </row>
    <row r="185" spans="1:12" ht="15.75" customHeight="1" x14ac:dyDescent="0.25">
      <c r="A185" s="6">
        <v>34</v>
      </c>
      <c r="B185" s="11" t="s">
        <v>37</v>
      </c>
      <c r="C185" s="3">
        <v>40</v>
      </c>
      <c r="D185" s="3">
        <v>0.88</v>
      </c>
      <c r="E185" s="3">
        <v>2.68</v>
      </c>
      <c r="F185" s="3">
        <v>4.12</v>
      </c>
      <c r="G185" s="3">
        <v>44</v>
      </c>
      <c r="H185" s="3">
        <v>50</v>
      </c>
      <c r="I185" s="3">
        <v>1.1000000000000001</v>
      </c>
      <c r="J185" s="3">
        <v>3.35</v>
      </c>
      <c r="K185" s="3">
        <v>5.15</v>
      </c>
      <c r="L185" s="3">
        <v>55</v>
      </c>
    </row>
    <row r="186" spans="1:12" ht="15.75" customHeight="1" x14ac:dyDescent="0.25">
      <c r="A186" s="1">
        <v>390</v>
      </c>
      <c r="B186" s="17" t="s">
        <v>139</v>
      </c>
      <c r="C186" s="1">
        <v>150</v>
      </c>
      <c r="D186" s="1">
        <v>0.24</v>
      </c>
      <c r="E186" s="1">
        <v>0.06</v>
      </c>
      <c r="F186" s="1">
        <v>18.149999999999999</v>
      </c>
      <c r="G186" s="1">
        <v>74.099999999999994</v>
      </c>
      <c r="H186" s="1">
        <v>200</v>
      </c>
      <c r="I186" s="1">
        <v>0.32</v>
      </c>
      <c r="J186" s="1">
        <v>0.08</v>
      </c>
      <c r="K186" s="1">
        <v>24.2</v>
      </c>
      <c r="L186" s="1">
        <v>98.8</v>
      </c>
    </row>
    <row r="187" spans="1:12" x14ac:dyDescent="0.25">
      <c r="A187" s="1" t="s">
        <v>113</v>
      </c>
      <c r="B187" s="10" t="s">
        <v>124</v>
      </c>
      <c r="C187" s="3">
        <v>40</v>
      </c>
      <c r="D187" s="3">
        <v>2.8</v>
      </c>
      <c r="E187" s="3">
        <v>0.28000000000000003</v>
      </c>
      <c r="F187" s="3">
        <v>19.96</v>
      </c>
      <c r="G187" s="3">
        <v>96</v>
      </c>
      <c r="H187" s="3">
        <v>50</v>
      </c>
      <c r="I187" s="3">
        <v>2.8</v>
      </c>
      <c r="J187" s="3">
        <v>0.28000000000000003</v>
      </c>
      <c r="K187" s="3">
        <v>19.96</v>
      </c>
      <c r="L187" s="3">
        <v>120</v>
      </c>
    </row>
    <row r="188" spans="1:12" x14ac:dyDescent="0.25">
      <c r="A188" s="191" t="s">
        <v>111</v>
      </c>
      <c r="B188" s="192"/>
      <c r="C188" s="193"/>
      <c r="D188" s="1">
        <f>SUM(D181:D187)</f>
        <v>20.809999999999995</v>
      </c>
      <c r="E188" s="1">
        <f>SUM(E181:E187)</f>
        <v>25.560000000000002</v>
      </c>
      <c r="F188" s="1">
        <f>SUM(F181:F187)</f>
        <v>95.4</v>
      </c>
      <c r="G188" s="1">
        <f>SUM(G181:G187)</f>
        <v>636.13</v>
      </c>
      <c r="H188" s="1"/>
      <c r="I188" s="1">
        <f>SUM(I181:I187)</f>
        <v>23.750000000000004</v>
      </c>
      <c r="J188" s="1">
        <f>SUM(J181:J187)</f>
        <v>30.200000000000003</v>
      </c>
      <c r="K188" s="1">
        <f>SUM(K181:K187)</f>
        <v>112.05000000000001</v>
      </c>
      <c r="L188" s="1">
        <f>SUM(L181:L187)</f>
        <v>759.89</v>
      </c>
    </row>
    <row r="189" spans="1:12" x14ac:dyDescent="0.25">
      <c r="A189" s="26"/>
      <c r="B189" s="26"/>
      <c r="C189" s="26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186" t="s">
        <v>125</v>
      </c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8"/>
    </row>
    <row r="191" spans="1:12" x14ac:dyDescent="0.25">
      <c r="A191" s="1" t="s">
        <v>113</v>
      </c>
      <c r="B191" s="42" t="s">
        <v>128</v>
      </c>
      <c r="C191" s="1">
        <v>200</v>
      </c>
      <c r="D191" s="1">
        <v>6</v>
      </c>
      <c r="E191" s="1">
        <v>6.4</v>
      </c>
      <c r="F191" s="1">
        <v>9.4</v>
      </c>
      <c r="G191" s="1">
        <v>116</v>
      </c>
      <c r="H191" s="1">
        <v>200</v>
      </c>
      <c r="I191" s="1">
        <v>6</v>
      </c>
      <c r="J191" s="1">
        <v>6.4</v>
      </c>
      <c r="K191" s="1">
        <v>9.4</v>
      </c>
      <c r="L191" s="1">
        <v>116</v>
      </c>
    </row>
    <row r="192" spans="1:12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2" x14ac:dyDescent="0.25">
      <c r="A193" s="186" t="s">
        <v>129</v>
      </c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8"/>
    </row>
    <row r="194" spans="1:12" x14ac:dyDescent="0.25">
      <c r="A194" s="6">
        <v>95</v>
      </c>
      <c r="B194" s="41" t="s">
        <v>19</v>
      </c>
      <c r="C194" s="3">
        <v>150</v>
      </c>
      <c r="D194" s="3">
        <v>7.93</v>
      </c>
      <c r="E194" s="3">
        <v>2.4700000000000002</v>
      </c>
      <c r="F194" s="3">
        <v>4.0199999999999996</v>
      </c>
      <c r="G194" s="3">
        <v>69.739999999999995</v>
      </c>
      <c r="H194" s="3">
        <v>200</v>
      </c>
      <c r="I194" s="3">
        <v>10.57</v>
      </c>
      <c r="J194" s="3">
        <v>3.29</v>
      </c>
      <c r="K194" s="3">
        <v>5.36</v>
      </c>
      <c r="L194" s="3">
        <v>92.99</v>
      </c>
    </row>
    <row r="195" spans="1:12" ht="15.75" customHeight="1" x14ac:dyDescent="0.25">
      <c r="A195" s="6">
        <v>492</v>
      </c>
      <c r="B195" s="12" t="s">
        <v>18</v>
      </c>
      <c r="C195" s="6">
        <v>40</v>
      </c>
      <c r="D195" s="6">
        <v>2.72</v>
      </c>
      <c r="E195" s="6">
        <v>4.68</v>
      </c>
      <c r="F195" s="6">
        <v>27.06</v>
      </c>
      <c r="G195" s="6">
        <v>161.4</v>
      </c>
      <c r="H195" s="6">
        <v>60</v>
      </c>
      <c r="I195" s="6">
        <v>4.09</v>
      </c>
      <c r="J195" s="6">
        <v>7.02</v>
      </c>
      <c r="K195" s="6">
        <v>40.590000000000003</v>
      </c>
      <c r="L195" s="6">
        <v>242.1</v>
      </c>
    </row>
    <row r="196" spans="1:12" x14ac:dyDescent="0.25">
      <c r="A196" s="6">
        <v>410</v>
      </c>
      <c r="B196" s="10" t="s">
        <v>130</v>
      </c>
      <c r="C196" s="3">
        <v>150</v>
      </c>
      <c r="D196" s="3">
        <v>4.4999999999999998E-2</v>
      </c>
      <c r="E196" s="3">
        <v>0</v>
      </c>
      <c r="F196" s="3">
        <v>4.51</v>
      </c>
      <c r="G196" s="3">
        <v>18.239999999999998</v>
      </c>
      <c r="H196" s="3">
        <v>200</v>
      </c>
      <c r="I196" s="3">
        <v>0.06</v>
      </c>
      <c r="J196" s="3">
        <v>0</v>
      </c>
      <c r="K196" s="3">
        <v>6.02</v>
      </c>
      <c r="L196" s="3">
        <v>24.32</v>
      </c>
    </row>
    <row r="197" spans="1:12" x14ac:dyDescent="0.25">
      <c r="A197" s="1" t="s">
        <v>113</v>
      </c>
      <c r="B197" s="10" t="s">
        <v>16</v>
      </c>
      <c r="C197" s="5">
        <v>40</v>
      </c>
      <c r="D197" s="5">
        <v>3.4</v>
      </c>
      <c r="E197" s="5">
        <v>1.32</v>
      </c>
      <c r="F197" s="5">
        <v>17</v>
      </c>
      <c r="G197" s="5">
        <v>103.6</v>
      </c>
      <c r="H197" s="5">
        <v>50</v>
      </c>
      <c r="I197" s="5">
        <v>4.25</v>
      </c>
      <c r="J197" s="5">
        <v>1.65</v>
      </c>
      <c r="K197" s="5">
        <v>21.25</v>
      </c>
      <c r="L197" s="5">
        <v>129.5</v>
      </c>
    </row>
    <row r="198" spans="1:12" x14ac:dyDescent="0.25">
      <c r="A198" s="191" t="s">
        <v>111</v>
      </c>
      <c r="B198" s="192"/>
      <c r="C198" s="193"/>
      <c r="D198" s="1">
        <f>SUM(D194:D197)</f>
        <v>14.095000000000001</v>
      </c>
      <c r="E198" s="1">
        <f>SUM(E194:E197)</f>
        <v>8.4700000000000006</v>
      </c>
      <c r="F198" s="1">
        <f>SUM(F194:F197)</f>
        <v>52.589999999999996</v>
      </c>
      <c r="G198" s="1">
        <f>SUM(G194:G197)</f>
        <v>352.98</v>
      </c>
      <c r="H198" s="1"/>
      <c r="I198" s="1">
        <f>SUM(I194:I197)</f>
        <v>18.97</v>
      </c>
      <c r="J198" s="1">
        <f>SUM(J194:J197)</f>
        <v>11.959999999999999</v>
      </c>
      <c r="K198" s="1">
        <f>SUM(K194:K197)</f>
        <v>73.22</v>
      </c>
      <c r="L198" s="1">
        <f>SUM(L194:L197)</f>
        <v>488.90999999999997</v>
      </c>
    </row>
    <row r="199" spans="1:12" x14ac:dyDescent="0.25">
      <c r="A199" s="30" t="s">
        <v>131</v>
      </c>
      <c r="B199" s="25"/>
      <c r="C199" s="25"/>
      <c r="D199" s="25"/>
      <c r="E199" s="25"/>
      <c r="F199" s="25"/>
      <c r="G199" s="36">
        <f>G198+G191+G188+G178</f>
        <v>1470.92</v>
      </c>
      <c r="H199" s="25"/>
      <c r="I199" s="25"/>
      <c r="J199" s="25"/>
      <c r="K199" s="25"/>
      <c r="L199" s="36">
        <f>L198+L191+L188+L178</f>
        <v>1815.1499999999999</v>
      </c>
    </row>
    <row r="200" spans="1:12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</row>
    <row r="201" spans="1:12" x14ac:dyDescent="0.25">
      <c r="A201" s="200">
        <v>44334</v>
      </c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8"/>
    </row>
    <row r="202" spans="1:12" x14ac:dyDescent="0.25">
      <c r="A202" s="186" t="s">
        <v>116</v>
      </c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8"/>
    </row>
    <row r="203" spans="1:12" ht="15.75" customHeight="1" x14ac:dyDescent="0.25">
      <c r="A203" s="6">
        <v>168</v>
      </c>
      <c r="B203" s="11" t="s">
        <v>42</v>
      </c>
      <c r="C203" s="3">
        <v>150</v>
      </c>
      <c r="D203" s="3">
        <v>5.58</v>
      </c>
      <c r="E203" s="3">
        <v>6.05</v>
      </c>
      <c r="F203" s="3">
        <v>26.46</v>
      </c>
      <c r="G203" s="3">
        <v>182.94</v>
      </c>
      <c r="H203" s="3">
        <v>200</v>
      </c>
      <c r="I203" s="3">
        <v>7.44</v>
      </c>
      <c r="J203" s="3">
        <v>8.1</v>
      </c>
      <c r="K203" s="3">
        <v>35.28</v>
      </c>
      <c r="L203" s="3">
        <v>243.92</v>
      </c>
    </row>
    <row r="204" spans="1:12" x14ac:dyDescent="0.25">
      <c r="A204" s="1">
        <v>1</v>
      </c>
      <c r="B204" s="40" t="s">
        <v>110</v>
      </c>
      <c r="C204" s="1">
        <v>36</v>
      </c>
      <c r="D204" s="1">
        <v>2.17</v>
      </c>
      <c r="E204" s="1">
        <v>6.79</v>
      </c>
      <c r="F204" s="1">
        <v>13.15</v>
      </c>
      <c r="G204" s="1">
        <v>122.4</v>
      </c>
      <c r="H204" s="1">
        <v>37</v>
      </c>
      <c r="I204" s="1">
        <v>2.2599999999999998</v>
      </c>
      <c r="J204" s="1">
        <v>6.98</v>
      </c>
      <c r="K204" s="1">
        <v>13.52</v>
      </c>
      <c r="L204" s="1">
        <v>125.8</v>
      </c>
    </row>
    <row r="205" spans="1:12" x14ac:dyDescent="0.25">
      <c r="A205" s="6">
        <v>410</v>
      </c>
      <c r="B205" s="10" t="s">
        <v>20</v>
      </c>
      <c r="C205" s="3">
        <v>150</v>
      </c>
      <c r="D205" s="3">
        <v>0.09</v>
      </c>
      <c r="E205" s="3">
        <v>0</v>
      </c>
      <c r="F205" s="3">
        <v>9.0299999999999994</v>
      </c>
      <c r="G205" s="3">
        <v>36.479999999999997</v>
      </c>
      <c r="H205" s="3">
        <v>200</v>
      </c>
      <c r="I205" s="3">
        <v>0.12</v>
      </c>
      <c r="J205" s="3">
        <v>0</v>
      </c>
      <c r="K205" s="3">
        <v>12.04</v>
      </c>
      <c r="L205" s="3">
        <v>48.64</v>
      </c>
    </row>
    <row r="206" spans="1:12" x14ac:dyDescent="0.25">
      <c r="A206" s="191" t="s">
        <v>111</v>
      </c>
      <c r="B206" s="192"/>
      <c r="C206" s="193"/>
      <c r="D206" s="1">
        <f>SUM(D203:D205)</f>
        <v>7.84</v>
      </c>
      <c r="E206" s="1">
        <f>SUM(E203:E205)</f>
        <v>12.84</v>
      </c>
      <c r="F206" s="1">
        <f>SUM(F203:F205)</f>
        <v>48.64</v>
      </c>
      <c r="G206" s="1">
        <f>SUM(G203:G205)</f>
        <v>341.82000000000005</v>
      </c>
      <c r="H206" s="1"/>
      <c r="I206" s="1">
        <f>SUM(I203:I205)</f>
        <v>9.8199999999999985</v>
      </c>
      <c r="J206" s="1">
        <f>SUM(J203:J205)</f>
        <v>15.08</v>
      </c>
      <c r="K206" s="1">
        <f>SUM(K203:K205)</f>
        <v>60.839999999999996</v>
      </c>
      <c r="L206" s="1">
        <f>SUM(L203:L205)</f>
        <v>418.35999999999996</v>
      </c>
    </row>
    <row r="207" spans="1:12" x14ac:dyDescent="0.25">
      <c r="A207" s="186" t="s">
        <v>117</v>
      </c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8"/>
    </row>
    <row r="208" spans="1:12" x14ac:dyDescent="0.25">
      <c r="A208" s="53"/>
      <c r="B208" s="48" t="s">
        <v>88</v>
      </c>
      <c r="C208" s="6">
        <v>150</v>
      </c>
      <c r="D208" s="3">
        <v>5.93</v>
      </c>
      <c r="E208" s="3">
        <v>6.08</v>
      </c>
      <c r="F208" s="3">
        <v>6.85</v>
      </c>
      <c r="G208" s="3">
        <v>84.98</v>
      </c>
      <c r="H208" s="6">
        <v>200</v>
      </c>
      <c r="I208" s="6">
        <v>6.28</v>
      </c>
      <c r="J208" s="3">
        <v>7.11</v>
      </c>
      <c r="K208" s="3">
        <v>9.66</v>
      </c>
      <c r="L208" s="3">
        <v>126.79</v>
      </c>
    </row>
    <row r="209" spans="1:12" ht="15.75" customHeight="1" x14ac:dyDescent="0.25">
      <c r="A209" s="1">
        <v>304</v>
      </c>
      <c r="B209" s="17" t="s">
        <v>162</v>
      </c>
      <c r="C209" s="1">
        <v>220</v>
      </c>
      <c r="D209" s="1">
        <v>20.7</v>
      </c>
      <c r="E209" s="1">
        <v>17.54</v>
      </c>
      <c r="F209" s="1">
        <v>36.78</v>
      </c>
      <c r="G209" s="1">
        <v>387.2</v>
      </c>
      <c r="H209" s="1">
        <v>250</v>
      </c>
      <c r="I209" s="1">
        <v>23.61</v>
      </c>
      <c r="J209" s="1">
        <v>19.93</v>
      </c>
      <c r="K209" s="1">
        <v>41.8</v>
      </c>
      <c r="L209" s="1">
        <v>440</v>
      </c>
    </row>
    <row r="210" spans="1:12" ht="15.75" customHeight="1" x14ac:dyDescent="0.25">
      <c r="A210" s="1" t="s">
        <v>113</v>
      </c>
      <c r="B210" s="51" t="s">
        <v>143</v>
      </c>
      <c r="C210" s="1">
        <v>40</v>
      </c>
      <c r="D210" s="1">
        <v>0.4</v>
      </c>
      <c r="E210" s="1">
        <v>4</v>
      </c>
      <c r="F210" s="1">
        <v>2.8</v>
      </c>
      <c r="G210" s="1">
        <v>48.8</v>
      </c>
      <c r="H210" s="1">
        <v>50</v>
      </c>
      <c r="I210" s="1">
        <v>0.5</v>
      </c>
      <c r="J210" s="1">
        <v>5</v>
      </c>
      <c r="K210" s="1">
        <v>3.5</v>
      </c>
      <c r="L210" s="1">
        <v>61</v>
      </c>
    </row>
    <row r="211" spans="1:12" ht="15.75" customHeight="1" x14ac:dyDescent="0.25">
      <c r="A211" s="6">
        <v>394</v>
      </c>
      <c r="B211" s="11" t="s">
        <v>185</v>
      </c>
      <c r="C211" s="3">
        <v>150</v>
      </c>
      <c r="D211" s="3">
        <v>0.25</v>
      </c>
      <c r="E211" s="3">
        <v>0</v>
      </c>
      <c r="F211" s="3">
        <v>17</v>
      </c>
      <c r="G211" s="3">
        <v>68.989999999999995</v>
      </c>
      <c r="H211" s="3">
        <v>200</v>
      </c>
      <c r="I211" s="3">
        <v>0.33</v>
      </c>
      <c r="J211" s="3">
        <v>0</v>
      </c>
      <c r="K211" s="3">
        <v>22.67</v>
      </c>
      <c r="L211" s="3">
        <v>91.99</v>
      </c>
    </row>
    <row r="212" spans="1:12" x14ac:dyDescent="0.25">
      <c r="A212" s="1" t="s">
        <v>113</v>
      </c>
      <c r="B212" s="15" t="s">
        <v>124</v>
      </c>
      <c r="C212" s="5">
        <v>40</v>
      </c>
      <c r="D212" s="5">
        <v>3.4</v>
      </c>
      <c r="E212" s="5">
        <v>1.32</v>
      </c>
      <c r="F212" s="5">
        <v>17</v>
      </c>
      <c r="G212" s="5">
        <v>103.6</v>
      </c>
      <c r="H212" s="5">
        <v>50</v>
      </c>
      <c r="I212" s="5">
        <v>4.25</v>
      </c>
      <c r="J212" s="5">
        <v>1.65</v>
      </c>
      <c r="K212" s="5">
        <v>21.25</v>
      </c>
      <c r="L212" s="5">
        <v>129.5</v>
      </c>
    </row>
    <row r="213" spans="1:12" x14ac:dyDescent="0.25">
      <c r="A213" s="191" t="s">
        <v>111</v>
      </c>
      <c r="B213" s="192"/>
      <c r="C213" s="193"/>
      <c r="D213" s="1">
        <f>SUM(D208:D212)</f>
        <v>30.679999999999996</v>
      </c>
      <c r="E213" s="1">
        <f>SUM(E208:E212)</f>
        <v>28.939999999999998</v>
      </c>
      <c r="F213" s="1">
        <f>SUM(F208:F212)</f>
        <v>80.430000000000007</v>
      </c>
      <c r="G213" s="1">
        <f>SUM(G208:G212)</f>
        <v>693.57</v>
      </c>
      <c r="H213" s="1"/>
      <c r="I213" s="1">
        <f>SUM(I208:I212)</f>
        <v>34.97</v>
      </c>
      <c r="J213" s="1">
        <f>SUM(J208:J212)</f>
        <v>33.69</v>
      </c>
      <c r="K213" s="1">
        <f>SUM(K208:K212)</f>
        <v>98.88</v>
      </c>
      <c r="L213" s="1">
        <f>SUM(L208:L212)</f>
        <v>849.28</v>
      </c>
    </row>
    <row r="214" spans="1:12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</row>
    <row r="215" spans="1:12" x14ac:dyDescent="0.25">
      <c r="A215" s="186" t="s">
        <v>125</v>
      </c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8"/>
    </row>
    <row r="216" spans="1:12" ht="15.75" customHeight="1" x14ac:dyDescent="0.25">
      <c r="A216" s="1" t="s">
        <v>113</v>
      </c>
      <c r="B216" s="17" t="s">
        <v>159</v>
      </c>
      <c r="C216" s="1">
        <v>150</v>
      </c>
      <c r="D216" s="1">
        <v>4.8</v>
      </c>
      <c r="E216" s="1">
        <v>3.75</v>
      </c>
      <c r="F216" s="1">
        <v>19.95</v>
      </c>
      <c r="G216" s="1">
        <v>133.5</v>
      </c>
      <c r="H216" s="1">
        <v>200</v>
      </c>
      <c r="I216" s="1">
        <v>6.4</v>
      </c>
      <c r="J216" s="1">
        <v>5</v>
      </c>
      <c r="K216" s="1">
        <v>26.6</v>
      </c>
      <c r="L216" s="1">
        <v>178</v>
      </c>
    </row>
    <row r="217" spans="1:12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</row>
    <row r="218" spans="1:12" x14ac:dyDescent="0.25">
      <c r="A218" s="186" t="s">
        <v>129</v>
      </c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8"/>
    </row>
    <row r="219" spans="1:12" ht="15.75" customHeight="1" x14ac:dyDescent="0.25">
      <c r="A219" s="1" t="s">
        <v>168</v>
      </c>
      <c r="B219" s="17" t="s">
        <v>167</v>
      </c>
      <c r="C219" s="1">
        <v>150</v>
      </c>
      <c r="D219" s="1">
        <v>7.06</v>
      </c>
      <c r="E219" s="1">
        <v>10.62</v>
      </c>
      <c r="F219" s="1">
        <v>34.07</v>
      </c>
      <c r="G219" s="1">
        <v>260.10000000000002</v>
      </c>
      <c r="H219" s="1">
        <v>200</v>
      </c>
      <c r="I219" s="1">
        <v>9.41</v>
      </c>
      <c r="J219" s="1">
        <v>14.16</v>
      </c>
      <c r="K219" s="1">
        <v>45.42</v>
      </c>
      <c r="L219" s="1">
        <v>346.8</v>
      </c>
    </row>
    <row r="220" spans="1:12" x14ac:dyDescent="0.25">
      <c r="A220" s="6">
        <v>410</v>
      </c>
      <c r="B220" s="10" t="s">
        <v>130</v>
      </c>
      <c r="C220" s="3">
        <v>150</v>
      </c>
      <c r="D220" s="3">
        <v>4.4999999999999998E-2</v>
      </c>
      <c r="E220" s="3">
        <v>0</v>
      </c>
      <c r="F220" s="3">
        <v>4.51</v>
      </c>
      <c r="G220" s="3">
        <v>18.239999999999998</v>
      </c>
      <c r="H220" s="3">
        <v>200</v>
      </c>
      <c r="I220" s="3">
        <v>0.06</v>
      </c>
      <c r="J220" s="3">
        <v>0</v>
      </c>
      <c r="K220" s="3">
        <v>6.02</v>
      </c>
      <c r="L220" s="3">
        <v>24.32</v>
      </c>
    </row>
    <row r="221" spans="1:12" x14ac:dyDescent="0.25">
      <c r="A221" s="1" t="s">
        <v>113</v>
      </c>
      <c r="B221" s="10" t="s">
        <v>16</v>
      </c>
      <c r="C221" s="3">
        <v>40</v>
      </c>
      <c r="D221" s="3">
        <v>2.8</v>
      </c>
      <c r="E221" s="3">
        <v>0.28000000000000003</v>
      </c>
      <c r="F221" s="3">
        <v>19.96</v>
      </c>
      <c r="G221" s="3">
        <v>96</v>
      </c>
      <c r="H221" s="3">
        <v>50</v>
      </c>
      <c r="I221" s="3">
        <v>2.8</v>
      </c>
      <c r="J221" s="3">
        <v>0.28000000000000003</v>
      </c>
      <c r="K221" s="3">
        <v>19.96</v>
      </c>
      <c r="L221" s="3">
        <v>120</v>
      </c>
    </row>
    <row r="222" spans="1:12" x14ac:dyDescent="0.25">
      <c r="A222" s="191" t="s">
        <v>111</v>
      </c>
      <c r="B222" s="192"/>
      <c r="C222" s="193"/>
      <c r="D222" s="1">
        <f>SUM(D219:D221)</f>
        <v>9.9049999999999994</v>
      </c>
      <c r="E222" s="1">
        <f>SUM(E219:E221)</f>
        <v>10.899999999999999</v>
      </c>
      <c r="F222" s="1">
        <f>SUM(F219:F221)</f>
        <v>58.54</v>
      </c>
      <c r="G222" s="1">
        <f>SUM(G219:G221)</f>
        <v>374.34000000000003</v>
      </c>
      <c r="H222" s="1"/>
      <c r="I222" s="1">
        <f>SUM(I219:I221)</f>
        <v>12.27</v>
      </c>
      <c r="J222" s="1">
        <f>SUM(J219:J221)</f>
        <v>14.44</v>
      </c>
      <c r="K222" s="1">
        <f>SUM(K219:K221)</f>
        <v>71.400000000000006</v>
      </c>
      <c r="L222" s="1">
        <f>SUM(L219:L221)</f>
        <v>491.12</v>
      </c>
    </row>
    <row r="223" spans="1:12" x14ac:dyDescent="0.25">
      <c r="A223" s="30" t="s">
        <v>131</v>
      </c>
      <c r="B223" s="25"/>
      <c r="C223" s="25"/>
      <c r="D223" s="25"/>
      <c r="E223" s="25"/>
      <c r="F223" s="25"/>
      <c r="G223" s="36">
        <f>G206+G213+G216+G222</f>
        <v>1543.23</v>
      </c>
      <c r="H223" s="25"/>
      <c r="I223" s="25"/>
      <c r="J223" s="25"/>
      <c r="K223" s="25"/>
      <c r="L223" s="36">
        <f>L206+L213+L216+L222</f>
        <v>1936.7599999999998</v>
      </c>
    </row>
    <row r="225" spans="1:12" x14ac:dyDescent="0.25">
      <c r="A225" s="200">
        <v>44335</v>
      </c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8"/>
    </row>
    <row r="226" spans="1:12" x14ac:dyDescent="0.25">
      <c r="A226" s="186" t="s">
        <v>116</v>
      </c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8"/>
    </row>
    <row r="227" spans="1:12" x14ac:dyDescent="0.25">
      <c r="A227" s="6">
        <v>97</v>
      </c>
      <c r="B227" s="48" t="s">
        <v>186</v>
      </c>
      <c r="C227" s="6">
        <v>150</v>
      </c>
      <c r="D227" s="6">
        <v>3.62</v>
      </c>
      <c r="E227" s="7" t="s">
        <v>187</v>
      </c>
      <c r="F227" s="6">
        <v>10.81</v>
      </c>
      <c r="G227" s="6">
        <v>93.45</v>
      </c>
      <c r="H227" s="6">
        <v>200</v>
      </c>
      <c r="I227" s="6">
        <v>4.82</v>
      </c>
      <c r="J227" s="6">
        <v>5.29</v>
      </c>
      <c r="K227" s="6">
        <v>14.41</v>
      </c>
      <c r="L227" s="6">
        <v>124.6</v>
      </c>
    </row>
    <row r="228" spans="1:12" x14ac:dyDescent="0.25">
      <c r="A228" s="1">
        <v>2</v>
      </c>
      <c r="B228" s="31" t="s">
        <v>135</v>
      </c>
      <c r="C228" s="1">
        <v>42</v>
      </c>
      <c r="D228" s="1">
        <v>2.17</v>
      </c>
      <c r="E228" s="1">
        <v>6.79</v>
      </c>
      <c r="F228" s="1">
        <v>13.15</v>
      </c>
      <c r="G228" s="1">
        <v>136.91999999999999</v>
      </c>
      <c r="H228" s="1">
        <v>44</v>
      </c>
      <c r="I228" s="1">
        <v>2.2599999999999998</v>
      </c>
      <c r="J228" s="1">
        <v>6.98</v>
      </c>
      <c r="K228" s="1">
        <v>13.52</v>
      </c>
      <c r="L228" s="1">
        <v>142.74</v>
      </c>
    </row>
    <row r="229" spans="1:12" x14ac:dyDescent="0.25">
      <c r="A229" s="1">
        <v>416</v>
      </c>
      <c r="B229" s="40" t="s">
        <v>108</v>
      </c>
      <c r="C229" s="1">
        <v>150</v>
      </c>
      <c r="D229" s="1">
        <v>3.15</v>
      </c>
      <c r="E229" s="1">
        <v>2.72</v>
      </c>
      <c r="F229" s="1">
        <v>12.96</v>
      </c>
      <c r="G229" s="1">
        <v>89</v>
      </c>
      <c r="H229" s="1">
        <v>200</v>
      </c>
      <c r="I229" s="1">
        <v>4.2</v>
      </c>
      <c r="J229" s="1">
        <v>3.62</v>
      </c>
      <c r="K229" s="1">
        <v>17.28</v>
      </c>
      <c r="L229" s="1">
        <v>118.66</v>
      </c>
    </row>
    <row r="230" spans="1:12" x14ac:dyDescent="0.25">
      <c r="A230" s="191" t="s">
        <v>111</v>
      </c>
      <c r="B230" s="192"/>
      <c r="C230" s="193"/>
      <c r="D230" s="1">
        <f>SUM(D226:D229)</f>
        <v>8.94</v>
      </c>
      <c r="E230" s="1">
        <f>SUM(E226:E229)</f>
        <v>9.51</v>
      </c>
      <c r="F230" s="1">
        <f>SUM(F226:F229)</f>
        <v>36.92</v>
      </c>
      <c r="G230" s="1">
        <f>SUM(G227:G229)</f>
        <v>319.37</v>
      </c>
      <c r="H230" s="1"/>
      <c r="I230" s="1">
        <f>SUM(I226:I229)</f>
        <v>11.280000000000001</v>
      </c>
      <c r="J230" s="1">
        <f>SUM(J226:J229)</f>
        <v>15.89</v>
      </c>
      <c r="K230" s="1">
        <f>SUM(K226:K229)</f>
        <v>45.21</v>
      </c>
      <c r="L230" s="1">
        <f>SUM(L227:L229)</f>
        <v>386</v>
      </c>
    </row>
    <row r="231" spans="1:12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</row>
    <row r="232" spans="1:12" x14ac:dyDescent="0.25">
      <c r="A232" s="186" t="s">
        <v>117</v>
      </c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8"/>
    </row>
    <row r="233" spans="1:12" x14ac:dyDescent="0.25">
      <c r="A233" s="6">
        <v>80</v>
      </c>
      <c r="B233" s="47" t="s">
        <v>188</v>
      </c>
      <c r="C233" s="3">
        <v>150</v>
      </c>
      <c r="D233" s="3">
        <v>2.95</v>
      </c>
      <c r="E233" s="3">
        <v>3.68</v>
      </c>
      <c r="F233" s="3">
        <v>12.63</v>
      </c>
      <c r="G233" s="3">
        <v>90.66</v>
      </c>
      <c r="H233" s="3">
        <v>200</v>
      </c>
      <c r="I233" s="3">
        <v>3.93</v>
      </c>
      <c r="J233" s="3">
        <v>4.91</v>
      </c>
      <c r="K233" s="3">
        <v>16.84</v>
      </c>
      <c r="L233" s="3">
        <v>120.88</v>
      </c>
    </row>
    <row r="234" spans="1:12" ht="15.75" customHeight="1" x14ac:dyDescent="0.25">
      <c r="A234" s="6" t="s">
        <v>140</v>
      </c>
      <c r="B234" s="11" t="s">
        <v>26</v>
      </c>
      <c r="C234" s="3">
        <v>110</v>
      </c>
      <c r="D234" s="3">
        <v>12.65</v>
      </c>
      <c r="E234" s="3">
        <v>1</v>
      </c>
      <c r="F234" s="3">
        <v>27.94</v>
      </c>
      <c r="G234" s="3">
        <v>170.28</v>
      </c>
      <c r="H234" s="3">
        <v>120</v>
      </c>
      <c r="I234" s="3">
        <v>13.8</v>
      </c>
      <c r="J234" s="3">
        <v>1.33</v>
      </c>
      <c r="K234" s="3">
        <v>30.48</v>
      </c>
      <c r="L234" s="3">
        <v>185.76</v>
      </c>
    </row>
    <row r="235" spans="1:12" ht="15.75" customHeight="1" x14ac:dyDescent="0.25">
      <c r="A235" s="6">
        <v>299</v>
      </c>
      <c r="B235" s="11" t="s">
        <v>61</v>
      </c>
      <c r="C235" s="3">
        <v>80</v>
      </c>
      <c r="D235" s="3">
        <v>11.04</v>
      </c>
      <c r="E235" s="3">
        <v>10.72</v>
      </c>
      <c r="F235" s="3">
        <v>5.27</v>
      </c>
      <c r="G235" s="3">
        <v>161.63999999999999</v>
      </c>
      <c r="H235" s="3">
        <v>90</v>
      </c>
      <c r="I235" s="3">
        <v>12.42</v>
      </c>
      <c r="J235" s="3">
        <v>12.06</v>
      </c>
      <c r="K235" s="3">
        <v>5.92</v>
      </c>
      <c r="L235" s="3">
        <v>181.8</v>
      </c>
    </row>
    <row r="236" spans="1:12" x14ac:dyDescent="0.25">
      <c r="A236" s="6">
        <v>366</v>
      </c>
      <c r="B236" s="11" t="s">
        <v>36</v>
      </c>
      <c r="C236" s="3">
        <v>30</v>
      </c>
      <c r="D236" s="3">
        <v>0.16</v>
      </c>
      <c r="E236" s="3">
        <v>1.1000000000000001</v>
      </c>
      <c r="F236" s="3">
        <v>1.57</v>
      </c>
      <c r="G236" s="3">
        <v>16.850000000000001</v>
      </c>
      <c r="H236" s="3">
        <v>30</v>
      </c>
      <c r="I236" s="3">
        <v>0.16</v>
      </c>
      <c r="J236" s="3">
        <v>1.1000000000000001</v>
      </c>
      <c r="K236" s="3">
        <v>1.57</v>
      </c>
      <c r="L236" s="3">
        <v>16.850000000000001</v>
      </c>
    </row>
    <row r="237" spans="1:12" ht="15.75" customHeight="1" x14ac:dyDescent="0.25">
      <c r="A237" s="6">
        <v>394</v>
      </c>
      <c r="B237" s="10" t="s">
        <v>15</v>
      </c>
      <c r="C237" s="3">
        <v>150</v>
      </c>
      <c r="D237" s="3">
        <v>0.42</v>
      </c>
      <c r="E237" s="3">
        <v>0</v>
      </c>
      <c r="F237" s="3">
        <v>20.92</v>
      </c>
      <c r="G237" s="3">
        <v>85.34</v>
      </c>
      <c r="H237" s="3">
        <v>200</v>
      </c>
      <c r="I237" s="3">
        <v>0.56000000000000005</v>
      </c>
      <c r="J237" s="3">
        <v>0</v>
      </c>
      <c r="K237" s="3">
        <v>27.89</v>
      </c>
      <c r="L237" s="3">
        <v>113.79</v>
      </c>
    </row>
    <row r="238" spans="1:12" x14ac:dyDescent="0.25">
      <c r="A238" s="1" t="s">
        <v>113</v>
      </c>
      <c r="B238" s="15" t="s">
        <v>124</v>
      </c>
      <c r="C238" s="5">
        <v>40</v>
      </c>
      <c r="D238" s="5">
        <v>3.4</v>
      </c>
      <c r="E238" s="5">
        <v>1.32</v>
      </c>
      <c r="F238" s="5">
        <v>17</v>
      </c>
      <c r="G238" s="5">
        <v>103.6</v>
      </c>
      <c r="H238" s="5">
        <v>50</v>
      </c>
      <c r="I238" s="5">
        <v>4.25</v>
      </c>
      <c r="J238" s="5">
        <v>1.65</v>
      </c>
      <c r="K238" s="5">
        <v>21.25</v>
      </c>
      <c r="L238" s="5">
        <v>129.5</v>
      </c>
    </row>
    <row r="239" spans="1:12" x14ac:dyDescent="0.25">
      <c r="A239" s="191" t="s">
        <v>111</v>
      </c>
      <c r="B239" s="192"/>
      <c r="C239" s="193"/>
      <c r="D239" s="1">
        <f>SUM(D233:D238)</f>
        <v>30.62</v>
      </c>
      <c r="E239" s="1">
        <f>SUM(E233:E238)</f>
        <v>17.82</v>
      </c>
      <c r="F239" s="1">
        <f>SUM(F233:F238)</f>
        <v>85.330000000000013</v>
      </c>
      <c r="G239" s="1">
        <f>SUM(G233:G238)</f>
        <v>628.37</v>
      </c>
      <c r="H239" s="1"/>
      <c r="I239" s="1">
        <f>SUM(I233:I238)</f>
        <v>35.119999999999997</v>
      </c>
      <c r="J239" s="1">
        <f>SUM(J233:J238)</f>
        <v>21.05</v>
      </c>
      <c r="K239" s="1">
        <f>SUM(K233:K238)</f>
        <v>103.95</v>
      </c>
      <c r="L239" s="1">
        <f>SUM(L233:L238)</f>
        <v>748.58</v>
      </c>
    </row>
    <row r="240" spans="1:12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</row>
    <row r="241" spans="1:12" x14ac:dyDescent="0.25">
      <c r="A241" s="186" t="s">
        <v>125</v>
      </c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8"/>
    </row>
    <row r="242" spans="1:12" ht="15.75" customHeight="1" x14ac:dyDescent="0.25">
      <c r="A242" s="1" t="s">
        <v>113</v>
      </c>
      <c r="B242" s="24" t="s">
        <v>128</v>
      </c>
      <c r="C242" s="1">
        <v>200</v>
      </c>
      <c r="D242" s="1">
        <v>6</v>
      </c>
      <c r="E242" s="1">
        <v>6.4</v>
      </c>
      <c r="F242" s="1">
        <v>9.4</v>
      </c>
      <c r="G242" s="1">
        <v>116</v>
      </c>
      <c r="H242" s="1">
        <v>200</v>
      </c>
      <c r="I242" s="1">
        <v>6</v>
      </c>
      <c r="J242" s="1">
        <v>6.4</v>
      </c>
      <c r="K242" s="1">
        <v>9.4</v>
      </c>
      <c r="L242" s="1">
        <v>116</v>
      </c>
    </row>
    <row r="243" spans="1:12" ht="15.75" customHeight="1" x14ac:dyDescent="0.25">
      <c r="A243" s="1" t="s">
        <v>113</v>
      </c>
      <c r="B243" s="17" t="s">
        <v>164</v>
      </c>
      <c r="C243" s="1">
        <v>30</v>
      </c>
      <c r="D243" s="1">
        <v>1.26</v>
      </c>
      <c r="E243" s="1">
        <v>6.36</v>
      </c>
      <c r="F243" s="1">
        <v>19.2</v>
      </c>
      <c r="G243" s="1">
        <v>137.1</v>
      </c>
      <c r="H243" s="1">
        <v>30</v>
      </c>
      <c r="I243" s="1">
        <v>1.26</v>
      </c>
      <c r="J243" s="1">
        <v>6.36</v>
      </c>
      <c r="K243" s="1">
        <v>19.2</v>
      </c>
      <c r="L243" s="1">
        <v>137.1</v>
      </c>
    </row>
    <row r="244" spans="1:12" x14ac:dyDescent="0.25">
      <c r="A244" s="191" t="s">
        <v>111</v>
      </c>
      <c r="B244" s="192"/>
      <c r="C244" s="193"/>
      <c r="D244" s="1">
        <f>SUM(D242:D243)</f>
        <v>7.26</v>
      </c>
      <c r="E244" s="1">
        <f>SUM(E242:E243)</f>
        <v>12.760000000000002</v>
      </c>
      <c r="F244" s="1">
        <f>SUM(F242:F243)</f>
        <v>28.6</v>
      </c>
      <c r="G244" s="1">
        <f>SUM(G242:G243)</f>
        <v>253.1</v>
      </c>
      <c r="H244" s="1"/>
      <c r="I244" s="1">
        <f>SUM(I242:I243)</f>
        <v>7.26</v>
      </c>
      <c r="J244" s="1">
        <f>SUM(J242:J243)</f>
        <v>12.760000000000002</v>
      </c>
      <c r="K244" s="1">
        <f>SUM(K242:K243)</f>
        <v>28.6</v>
      </c>
      <c r="L244" s="1">
        <f>SUM(L242:L243)</f>
        <v>253.1</v>
      </c>
    </row>
    <row r="245" spans="1:12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</row>
    <row r="246" spans="1:12" x14ac:dyDescent="0.25">
      <c r="A246" s="186" t="s">
        <v>129</v>
      </c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8"/>
    </row>
    <row r="247" spans="1:12" x14ac:dyDescent="0.25">
      <c r="A247" s="1" t="s">
        <v>180</v>
      </c>
      <c r="B247" s="17" t="s">
        <v>179</v>
      </c>
      <c r="C247" s="1">
        <v>150</v>
      </c>
      <c r="D247" s="1">
        <v>7.41</v>
      </c>
      <c r="E247" s="1">
        <v>5.99</v>
      </c>
      <c r="F247" s="1">
        <v>39.78</v>
      </c>
      <c r="G247" s="1">
        <v>242.7</v>
      </c>
      <c r="H247" s="1">
        <v>200</v>
      </c>
      <c r="I247" s="1">
        <v>9.8800000000000008</v>
      </c>
      <c r="J247" s="1">
        <v>7.99</v>
      </c>
      <c r="K247" s="1">
        <v>53.04</v>
      </c>
      <c r="L247" s="1">
        <v>323.60000000000002</v>
      </c>
    </row>
    <row r="248" spans="1:12" x14ac:dyDescent="0.25">
      <c r="A248" s="1" t="s">
        <v>113</v>
      </c>
      <c r="B248" s="17" t="s">
        <v>190</v>
      </c>
      <c r="C248" s="1">
        <v>25</v>
      </c>
      <c r="D248" s="1">
        <v>1.7</v>
      </c>
      <c r="E248" s="1">
        <v>2.13</v>
      </c>
      <c r="F248" s="1">
        <v>14.25</v>
      </c>
      <c r="G248" s="1">
        <v>76.75</v>
      </c>
      <c r="H248" s="1">
        <v>30</v>
      </c>
      <c r="I248" s="1">
        <v>2.04</v>
      </c>
      <c r="J248" s="1">
        <v>2.5499999999999998</v>
      </c>
      <c r="K248" s="1">
        <v>17.100000000000001</v>
      </c>
      <c r="L248" s="1">
        <v>92.1</v>
      </c>
    </row>
    <row r="249" spans="1:12" x14ac:dyDescent="0.25">
      <c r="A249" s="6">
        <v>410</v>
      </c>
      <c r="B249" s="10" t="s">
        <v>130</v>
      </c>
      <c r="C249" s="3">
        <v>150</v>
      </c>
      <c r="D249" s="3">
        <v>4.4999999999999998E-2</v>
      </c>
      <c r="E249" s="3">
        <v>0</v>
      </c>
      <c r="F249" s="3">
        <v>4.51</v>
      </c>
      <c r="G249" s="3">
        <v>18.239999999999998</v>
      </c>
      <c r="H249" s="3">
        <v>200</v>
      </c>
      <c r="I249" s="3">
        <v>0.06</v>
      </c>
      <c r="J249" s="3">
        <v>0</v>
      </c>
      <c r="K249" s="3">
        <v>6.02</v>
      </c>
      <c r="L249" s="3">
        <v>24.32</v>
      </c>
    </row>
    <row r="250" spans="1:12" x14ac:dyDescent="0.25">
      <c r="A250" s="191" t="s">
        <v>111</v>
      </c>
      <c r="B250" s="192"/>
      <c r="C250" s="193"/>
      <c r="D250" s="1">
        <f>SUM(D247:D249)</f>
        <v>9.1549999999999994</v>
      </c>
      <c r="E250" s="1">
        <f>SUM(E247:E249)</f>
        <v>8.120000000000001</v>
      </c>
      <c r="F250" s="1">
        <f>SUM(F247:F249)</f>
        <v>58.54</v>
      </c>
      <c r="G250" s="1">
        <f>SUM(G247:G249)</f>
        <v>337.69</v>
      </c>
      <c r="H250" s="1"/>
      <c r="I250" s="1">
        <f>SUM(I247:I249)</f>
        <v>11.980000000000002</v>
      </c>
      <c r="J250" s="1">
        <f>SUM(J247:J249)</f>
        <v>10.54</v>
      </c>
      <c r="K250" s="1">
        <f>SUM(K247:K249)</f>
        <v>76.16</v>
      </c>
      <c r="L250" s="1">
        <f>SUM(L247:L249)</f>
        <v>440.02000000000004</v>
      </c>
    </row>
    <row r="251" spans="1:12" x14ac:dyDescent="0.25">
      <c r="A251" s="30" t="s">
        <v>131</v>
      </c>
      <c r="B251" s="25"/>
      <c r="C251" s="25"/>
      <c r="D251" s="36"/>
      <c r="E251" s="36"/>
      <c r="F251" s="36"/>
      <c r="G251" s="36">
        <f>G250+G244+G239+G230</f>
        <v>1538.5299999999997</v>
      </c>
      <c r="H251" s="25"/>
      <c r="I251" s="36">
        <f>I250+I244+I239+I230</f>
        <v>65.64</v>
      </c>
      <c r="J251" s="36">
        <f>J250+J244+J239+J230</f>
        <v>60.24</v>
      </c>
      <c r="K251" s="36">
        <f>K250+K244+K239+K230</f>
        <v>253.92</v>
      </c>
      <c r="L251" s="36">
        <f>L250+L244+L239+L230</f>
        <v>1827.7</v>
      </c>
    </row>
    <row r="252" spans="1:12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</row>
    <row r="253" spans="1:12" x14ac:dyDescent="0.25">
      <c r="A253" s="200">
        <v>44336</v>
      </c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8"/>
    </row>
    <row r="254" spans="1:12" x14ac:dyDescent="0.25">
      <c r="A254" s="186" t="s">
        <v>116</v>
      </c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8"/>
    </row>
    <row r="255" spans="1:12" ht="15.75" customHeight="1" x14ac:dyDescent="0.25">
      <c r="A255" s="6">
        <v>177</v>
      </c>
      <c r="B255" s="11" t="s">
        <v>83</v>
      </c>
      <c r="C255" s="3">
        <v>150</v>
      </c>
      <c r="D255" s="3">
        <v>3.86</v>
      </c>
      <c r="E255" s="3">
        <v>8.2899999999999991</v>
      </c>
      <c r="F255" s="3">
        <v>30.1</v>
      </c>
      <c r="G255" s="3">
        <v>224.6</v>
      </c>
      <c r="H255" s="6">
        <v>200</v>
      </c>
      <c r="I255" s="3">
        <v>5.28</v>
      </c>
      <c r="J255" s="3">
        <v>11.34</v>
      </c>
      <c r="K255" s="3">
        <v>41.26</v>
      </c>
      <c r="L255" s="3">
        <v>307</v>
      </c>
    </row>
    <row r="256" spans="1:12" x14ac:dyDescent="0.25">
      <c r="A256" s="1">
        <v>1</v>
      </c>
      <c r="B256" s="40" t="s">
        <v>110</v>
      </c>
      <c r="C256" s="1">
        <v>36</v>
      </c>
      <c r="D256" s="1">
        <v>2.17</v>
      </c>
      <c r="E256" s="1">
        <v>6.79</v>
      </c>
      <c r="F256" s="1">
        <v>13.15</v>
      </c>
      <c r="G256" s="1">
        <v>122.4</v>
      </c>
      <c r="H256" s="1">
        <v>37</v>
      </c>
      <c r="I256" s="1">
        <v>2.2599999999999998</v>
      </c>
      <c r="J256" s="1">
        <v>6.98</v>
      </c>
      <c r="K256" s="1">
        <v>13.52</v>
      </c>
      <c r="L256" s="1">
        <v>125.8</v>
      </c>
    </row>
    <row r="257" spans="1:12" x14ac:dyDescent="0.25">
      <c r="A257" s="6">
        <v>413</v>
      </c>
      <c r="B257" s="11" t="s">
        <v>32</v>
      </c>
      <c r="C257" s="3">
        <v>150</v>
      </c>
      <c r="D257" s="3">
        <v>1.05</v>
      </c>
      <c r="E257" s="3">
        <v>1.2</v>
      </c>
      <c r="F257" s="3">
        <v>13.01</v>
      </c>
      <c r="G257" s="3">
        <v>66.989999999999995</v>
      </c>
      <c r="H257" s="3">
        <v>200</v>
      </c>
      <c r="I257" s="3">
        <v>1.4</v>
      </c>
      <c r="J257" s="3">
        <v>1.6</v>
      </c>
      <c r="K257" s="3">
        <v>17.350000000000001</v>
      </c>
      <c r="L257" s="3">
        <v>89.32</v>
      </c>
    </row>
    <row r="258" spans="1:12" x14ac:dyDescent="0.25">
      <c r="A258" s="191" t="s">
        <v>111</v>
      </c>
      <c r="B258" s="192"/>
      <c r="C258" s="193"/>
      <c r="D258" s="1">
        <f>SUM(D255:D257)</f>
        <v>7.0799999999999992</v>
      </c>
      <c r="E258" s="1">
        <f>SUM(E255:E257)</f>
        <v>16.279999999999998</v>
      </c>
      <c r="F258" s="1">
        <f>SUM(F255:F257)</f>
        <v>56.26</v>
      </c>
      <c r="G258" s="1">
        <f>SUM(G255:G257)</f>
        <v>413.99</v>
      </c>
      <c r="H258" s="1"/>
      <c r="I258" s="1">
        <f>SUM(I255:I257)</f>
        <v>8.94</v>
      </c>
      <c r="J258" s="1">
        <f>SUM(J255:J257)</f>
        <v>19.920000000000002</v>
      </c>
      <c r="K258" s="1">
        <f>SUM(K255:K257)</f>
        <v>72.13</v>
      </c>
      <c r="L258" s="1">
        <f>SUM(L255:L257)</f>
        <v>522.12</v>
      </c>
    </row>
    <row r="259" spans="1:12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</row>
    <row r="260" spans="1:12" x14ac:dyDescent="0.25">
      <c r="A260" s="186" t="s">
        <v>117</v>
      </c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8"/>
    </row>
    <row r="261" spans="1:12" x14ac:dyDescent="0.25">
      <c r="A261" s="6">
        <v>87</v>
      </c>
      <c r="B261" s="47" t="s">
        <v>78</v>
      </c>
      <c r="C261" s="3">
        <v>150</v>
      </c>
      <c r="D261" s="3">
        <v>1.8</v>
      </c>
      <c r="E261" s="3">
        <v>2.85</v>
      </c>
      <c r="F261" s="3">
        <v>2.95</v>
      </c>
      <c r="G261" s="3">
        <v>52.5</v>
      </c>
      <c r="H261" s="3">
        <v>200</v>
      </c>
      <c r="I261" s="3">
        <v>2.4</v>
      </c>
      <c r="J261" s="3">
        <v>3.8</v>
      </c>
      <c r="K261" s="3">
        <v>3.93</v>
      </c>
      <c r="L261" s="3">
        <v>70</v>
      </c>
    </row>
    <row r="262" spans="1:12" ht="15.75" customHeight="1" x14ac:dyDescent="0.25">
      <c r="A262" s="1">
        <v>123</v>
      </c>
      <c r="B262" s="17" t="s">
        <v>142</v>
      </c>
      <c r="C262" s="1">
        <v>20</v>
      </c>
      <c r="D262" s="1">
        <v>2.46</v>
      </c>
      <c r="E262" s="1">
        <v>0.3</v>
      </c>
      <c r="F262" s="1">
        <v>15.21</v>
      </c>
      <c r="G262" s="1">
        <v>73.64</v>
      </c>
      <c r="H262" s="1">
        <v>25</v>
      </c>
      <c r="I262" s="6">
        <v>3.1</v>
      </c>
      <c r="J262" s="1">
        <v>0.39</v>
      </c>
      <c r="K262" s="1">
        <v>19.010000000000002</v>
      </c>
      <c r="L262" s="1">
        <v>92.05</v>
      </c>
    </row>
    <row r="263" spans="1:12" ht="15.75" customHeight="1" x14ac:dyDescent="0.25">
      <c r="A263" s="6">
        <v>339</v>
      </c>
      <c r="B263" s="10" t="s">
        <v>13</v>
      </c>
      <c r="C263" s="3">
        <v>110</v>
      </c>
      <c r="D263" s="3">
        <v>2.2400000000000002</v>
      </c>
      <c r="E263" s="3">
        <v>3.52</v>
      </c>
      <c r="F263" s="3">
        <v>14.98</v>
      </c>
      <c r="G263" s="3">
        <v>100.65</v>
      </c>
      <c r="H263" s="3">
        <v>120</v>
      </c>
      <c r="I263" s="3">
        <v>2.4500000000000002</v>
      </c>
      <c r="J263" s="3">
        <v>3.84</v>
      </c>
      <c r="K263" s="3">
        <v>16.350000000000001</v>
      </c>
      <c r="L263" s="3">
        <v>109.8</v>
      </c>
    </row>
    <row r="264" spans="1:12" x14ac:dyDescent="0.25">
      <c r="A264" s="1">
        <v>277</v>
      </c>
      <c r="B264" s="18" t="s">
        <v>99</v>
      </c>
      <c r="C264" s="19">
        <v>80</v>
      </c>
      <c r="D264" s="1">
        <v>9.73</v>
      </c>
      <c r="E264" s="1">
        <v>3.45</v>
      </c>
      <c r="F264" s="1">
        <v>10.06</v>
      </c>
      <c r="G264" s="1">
        <v>110.66</v>
      </c>
      <c r="H264" s="1">
        <v>90</v>
      </c>
      <c r="I264" s="1">
        <v>10.95</v>
      </c>
      <c r="J264" s="1">
        <v>3.88</v>
      </c>
      <c r="K264" s="1">
        <v>11.32</v>
      </c>
      <c r="L264" s="1">
        <v>124.5</v>
      </c>
    </row>
    <row r="265" spans="1:12" x14ac:dyDescent="0.25">
      <c r="A265" s="6">
        <v>366</v>
      </c>
      <c r="B265" s="11" t="s">
        <v>36</v>
      </c>
      <c r="C265" s="3">
        <v>30</v>
      </c>
      <c r="D265" s="3">
        <v>0.16</v>
      </c>
      <c r="E265" s="3">
        <v>1.1000000000000001</v>
      </c>
      <c r="F265" s="3">
        <v>1.57</v>
      </c>
      <c r="G265" s="3">
        <v>16.850000000000001</v>
      </c>
      <c r="H265" s="3">
        <v>30</v>
      </c>
      <c r="I265" s="3">
        <v>0.16</v>
      </c>
      <c r="J265" s="3">
        <v>1.1000000000000001</v>
      </c>
      <c r="K265" s="3">
        <v>1.57</v>
      </c>
      <c r="L265" s="3">
        <v>16.850000000000001</v>
      </c>
    </row>
    <row r="266" spans="1:12" x14ac:dyDescent="0.25">
      <c r="A266" s="1" t="s">
        <v>113</v>
      </c>
      <c r="B266" s="15" t="s">
        <v>124</v>
      </c>
      <c r="C266" s="5">
        <v>40</v>
      </c>
      <c r="D266" s="5">
        <v>3.4</v>
      </c>
      <c r="E266" s="5">
        <v>1.32</v>
      </c>
      <c r="F266" s="5">
        <v>17</v>
      </c>
      <c r="G266" s="5">
        <v>51.8</v>
      </c>
      <c r="H266" s="5">
        <v>50</v>
      </c>
      <c r="I266" s="5">
        <v>4.25</v>
      </c>
      <c r="J266" s="5">
        <v>1.65</v>
      </c>
      <c r="K266" s="5">
        <v>21.25</v>
      </c>
      <c r="L266" s="5">
        <v>64.7</v>
      </c>
    </row>
    <row r="267" spans="1:12" x14ac:dyDescent="0.25">
      <c r="A267" s="191" t="s">
        <v>111</v>
      </c>
      <c r="B267" s="192"/>
      <c r="C267" s="193"/>
      <c r="D267" s="1">
        <f>SUM(D261:D266)</f>
        <v>19.79</v>
      </c>
      <c r="E267" s="1">
        <f>SUM(E261:E266)</f>
        <v>12.540000000000001</v>
      </c>
      <c r="F267" s="1">
        <f>SUM(F261:F266)</f>
        <v>61.77</v>
      </c>
      <c r="G267" s="1">
        <f>SUM(G261:G266)</f>
        <v>406.10000000000008</v>
      </c>
      <c r="H267" s="1"/>
      <c r="I267" s="1">
        <f>SUM(I261:I266)</f>
        <v>23.31</v>
      </c>
      <c r="J267" s="1">
        <f>SUM(J261:J266)</f>
        <v>14.66</v>
      </c>
      <c r="K267" s="1">
        <f>SUM(K261:K266)</f>
        <v>73.430000000000007</v>
      </c>
      <c r="L267" s="1">
        <f>SUM(L261:L266)</f>
        <v>477.90000000000003</v>
      </c>
    </row>
    <row r="268" spans="1:12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</row>
    <row r="269" spans="1:12" x14ac:dyDescent="0.25">
      <c r="A269" s="186" t="s">
        <v>125</v>
      </c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8"/>
    </row>
    <row r="270" spans="1:12" ht="15.75" customHeight="1" x14ac:dyDescent="0.25">
      <c r="A270" s="1" t="s">
        <v>113</v>
      </c>
      <c r="B270" s="11" t="s">
        <v>56</v>
      </c>
      <c r="C270" s="3">
        <v>200</v>
      </c>
      <c r="D270" s="3">
        <v>1</v>
      </c>
      <c r="E270" s="3">
        <v>3</v>
      </c>
      <c r="F270" s="3">
        <v>42</v>
      </c>
      <c r="G270" s="3">
        <v>192</v>
      </c>
      <c r="H270" s="3">
        <v>200</v>
      </c>
      <c r="I270" s="3">
        <v>1</v>
      </c>
      <c r="J270" s="3">
        <v>3</v>
      </c>
      <c r="K270" s="3">
        <v>42</v>
      </c>
      <c r="L270" s="3">
        <v>192</v>
      </c>
    </row>
    <row r="271" spans="1:12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</row>
    <row r="272" spans="1:12" x14ac:dyDescent="0.25">
      <c r="A272" s="186" t="s">
        <v>129</v>
      </c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8"/>
    </row>
    <row r="273" spans="1:12" x14ac:dyDescent="0.25">
      <c r="A273" s="1">
        <v>135</v>
      </c>
      <c r="B273" s="17" t="s">
        <v>178</v>
      </c>
      <c r="C273" s="1">
        <v>200</v>
      </c>
      <c r="D273" s="1">
        <v>23.57</v>
      </c>
      <c r="E273" s="1">
        <v>16.5</v>
      </c>
      <c r="F273" s="1">
        <v>32.74</v>
      </c>
      <c r="G273" s="1">
        <v>365.3</v>
      </c>
      <c r="H273" s="1">
        <v>250</v>
      </c>
      <c r="I273" s="1">
        <v>29.46</v>
      </c>
      <c r="J273" s="1">
        <v>20.63</v>
      </c>
      <c r="K273" s="1">
        <v>40.93</v>
      </c>
      <c r="L273" s="1">
        <v>456.6</v>
      </c>
    </row>
    <row r="274" spans="1:12" x14ac:dyDescent="0.25">
      <c r="A274" s="1" t="s">
        <v>113</v>
      </c>
      <c r="B274" s="17" t="s">
        <v>190</v>
      </c>
      <c r="C274" s="1">
        <v>25</v>
      </c>
      <c r="D274" s="1">
        <v>1.7</v>
      </c>
      <c r="E274" s="1">
        <v>2.13</v>
      </c>
      <c r="F274" s="1">
        <v>14.25</v>
      </c>
      <c r="G274" s="1">
        <v>76.75</v>
      </c>
      <c r="H274" s="1">
        <v>30</v>
      </c>
      <c r="I274" s="1">
        <v>2.04</v>
      </c>
      <c r="J274" s="1">
        <v>2.5499999999999998</v>
      </c>
      <c r="K274" s="1">
        <v>17.100000000000001</v>
      </c>
      <c r="L274" s="1">
        <v>92.1</v>
      </c>
    </row>
    <row r="275" spans="1:12" x14ac:dyDescent="0.25">
      <c r="A275" s="6">
        <v>410</v>
      </c>
      <c r="B275" s="10" t="s">
        <v>130</v>
      </c>
      <c r="C275" s="3">
        <v>150</v>
      </c>
      <c r="D275" s="3">
        <v>4.4999999999999998E-2</v>
      </c>
      <c r="E275" s="3">
        <v>0</v>
      </c>
      <c r="F275" s="3">
        <v>4.51</v>
      </c>
      <c r="G275" s="3">
        <v>18.239999999999998</v>
      </c>
      <c r="H275" s="3">
        <v>200</v>
      </c>
      <c r="I275" s="3">
        <v>0.06</v>
      </c>
      <c r="J275" s="3">
        <v>0</v>
      </c>
      <c r="K275" s="3">
        <v>6.02</v>
      </c>
      <c r="L275" s="3">
        <v>24.32</v>
      </c>
    </row>
    <row r="276" spans="1:12" x14ac:dyDescent="0.25">
      <c r="A276" s="191" t="s">
        <v>111</v>
      </c>
      <c r="B276" s="192"/>
      <c r="C276" s="193"/>
      <c r="D276" s="1">
        <f>SUM(D273:D275)</f>
        <v>25.315000000000001</v>
      </c>
      <c r="E276" s="1">
        <f>SUM(E273:E275)</f>
        <v>18.63</v>
      </c>
      <c r="F276" s="1">
        <f>SUM(F273:F275)</f>
        <v>51.5</v>
      </c>
      <c r="G276" s="1">
        <f>SUM(G273:G275)</f>
        <v>460.29</v>
      </c>
      <c r="H276" s="1"/>
      <c r="I276" s="1">
        <f>SUM(I273:I275)</f>
        <v>31.56</v>
      </c>
      <c r="J276" s="1">
        <f>SUM(J273:J275)</f>
        <v>23.18</v>
      </c>
      <c r="K276" s="1">
        <f>SUM(K273:K275)</f>
        <v>64.05</v>
      </c>
      <c r="L276" s="1">
        <f>SUM(L273:L275)</f>
        <v>573.0200000000001</v>
      </c>
    </row>
    <row r="277" spans="1:12" x14ac:dyDescent="0.25">
      <c r="A277" s="30" t="s">
        <v>131</v>
      </c>
      <c r="B277" s="25"/>
      <c r="C277" s="25"/>
      <c r="D277" s="36"/>
      <c r="E277" s="36"/>
      <c r="F277" s="36"/>
      <c r="G277" s="36">
        <f>G258+G267+G270+G276</f>
        <v>1472.38</v>
      </c>
      <c r="H277" s="36"/>
      <c r="I277" s="36"/>
      <c r="J277" s="36"/>
      <c r="K277" s="36"/>
      <c r="L277" s="36">
        <f>L258+L267+L270+L276</f>
        <v>1765.04</v>
      </c>
    </row>
    <row r="279" spans="1:12" x14ac:dyDescent="0.25">
      <c r="A279" s="189" t="s">
        <v>174</v>
      </c>
      <c r="B279" s="189"/>
      <c r="C279" s="189"/>
      <c r="D279" s="189"/>
      <c r="E279" s="30"/>
      <c r="F279" s="30"/>
      <c r="G279" s="30">
        <f>(G277+G251+G223+G199+G171+G145+G118+G90+G63+G38)/10</f>
        <v>1482.864</v>
      </c>
      <c r="H279" s="25"/>
      <c r="I279" s="30"/>
      <c r="J279" s="30"/>
      <c r="K279" s="30"/>
      <c r="L279" s="30">
        <f>(L277+L251+L223+L199+L171+L145+L118+L90+L63+L38)/10</f>
        <v>1792.2849999999999</v>
      </c>
    </row>
    <row r="280" spans="1:12" x14ac:dyDescent="0.25">
      <c r="A280" s="52"/>
      <c r="B280" s="52"/>
      <c r="C280" s="52"/>
      <c r="D280" s="52"/>
      <c r="E280" s="25"/>
      <c r="F280" s="25"/>
      <c r="G280" s="30"/>
      <c r="H280" s="25"/>
      <c r="I280" s="25"/>
      <c r="J280" s="25"/>
      <c r="K280" s="25"/>
      <c r="L280" s="30"/>
    </row>
    <row r="281" spans="1:12" x14ac:dyDescent="0.25">
      <c r="A281" s="194" t="s">
        <v>203</v>
      </c>
      <c r="B281" s="194"/>
      <c r="C281" s="194"/>
      <c r="D281" s="194"/>
      <c r="E281" s="194"/>
      <c r="F281" s="194"/>
      <c r="G281" s="194"/>
      <c r="H281" s="194"/>
      <c r="I281" s="194"/>
      <c r="J281" s="194"/>
      <c r="K281" s="194"/>
      <c r="L281" s="194"/>
    </row>
    <row r="282" spans="1:12" ht="28.5" customHeight="1" x14ac:dyDescent="0.25">
      <c r="A282" s="194" t="s">
        <v>204</v>
      </c>
      <c r="B282" s="194"/>
      <c r="C282" s="194"/>
      <c r="D282" s="194"/>
      <c r="E282" s="194"/>
      <c r="F282" s="194"/>
      <c r="G282" s="194"/>
      <c r="H282" s="194"/>
      <c r="I282" s="194"/>
      <c r="J282" s="194"/>
      <c r="K282" s="194"/>
      <c r="L282" s="194"/>
    </row>
    <row r="283" spans="1:12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</row>
    <row r="284" spans="1:12" x14ac:dyDescent="0.25">
      <c r="A284" s="190" t="s">
        <v>173</v>
      </c>
      <c r="B284" s="190"/>
      <c r="C284" s="25"/>
      <c r="D284" s="25"/>
      <c r="E284" s="25"/>
      <c r="F284" s="25"/>
      <c r="G284" s="25"/>
      <c r="H284" s="25"/>
      <c r="I284" s="25"/>
      <c r="J284" s="25"/>
      <c r="K284" s="25"/>
      <c r="L284" s="25"/>
    </row>
  </sheetData>
  <mergeCells count="97">
    <mergeCell ref="A163:C163"/>
    <mergeCell ref="A165:L165"/>
    <mergeCell ref="A170:C170"/>
    <mergeCell ref="A178:C178"/>
    <mergeCell ref="A180:L180"/>
    <mergeCell ref="A148:L148"/>
    <mergeCell ref="A152:C152"/>
    <mergeCell ref="A154:L154"/>
    <mergeCell ref="A159:C159"/>
    <mergeCell ref="A161:L161"/>
    <mergeCell ref="A135:L135"/>
    <mergeCell ref="A137:C137"/>
    <mergeCell ref="A139:L139"/>
    <mergeCell ref="A144:C144"/>
    <mergeCell ref="A147:L147"/>
    <mergeCell ref="A120:L120"/>
    <mergeCell ref="A121:L121"/>
    <mergeCell ref="A125:C125"/>
    <mergeCell ref="A127:L127"/>
    <mergeCell ref="A133:C133"/>
    <mergeCell ref="B8:K8"/>
    <mergeCell ref="H2:K2"/>
    <mergeCell ref="H3:J3"/>
    <mergeCell ref="H4:K4"/>
    <mergeCell ref="H5:K5"/>
    <mergeCell ref="B7:K7"/>
    <mergeCell ref="C9:G9"/>
    <mergeCell ref="H9:L9"/>
    <mergeCell ref="A11:L11"/>
    <mergeCell ref="A12:L12"/>
    <mergeCell ref="A16:C16"/>
    <mergeCell ref="A18:L18"/>
    <mergeCell ref="A25:C25"/>
    <mergeCell ref="A27:L27"/>
    <mergeCell ref="A30:C30"/>
    <mergeCell ref="A32:L32"/>
    <mergeCell ref="A52:C52"/>
    <mergeCell ref="A54:L54"/>
    <mergeCell ref="A57:L57"/>
    <mergeCell ref="A62:C62"/>
    <mergeCell ref="A37:C37"/>
    <mergeCell ref="A40:L40"/>
    <mergeCell ref="A41:L41"/>
    <mergeCell ref="A45:C45"/>
    <mergeCell ref="A47:L47"/>
    <mergeCell ref="A81:L81"/>
    <mergeCell ref="A84:L84"/>
    <mergeCell ref="A89:C89"/>
    <mergeCell ref="A65:L65"/>
    <mergeCell ref="A66:L66"/>
    <mergeCell ref="A70:C70"/>
    <mergeCell ref="A72:L72"/>
    <mergeCell ref="A79:C79"/>
    <mergeCell ref="A108:L108"/>
    <mergeCell ref="A111:C111"/>
    <mergeCell ref="A113:L113"/>
    <mergeCell ref="A117:C117"/>
    <mergeCell ref="A92:L92"/>
    <mergeCell ref="A93:L93"/>
    <mergeCell ref="A97:C97"/>
    <mergeCell ref="A99:L99"/>
    <mergeCell ref="A106:C106"/>
    <mergeCell ref="A222:C222"/>
    <mergeCell ref="A225:L225"/>
    <mergeCell ref="A173:L173"/>
    <mergeCell ref="A174:L174"/>
    <mergeCell ref="A188:C188"/>
    <mergeCell ref="A190:L190"/>
    <mergeCell ref="A193:L193"/>
    <mergeCell ref="A198:C198"/>
    <mergeCell ref="A201:L201"/>
    <mergeCell ref="A202:L202"/>
    <mergeCell ref="A206:C206"/>
    <mergeCell ref="A207:L207"/>
    <mergeCell ref="A213:C213"/>
    <mergeCell ref="A215:L215"/>
    <mergeCell ref="A218:L218"/>
    <mergeCell ref="A246:L246"/>
    <mergeCell ref="A250:C250"/>
    <mergeCell ref="A253:L253"/>
    <mergeCell ref="A226:L226"/>
    <mergeCell ref="A230:C230"/>
    <mergeCell ref="A232:L232"/>
    <mergeCell ref="A239:C239"/>
    <mergeCell ref="A241:L241"/>
    <mergeCell ref="A244:C244"/>
    <mergeCell ref="A272:L272"/>
    <mergeCell ref="A276:C276"/>
    <mergeCell ref="A279:D279"/>
    <mergeCell ref="A284:B284"/>
    <mergeCell ref="A254:L254"/>
    <mergeCell ref="A258:C258"/>
    <mergeCell ref="A260:L260"/>
    <mergeCell ref="A267:C267"/>
    <mergeCell ref="A269:L269"/>
    <mergeCell ref="A281:L281"/>
    <mergeCell ref="A282:L28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99"/>
  <sheetViews>
    <sheetView topLeftCell="A268" zoomScaleNormal="100" workbookViewId="0">
      <selection activeCell="A294" sqref="A294:XFD299"/>
    </sheetView>
  </sheetViews>
  <sheetFormatPr defaultRowHeight="15" x14ac:dyDescent="0.25"/>
  <cols>
    <col min="1" max="1" width="10.140625" style="66" bestFit="1" customWidth="1"/>
    <col min="2" max="2" width="27.42578125" style="66" customWidth="1"/>
    <col min="3" max="12" width="9.28515625" style="66" bestFit="1" customWidth="1"/>
  </cols>
  <sheetData>
    <row r="1" spans="1:1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/>
      <c r="B2" s="57"/>
      <c r="C2" s="57"/>
      <c r="D2" s="57"/>
      <c r="E2" s="57"/>
      <c r="F2" s="57"/>
      <c r="G2" s="57"/>
      <c r="H2" s="210" t="s">
        <v>121</v>
      </c>
      <c r="I2" s="210"/>
      <c r="J2" s="210"/>
      <c r="K2" s="210"/>
      <c r="L2" s="57"/>
    </row>
    <row r="3" spans="1:12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x14ac:dyDescent="0.25">
      <c r="A5" s="57"/>
      <c r="B5" s="57"/>
      <c r="C5" s="57"/>
      <c r="D5" s="57"/>
      <c r="E5" s="57"/>
      <c r="F5" s="57"/>
      <c r="G5" s="57"/>
      <c r="H5" s="210" t="s">
        <v>192</v>
      </c>
      <c r="I5" s="210"/>
      <c r="J5" s="210"/>
      <c r="K5" s="210"/>
      <c r="L5" s="57"/>
    </row>
    <row r="6" spans="1:12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x14ac:dyDescent="0.25">
      <c r="A7" s="57"/>
      <c r="B7" s="211" t="s">
        <v>191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x14ac:dyDescent="0.25">
      <c r="A8" s="57"/>
      <c r="B8" s="212" t="s">
        <v>126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x14ac:dyDescent="0.25">
      <c r="A11" s="204">
        <v>44337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ht="15.75" customHeight="1" x14ac:dyDescent="0.25">
      <c r="A13" s="6">
        <v>168</v>
      </c>
      <c r="B13" s="11" t="s">
        <v>48</v>
      </c>
      <c r="C13" s="3">
        <v>150</v>
      </c>
      <c r="D13" s="3">
        <v>5.3</v>
      </c>
      <c r="E13" s="3">
        <v>4.88</v>
      </c>
      <c r="F13" s="3">
        <v>28.93</v>
      </c>
      <c r="G13" s="3">
        <v>180.64</v>
      </c>
      <c r="H13" s="3">
        <v>200</v>
      </c>
      <c r="I13" s="3">
        <v>7.1</v>
      </c>
      <c r="J13" s="3">
        <v>6.51</v>
      </c>
      <c r="K13" s="3">
        <v>38.58</v>
      </c>
      <c r="L13" s="3">
        <v>240.85</v>
      </c>
    </row>
    <row r="14" spans="1:12" ht="15.75" customHeight="1" x14ac:dyDescent="0.25">
      <c r="A14" s="6">
        <v>1</v>
      </c>
      <c r="B14" s="12" t="s">
        <v>110</v>
      </c>
      <c r="C14" s="6">
        <v>36</v>
      </c>
      <c r="D14" s="6">
        <v>2.17</v>
      </c>
      <c r="E14" s="6">
        <v>6.79</v>
      </c>
      <c r="F14" s="6">
        <v>13.15</v>
      </c>
      <c r="G14" s="6">
        <v>122.4</v>
      </c>
      <c r="H14" s="6">
        <v>37</v>
      </c>
      <c r="I14" s="6">
        <v>2.2599999999999998</v>
      </c>
      <c r="J14" s="6">
        <v>6.98</v>
      </c>
      <c r="K14" s="6">
        <v>13.52</v>
      </c>
      <c r="L14" s="6">
        <v>125.8</v>
      </c>
    </row>
    <row r="15" spans="1:12" x14ac:dyDescent="0.25">
      <c r="A15" s="6">
        <v>410</v>
      </c>
      <c r="B15" s="10" t="s">
        <v>20</v>
      </c>
      <c r="C15" s="3">
        <v>150</v>
      </c>
      <c r="D15" s="3">
        <v>0.09</v>
      </c>
      <c r="E15" s="3">
        <v>0</v>
      </c>
      <c r="F15" s="3">
        <v>9.0299999999999994</v>
      </c>
      <c r="G15" s="3">
        <v>36.479999999999997</v>
      </c>
      <c r="H15" s="3">
        <v>200</v>
      </c>
      <c r="I15" s="3">
        <v>0.12</v>
      </c>
      <c r="J15" s="3">
        <v>0</v>
      </c>
      <c r="K15" s="3">
        <v>12.04</v>
      </c>
      <c r="L15" s="3">
        <v>48.64</v>
      </c>
    </row>
    <row r="16" spans="1:12" x14ac:dyDescent="0.25">
      <c r="A16" s="213" t="s">
        <v>111</v>
      </c>
      <c r="B16" s="214"/>
      <c r="C16" s="215"/>
      <c r="D16" s="6">
        <f>SUM(D13:D15)</f>
        <v>7.56</v>
      </c>
      <c r="E16" s="6">
        <f>SUM(E13:E15)</f>
        <v>11.67</v>
      </c>
      <c r="F16" s="6">
        <f>SUM(F13:F15)</f>
        <v>51.11</v>
      </c>
      <c r="G16" s="6">
        <f>SUM(G13:G15)</f>
        <v>339.52</v>
      </c>
      <c r="H16" s="6"/>
      <c r="I16" s="6">
        <f>SUM(I13:I15)</f>
        <v>9.4799999999999986</v>
      </c>
      <c r="J16" s="6">
        <f>SUM(J13:J15)</f>
        <v>13.49</v>
      </c>
      <c r="K16" s="6">
        <f>SUM(K13:K15)</f>
        <v>64.139999999999986</v>
      </c>
      <c r="L16" s="6">
        <f>SUM(L13:L15)</f>
        <v>415.28999999999996</v>
      </c>
    </row>
    <row r="17" spans="1:12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x14ac:dyDescent="0.25">
      <c r="A18" s="207" t="s">
        <v>117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9"/>
    </row>
    <row r="19" spans="1:12" x14ac:dyDescent="0.25">
      <c r="A19" s="53"/>
      <c r="B19" s="47" t="s">
        <v>33</v>
      </c>
      <c r="C19" s="3">
        <v>150</v>
      </c>
      <c r="D19" s="3">
        <v>6</v>
      </c>
      <c r="E19" s="3">
        <v>8.85</v>
      </c>
      <c r="F19" s="3">
        <v>9.24</v>
      </c>
      <c r="G19" s="3">
        <v>155.24</v>
      </c>
      <c r="H19" s="3">
        <v>200</v>
      </c>
      <c r="I19" s="3">
        <v>8</v>
      </c>
      <c r="J19" s="3">
        <v>11.8</v>
      </c>
      <c r="K19" s="3">
        <v>12.32</v>
      </c>
      <c r="L19" s="3">
        <v>206.99</v>
      </c>
    </row>
    <row r="20" spans="1:12" ht="15.75" customHeight="1" x14ac:dyDescent="0.25">
      <c r="A20" s="6">
        <v>331</v>
      </c>
      <c r="B20" s="12" t="s">
        <v>86</v>
      </c>
      <c r="C20" s="6">
        <v>220</v>
      </c>
      <c r="D20" s="6">
        <v>1.94</v>
      </c>
      <c r="E20" s="6">
        <v>5.97</v>
      </c>
      <c r="F20" s="6">
        <v>15.77</v>
      </c>
      <c r="G20" s="6">
        <v>124.44</v>
      </c>
      <c r="H20" s="6">
        <v>250</v>
      </c>
      <c r="I20" s="6">
        <v>2.13</v>
      </c>
      <c r="J20" s="6">
        <v>6.56</v>
      </c>
      <c r="K20" s="6">
        <v>17.34</v>
      </c>
      <c r="L20" s="6">
        <v>136.88</v>
      </c>
    </row>
    <row r="21" spans="1:12" ht="15.75" customHeight="1" x14ac:dyDescent="0.25">
      <c r="A21" s="6">
        <v>394</v>
      </c>
      <c r="B21" s="11" t="s">
        <v>55</v>
      </c>
      <c r="C21" s="3">
        <v>150</v>
      </c>
      <c r="D21" s="3">
        <v>0.12</v>
      </c>
      <c r="E21" s="3">
        <v>0</v>
      </c>
      <c r="F21" s="3">
        <v>11.24</v>
      </c>
      <c r="G21" s="3">
        <v>45.48</v>
      </c>
      <c r="H21" s="3">
        <v>200</v>
      </c>
      <c r="I21" s="3">
        <v>0.16</v>
      </c>
      <c r="J21" s="3">
        <v>0</v>
      </c>
      <c r="K21" s="3">
        <v>14.99</v>
      </c>
      <c r="L21" s="3">
        <v>60.64</v>
      </c>
    </row>
    <row r="22" spans="1:12" x14ac:dyDescent="0.25">
      <c r="A22" s="63" t="s">
        <v>113</v>
      </c>
      <c r="B22" s="10" t="s">
        <v>124</v>
      </c>
      <c r="C22" s="3">
        <v>40</v>
      </c>
      <c r="D22" s="3">
        <v>2.8</v>
      </c>
      <c r="E22" s="3">
        <v>0.28000000000000003</v>
      </c>
      <c r="F22" s="3">
        <v>19.96</v>
      </c>
      <c r="G22" s="3">
        <v>96</v>
      </c>
      <c r="H22" s="3">
        <v>50</v>
      </c>
      <c r="I22" s="3">
        <v>2.8</v>
      </c>
      <c r="J22" s="3">
        <v>0.28000000000000003</v>
      </c>
      <c r="K22" s="3">
        <v>19.96</v>
      </c>
      <c r="L22" s="3">
        <v>120</v>
      </c>
    </row>
    <row r="23" spans="1:12" x14ac:dyDescent="0.25">
      <c r="A23" s="213" t="s">
        <v>111</v>
      </c>
      <c r="B23" s="214"/>
      <c r="C23" s="215"/>
      <c r="D23" s="6">
        <f>SUM(D19:D22)</f>
        <v>10.86</v>
      </c>
      <c r="E23" s="6">
        <f>SUM(E19:E22)</f>
        <v>15.1</v>
      </c>
      <c r="F23" s="6">
        <f>SUM(F19:F22)</f>
        <v>56.21</v>
      </c>
      <c r="G23" s="6">
        <f>SUM(G19:G22)</f>
        <v>421.16</v>
      </c>
      <c r="H23" s="6"/>
      <c r="I23" s="6">
        <f>SUM(I19:I22)</f>
        <v>13.09</v>
      </c>
      <c r="J23" s="6">
        <f>SUM(J19:J22)</f>
        <v>18.64</v>
      </c>
      <c r="K23" s="6">
        <f>SUM(K19:K22)</f>
        <v>64.61</v>
      </c>
      <c r="L23" s="6">
        <f>SUM(L19:L22)</f>
        <v>524.51</v>
      </c>
    </row>
    <row r="24" spans="1:12" x14ac:dyDescent="0.25">
      <c r="A24" s="58"/>
      <c r="B24" s="58"/>
      <c r="C24" s="58"/>
      <c r="D24" s="37"/>
      <c r="E24" s="37"/>
      <c r="F24" s="37"/>
      <c r="G24" s="37"/>
      <c r="H24" s="37"/>
      <c r="I24" s="37"/>
      <c r="J24" s="37"/>
      <c r="K24" s="37"/>
      <c r="L24" s="37"/>
    </row>
    <row r="25" spans="1:12" x14ac:dyDescent="0.25">
      <c r="A25" s="207" t="s">
        <v>125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9"/>
    </row>
    <row r="26" spans="1:12" ht="15.75" customHeight="1" x14ac:dyDescent="0.25">
      <c r="A26" s="63" t="s">
        <v>113</v>
      </c>
      <c r="B26" s="59" t="s">
        <v>128</v>
      </c>
      <c r="C26" s="6">
        <v>150</v>
      </c>
      <c r="D26" s="6">
        <v>4.5</v>
      </c>
      <c r="E26" s="6">
        <v>4.8</v>
      </c>
      <c r="F26" s="6">
        <v>7.05</v>
      </c>
      <c r="G26" s="6">
        <v>87</v>
      </c>
      <c r="H26" s="6">
        <v>200</v>
      </c>
      <c r="I26" s="6">
        <v>6</v>
      </c>
      <c r="J26" s="6">
        <v>6.4</v>
      </c>
      <c r="K26" s="6">
        <v>9.4</v>
      </c>
      <c r="L26" s="6">
        <v>116</v>
      </c>
    </row>
    <row r="27" spans="1:12" x14ac:dyDescent="0.25">
      <c r="A27" s="53"/>
      <c r="B27" s="47" t="s">
        <v>38</v>
      </c>
      <c r="C27" s="3">
        <v>30</v>
      </c>
      <c r="D27" s="3">
        <v>2.5499999999999998</v>
      </c>
      <c r="E27" s="3">
        <v>3.18</v>
      </c>
      <c r="F27" s="3">
        <v>21.39</v>
      </c>
      <c r="G27" s="3">
        <v>119.1</v>
      </c>
      <c r="H27" s="3">
        <v>30</v>
      </c>
      <c r="I27" s="3">
        <v>2.5499999999999998</v>
      </c>
      <c r="J27" s="3">
        <v>3.18</v>
      </c>
      <c r="K27" s="3">
        <v>21.39</v>
      </c>
      <c r="L27" s="3">
        <v>119.1</v>
      </c>
    </row>
    <row r="28" spans="1:12" x14ac:dyDescent="0.25">
      <c r="A28" s="213" t="s">
        <v>111</v>
      </c>
      <c r="B28" s="214"/>
      <c r="C28" s="215"/>
      <c r="D28" s="6">
        <f>SUM(D26:D27)</f>
        <v>7.05</v>
      </c>
      <c r="E28" s="6">
        <f>SUM(E26:E27)</f>
        <v>7.98</v>
      </c>
      <c r="F28" s="6">
        <f>SUM(F26:F27)</f>
        <v>28.44</v>
      </c>
      <c r="G28" s="6">
        <f>SUM(G26:G27)</f>
        <v>206.1</v>
      </c>
      <c r="H28" s="6"/>
      <c r="I28" s="6">
        <f>SUM(I26:I27)</f>
        <v>8.5500000000000007</v>
      </c>
      <c r="J28" s="6">
        <f>SUM(J26:J27)</f>
        <v>9.58</v>
      </c>
      <c r="K28" s="6">
        <f>SUM(K26:K27)</f>
        <v>30.79</v>
      </c>
      <c r="L28" s="6">
        <f>SUM(L26:L27)</f>
        <v>235.1</v>
      </c>
    </row>
    <row r="29" spans="1:12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x14ac:dyDescent="0.25">
      <c r="A30" s="207" t="s">
        <v>129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9"/>
    </row>
    <row r="31" spans="1:12" ht="15.75" customHeight="1" x14ac:dyDescent="0.25">
      <c r="A31" s="6">
        <v>217</v>
      </c>
      <c r="B31" s="11" t="s">
        <v>51</v>
      </c>
      <c r="C31" s="3">
        <v>150</v>
      </c>
      <c r="D31" s="3">
        <v>19.07</v>
      </c>
      <c r="E31" s="3">
        <v>7.62</v>
      </c>
      <c r="F31" s="3">
        <v>19.34</v>
      </c>
      <c r="G31" s="3">
        <v>222.15</v>
      </c>
      <c r="H31" s="3">
        <v>200</v>
      </c>
      <c r="I31" s="3">
        <v>25.43</v>
      </c>
      <c r="J31" s="3">
        <v>10.16</v>
      </c>
      <c r="K31" s="3">
        <v>25.79</v>
      </c>
      <c r="L31" s="3">
        <v>296.2</v>
      </c>
    </row>
    <row r="32" spans="1:12" x14ac:dyDescent="0.25">
      <c r="A32" s="6" t="s">
        <v>171</v>
      </c>
      <c r="B32" s="11" t="s">
        <v>189</v>
      </c>
      <c r="C32" s="3">
        <v>40</v>
      </c>
      <c r="D32" s="3">
        <v>3.1</v>
      </c>
      <c r="E32" s="3">
        <v>2.6</v>
      </c>
      <c r="F32" s="3">
        <v>19.32</v>
      </c>
      <c r="G32" s="3">
        <v>113.15</v>
      </c>
      <c r="H32" s="3">
        <v>60</v>
      </c>
      <c r="I32" s="3">
        <v>3.88</v>
      </c>
      <c r="J32" s="3">
        <v>3.25</v>
      </c>
      <c r="K32" s="3">
        <v>24.15</v>
      </c>
      <c r="L32" s="3">
        <v>141.44</v>
      </c>
    </row>
    <row r="33" spans="1:12" x14ac:dyDescent="0.25">
      <c r="A33" s="6">
        <v>410</v>
      </c>
      <c r="B33" s="10" t="s">
        <v>130</v>
      </c>
      <c r="C33" s="3">
        <v>150</v>
      </c>
      <c r="D33" s="3">
        <v>4.4999999999999998E-2</v>
      </c>
      <c r="E33" s="3">
        <v>0</v>
      </c>
      <c r="F33" s="3">
        <v>4.51</v>
      </c>
      <c r="G33" s="3">
        <v>18.239999999999998</v>
      </c>
      <c r="H33" s="3">
        <v>200</v>
      </c>
      <c r="I33" s="3">
        <v>0.06</v>
      </c>
      <c r="J33" s="3">
        <v>0</v>
      </c>
      <c r="K33" s="3">
        <v>6.02</v>
      </c>
      <c r="L33" s="3">
        <v>24.32</v>
      </c>
    </row>
    <row r="34" spans="1:12" x14ac:dyDescent="0.25">
      <c r="A34" s="63" t="s">
        <v>113</v>
      </c>
      <c r="B34" s="10" t="s">
        <v>16</v>
      </c>
      <c r="C34" s="5">
        <v>20</v>
      </c>
      <c r="D34" s="5">
        <v>3.4</v>
      </c>
      <c r="E34" s="5">
        <v>1.32</v>
      </c>
      <c r="F34" s="5">
        <v>17</v>
      </c>
      <c r="G34" s="5">
        <v>51.8</v>
      </c>
      <c r="H34" s="5">
        <v>25</v>
      </c>
      <c r="I34" s="5">
        <v>4.25</v>
      </c>
      <c r="J34" s="5">
        <v>1.65</v>
      </c>
      <c r="K34" s="5">
        <v>21.25</v>
      </c>
      <c r="L34" s="5">
        <v>64.8</v>
      </c>
    </row>
    <row r="35" spans="1:12" x14ac:dyDescent="0.25">
      <c r="A35" s="213" t="s">
        <v>111</v>
      </c>
      <c r="B35" s="214"/>
      <c r="C35" s="215"/>
      <c r="D35" s="6">
        <f>SUM(D31:D34)</f>
        <v>25.615000000000002</v>
      </c>
      <c r="E35" s="6">
        <f>SUM(E31:E34)</f>
        <v>11.540000000000001</v>
      </c>
      <c r="F35" s="6">
        <f>SUM(F31:F34)</f>
        <v>60.169999999999995</v>
      </c>
      <c r="G35" s="6">
        <f>SUM(G31:G34)</f>
        <v>405.34000000000003</v>
      </c>
      <c r="H35" s="6"/>
      <c r="I35" s="6">
        <f>SUM(I31:I34)</f>
        <v>33.619999999999997</v>
      </c>
      <c r="J35" s="6">
        <f>SUM(J31:J34)</f>
        <v>15.06</v>
      </c>
      <c r="K35" s="6">
        <f>SUM(K31:K34)</f>
        <v>77.209999999999994</v>
      </c>
      <c r="L35" s="6">
        <f>SUM(L31:L34)</f>
        <v>526.76</v>
      </c>
    </row>
    <row r="36" spans="1:12" x14ac:dyDescent="0.25">
      <c r="A36" s="36" t="s">
        <v>131</v>
      </c>
      <c r="B36" s="57"/>
      <c r="C36" s="57"/>
      <c r="D36" s="57"/>
      <c r="E36" s="57"/>
      <c r="F36" s="57"/>
      <c r="G36" s="36">
        <f>G35+G28+G23+G16</f>
        <v>1372.1200000000001</v>
      </c>
      <c r="H36" s="57"/>
      <c r="I36" s="57"/>
      <c r="J36" s="57"/>
      <c r="K36" s="57"/>
      <c r="L36" s="36">
        <f>L35+L28+L23+L16</f>
        <v>1701.6599999999999</v>
      </c>
    </row>
    <row r="37" spans="1:12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x14ac:dyDescent="0.25">
      <c r="A38" s="204">
        <v>44340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9"/>
    </row>
    <row r="39" spans="1:12" x14ac:dyDescent="0.25">
      <c r="A39" s="207" t="s">
        <v>116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9"/>
    </row>
    <row r="40" spans="1:12" ht="15.75" customHeight="1" x14ac:dyDescent="0.25">
      <c r="A40" s="6">
        <v>168</v>
      </c>
      <c r="B40" s="11" t="s">
        <v>66</v>
      </c>
      <c r="C40" s="3">
        <v>150</v>
      </c>
      <c r="D40" s="3">
        <v>4.78</v>
      </c>
      <c r="E40" s="3">
        <v>5.14</v>
      </c>
      <c r="F40" s="3">
        <v>28.38</v>
      </c>
      <c r="G40" s="3">
        <v>176.21</v>
      </c>
      <c r="H40" s="3">
        <v>200</v>
      </c>
      <c r="I40" s="3">
        <v>6.37</v>
      </c>
      <c r="J40" s="3">
        <v>6.85</v>
      </c>
      <c r="K40" s="3">
        <v>37.840000000000003</v>
      </c>
      <c r="L40" s="3">
        <v>235</v>
      </c>
    </row>
    <row r="41" spans="1:12" ht="15.75" customHeight="1" x14ac:dyDescent="0.25">
      <c r="A41" s="6">
        <v>2</v>
      </c>
      <c r="B41" s="64" t="s">
        <v>135</v>
      </c>
      <c r="C41" s="6">
        <v>42</v>
      </c>
      <c r="D41" s="6">
        <v>2.17</v>
      </c>
      <c r="E41" s="6">
        <v>6.79</v>
      </c>
      <c r="F41" s="6">
        <v>13.15</v>
      </c>
      <c r="G41" s="6">
        <v>136.91999999999999</v>
      </c>
      <c r="H41" s="6">
        <v>44</v>
      </c>
      <c r="I41" s="6">
        <v>2.2599999999999998</v>
      </c>
      <c r="J41" s="6">
        <v>6.98</v>
      </c>
      <c r="K41" s="6">
        <v>13.52</v>
      </c>
      <c r="L41" s="6">
        <v>142.74</v>
      </c>
    </row>
    <row r="42" spans="1:12" x14ac:dyDescent="0.25">
      <c r="A42" s="6">
        <v>413</v>
      </c>
      <c r="B42" s="11" t="s">
        <v>32</v>
      </c>
      <c r="C42" s="3">
        <v>150</v>
      </c>
      <c r="D42" s="3">
        <v>1.05</v>
      </c>
      <c r="E42" s="3">
        <v>1.2</v>
      </c>
      <c r="F42" s="3">
        <v>13.01</v>
      </c>
      <c r="G42" s="3">
        <v>66.989999999999995</v>
      </c>
      <c r="H42" s="3">
        <v>200</v>
      </c>
      <c r="I42" s="3">
        <v>1.4</v>
      </c>
      <c r="J42" s="3">
        <v>1.6</v>
      </c>
      <c r="K42" s="3">
        <v>17.350000000000001</v>
      </c>
      <c r="L42" s="3">
        <v>89.32</v>
      </c>
    </row>
    <row r="43" spans="1:12" x14ac:dyDescent="0.25">
      <c r="A43" s="213" t="s">
        <v>111</v>
      </c>
      <c r="B43" s="214"/>
      <c r="C43" s="215"/>
      <c r="D43" s="6">
        <f>SUM(D40:D42)</f>
        <v>8</v>
      </c>
      <c r="E43" s="6">
        <f>SUM(E40:E42)</f>
        <v>13.129999999999999</v>
      </c>
      <c r="F43" s="6">
        <f>SUM(F40:F42)</f>
        <v>54.54</v>
      </c>
      <c r="G43" s="6">
        <f>SUM(G40:G42)</f>
        <v>380.12</v>
      </c>
      <c r="H43" s="6"/>
      <c r="I43" s="6">
        <f>SUM(I40:I42)</f>
        <v>10.029999999999999</v>
      </c>
      <c r="J43" s="6">
        <f>SUM(J40:J42)</f>
        <v>15.43</v>
      </c>
      <c r="K43" s="6">
        <f>SUM(K40:K42)</f>
        <v>68.710000000000008</v>
      </c>
      <c r="L43" s="6">
        <f>SUM(L40:L42)</f>
        <v>467.06</v>
      </c>
    </row>
    <row r="44" spans="1:12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x14ac:dyDescent="0.25">
      <c r="A45" s="207" t="s">
        <v>117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9"/>
    </row>
    <row r="46" spans="1:12" x14ac:dyDescent="0.25">
      <c r="A46" s="6">
        <v>70</v>
      </c>
      <c r="B46" s="41" t="s">
        <v>172</v>
      </c>
      <c r="C46" s="3">
        <v>150</v>
      </c>
      <c r="D46" s="3">
        <v>1.1599999999999999</v>
      </c>
      <c r="E46" s="3">
        <v>3.8</v>
      </c>
      <c r="F46" s="3">
        <v>6.03</v>
      </c>
      <c r="G46" s="3">
        <v>62.5</v>
      </c>
      <c r="H46" s="3">
        <v>200</v>
      </c>
      <c r="I46" s="3">
        <v>1.55</v>
      </c>
      <c r="J46" s="3">
        <v>5.0999999999999996</v>
      </c>
      <c r="K46" s="3">
        <v>8.0399999999999991</v>
      </c>
      <c r="L46" s="3">
        <v>83.33</v>
      </c>
    </row>
    <row r="47" spans="1:12" ht="15.75" customHeight="1" x14ac:dyDescent="0.25">
      <c r="A47" s="6">
        <v>332</v>
      </c>
      <c r="B47" s="11" t="s">
        <v>72</v>
      </c>
      <c r="C47" s="3">
        <v>110</v>
      </c>
      <c r="D47" s="3">
        <v>6.4</v>
      </c>
      <c r="E47" s="3">
        <v>3.98</v>
      </c>
      <c r="F47" s="3">
        <v>33</v>
      </c>
      <c r="G47" s="3">
        <v>193.46</v>
      </c>
      <c r="H47" s="3">
        <v>120</v>
      </c>
      <c r="I47" s="3">
        <v>6.99</v>
      </c>
      <c r="J47" s="3">
        <v>4.34</v>
      </c>
      <c r="K47" s="3">
        <v>36</v>
      </c>
      <c r="L47" s="3">
        <v>211.05</v>
      </c>
    </row>
    <row r="48" spans="1:12" ht="15.75" customHeight="1" x14ac:dyDescent="0.25">
      <c r="A48" s="6">
        <v>299</v>
      </c>
      <c r="B48" s="11" t="s">
        <v>61</v>
      </c>
      <c r="C48" s="3">
        <v>80</v>
      </c>
      <c r="D48" s="3">
        <v>11.04</v>
      </c>
      <c r="E48" s="3">
        <v>10.72</v>
      </c>
      <c r="F48" s="3">
        <v>5.27</v>
      </c>
      <c r="G48" s="3">
        <v>161.63999999999999</v>
      </c>
      <c r="H48" s="3">
        <v>90</v>
      </c>
      <c r="I48" s="3">
        <v>12.42</v>
      </c>
      <c r="J48" s="3">
        <v>12.06</v>
      </c>
      <c r="K48" s="3">
        <v>5.92</v>
      </c>
      <c r="L48" s="3">
        <v>181.8</v>
      </c>
    </row>
    <row r="49" spans="1:12" x14ac:dyDescent="0.25">
      <c r="A49" s="6">
        <v>366</v>
      </c>
      <c r="B49" s="11" t="s">
        <v>36</v>
      </c>
      <c r="C49" s="3">
        <v>30</v>
      </c>
      <c r="D49" s="3">
        <v>0.16</v>
      </c>
      <c r="E49" s="3">
        <v>1.1000000000000001</v>
      </c>
      <c r="F49" s="3">
        <v>1.57</v>
      </c>
      <c r="G49" s="3">
        <v>16.850000000000001</v>
      </c>
      <c r="H49" s="3">
        <v>30</v>
      </c>
      <c r="I49" s="3">
        <v>0.16</v>
      </c>
      <c r="J49" s="3">
        <v>1.1000000000000001</v>
      </c>
      <c r="K49" s="3">
        <v>1.57</v>
      </c>
      <c r="L49" s="3">
        <v>16.850000000000001</v>
      </c>
    </row>
    <row r="50" spans="1:12" ht="15.75" customHeight="1" x14ac:dyDescent="0.25">
      <c r="A50" s="6">
        <v>390</v>
      </c>
      <c r="B50" s="12" t="s">
        <v>109</v>
      </c>
      <c r="C50" s="6">
        <v>150</v>
      </c>
      <c r="D50" s="6">
        <v>0.24</v>
      </c>
      <c r="E50" s="6">
        <v>0.06</v>
      </c>
      <c r="F50" s="6">
        <v>18.149999999999999</v>
      </c>
      <c r="G50" s="6">
        <v>74.099999999999994</v>
      </c>
      <c r="H50" s="6">
        <v>200</v>
      </c>
      <c r="I50" s="6">
        <v>0.32</v>
      </c>
      <c r="J50" s="6">
        <v>0.08</v>
      </c>
      <c r="K50" s="6">
        <v>24.2</v>
      </c>
      <c r="L50" s="6">
        <v>98.8</v>
      </c>
    </row>
    <row r="51" spans="1:12" x14ac:dyDescent="0.25">
      <c r="A51" s="63" t="s">
        <v>113</v>
      </c>
      <c r="B51" s="10" t="s">
        <v>124</v>
      </c>
      <c r="C51" s="3">
        <v>40</v>
      </c>
      <c r="D51" s="3">
        <v>2.8</v>
      </c>
      <c r="E51" s="3">
        <v>0.28000000000000003</v>
      </c>
      <c r="F51" s="3">
        <v>19.96</v>
      </c>
      <c r="G51" s="3">
        <v>96</v>
      </c>
      <c r="H51" s="3">
        <v>50</v>
      </c>
      <c r="I51" s="3">
        <v>2.8</v>
      </c>
      <c r="J51" s="3">
        <v>0.28000000000000003</v>
      </c>
      <c r="K51" s="3">
        <v>19.96</v>
      </c>
      <c r="L51" s="3">
        <v>120</v>
      </c>
    </row>
    <row r="52" spans="1:12" x14ac:dyDescent="0.25">
      <c r="A52" s="213" t="s">
        <v>111</v>
      </c>
      <c r="B52" s="214"/>
      <c r="C52" s="215"/>
      <c r="D52" s="6">
        <f>SUM(D46:D51)</f>
        <v>21.8</v>
      </c>
      <c r="E52" s="6">
        <f>SUM(E46:E51)</f>
        <v>19.940000000000001</v>
      </c>
      <c r="F52" s="6">
        <f>SUM(F46:F51)</f>
        <v>83.97999999999999</v>
      </c>
      <c r="G52" s="6">
        <f>SUM(G46:G51)</f>
        <v>604.55000000000007</v>
      </c>
      <c r="H52" s="6"/>
      <c r="I52" s="6">
        <f>SUM(I46:I51)</f>
        <v>24.240000000000002</v>
      </c>
      <c r="J52" s="6">
        <f>SUM(J46:J51)</f>
        <v>22.96</v>
      </c>
      <c r="K52" s="6">
        <f>SUM(K46:K51)</f>
        <v>95.69</v>
      </c>
      <c r="L52" s="6">
        <f>SUM(L46:L51)</f>
        <v>711.83</v>
      </c>
    </row>
    <row r="53" spans="1:12" x14ac:dyDescent="0.25">
      <c r="A53" s="58"/>
      <c r="B53" s="58"/>
      <c r="C53" s="58"/>
      <c r="D53" s="37"/>
      <c r="E53" s="37"/>
      <c r="F53" s="37"/>
      <c r="G53" s="37"/>
      <c r="H53" s="37"/>
      <c r="I53" s="37"/>
      <c r="J53" s="37"/>
      <c r="K53" s="37"/>
      <c r="L53" s="37"/>
    </row>
    <row r="54" spans="1:12" x14ac:dyDescent="0.25">
      <c r="A54" s="207" t="s">
        <v>125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9"/>
    </row>
    <row r="55" spans="1:12" ht="15.75" customHeight="1" x14ac:dyDescent="0.25">
      <c r="A55" s="6" t="s">
        <v>113</v>
      </c>
      <c r="B55" s="12" t="s">
        <v>159</v>
      </c>
      <c r="C55" s="6">
        <v>200</v>
      </c>
      <c r="D55" s="6">
        <v>6.4</v>
      </c>
      <c r="E55" s="6">
        <v>5</v>
      </c>
      <c r="F55" s="6">
        <v>26.6</v>
      </c>
      <c r="G55" s="6">
        <v>178</v>
      </c>
      <c r="H55" s="6">
        <v>200</v>
      </c>
      <c r="I55" s="6">
        <v>6.4</v>
      </c>
      <c r="J55" s="6">
        <v>5</v>
      </c>
      <c r="K55" s="6">
        <v>26.6</v>
      </c>
      <c r="L55" s="6">
        <v>178</v>
      </c>
    </row>
    <row r="56" spans="1:12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2" x14ac:dyDescent="0.25">
      <c r="A57" s="207" t="s">
        <v>129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9"/>
    </row>
    <row r="58" spans="1:12" ht="15.75" customHeight="1" x14ac:dyDescent="0.25">
      <c r="A58" s="6">
        <v>233</v>
      </c>
      <c r="B58" s="11" t="s">
        <v>193</v>
      </c>
      <c r="C58" s="3">
        <v>180</v>
      </c>
      <c r="D58" s="3">
        <v>13.8</v>
      </c>
      <c r="E58" s="3">
        <v>17.100000000000001</v>
      </c>
      <c r="F58" s="3">
        <v>20.12</v>
      </c>
      <c r="G58" s="3">
        <v>252</v>
      </c>
      <c r="H58" s="3">
        <v>200</v>
      </c>
      <c r="I58" s="3">
        <v>15.33</v>
      </c>
      <c r="J58" s="3">
        <v>19</v>
      </c>
      <c r="K58" s="3">
        <v>22.36</v>
      </c>
      <c r="L58" s="3">
        <v>280</v>
      </c>
    </row>
    <row r="59" spans="1:12" ht="15.75" customHeight="1" x14ac:dyDescent="0.25">
      <c r="A59" s="6" t="s">
        <v>113</v>
      </c>
      <c r="B59" s="12" t="s">
        <v>164</v>
      </c>
      <c r="C59" s="6">
        <v>30</v>
      </c>
      <c r="D59" s="6">
        <v>1.26</v>
      </c>
      <c r="E59" s="6">
        <v>6.36</v>
      </c>
      <c r="F59" s="6">
        <v>19.2</v>
      </c>
      <c r="G59" s="6">
        <v>137.1</v>
      </c>
      <c r="H59" s="6">
        <v>30</v>
      </c>
      <c r="I59" s="6">
        <v>1.26</v>
      </c>
      <c r="J59" s="6">
        <v>6.36</v>
      </c>
      <c r="K59" s="6">
        <v>19.2</v>
      </c>
      <c r="L59" s="6">
        <v>137.1</v>
      </c>
    </row>
    <row r="60" spans="1:12" x14ac:dyDescent="0.25">
      <c r="A60" s="6">
        <v>410</v>
      </c>
      <c r="B60" s="10" t="s">
        <v>130</v>
      </c>
      <c r="C60" s="3">
        <v>150</v>
      </c>
      <c r="D60" s="3">
        <v>4.4999999999999998E-2</v>
      </c>
      <c r="E60" s="3">
        <v>0</v>
      </c>
      <c r="F60" s="3">
        <v>4.51</v>
      </c>
      <c r="G60" s="3">
        <v>18.239999999999998</v>
      </c>
      <c r="H60" s="3">
        <v>200</v>
      </c>
      <c r="I60" s="3">
        <v>0.06</v>
      </c>
      <c r="J60" s="3">
        <v>0</v>
      </c>
      <c r="K60" s="3">
        <v>6.02</v>
      </c>
      <c r="L60" s="3">
        <v>24.32</v>
      </c>
    </row>
    <row r="61" spans="1:12" x14ac:dyDescent="0.25">
      <c r="A61" s="63" t="s">
        <v>113</v>
      </c>
      <c r="B61" s="10" t="s">
        <v>16</v>
      </c>
      <c r="C61" s="5">
        <v>20</v>
      </c>
      <c r="D61" s="5">
        <v>3.4</v>
      </c>
      <c r="E61" s="5">
        <v>1.32</v>
      </c>
      <c r="F61" s="5">
        <v>17</v>
      </c>
      <c r="G61" s="5">
        <v>51.8</v>
      </c>
      <c r="H61" s="5">
        <v>25</v>
      </c>
      <c r="I61" s="5">
        <v>4.25</v>
      </c>
      <c r="J61" s="5">
        <v>1.65</v>
      </c>
      <c r="K61" s="5">
        <v>21.25</v>
      </c>
      <c r="L61" s="5">
        <v>64.8</v>
      </c>
    </row>
    <row r="62" spans="1:12" x14ac:dyDescent="0.25">
      <c r="A62" s="213" t="s">
        <v>111</v>
      </c>
      <c r="B62" s="214"/>
      <c r="C62" s="215"/>
      <c r="D62" s="6">
        <f>SUM(D58:D61)</f>
        <v>18.504999999999999</v>
      </c>
      <c r="E62" s="6">
        <f>SUM(E58:E61)</f>
        <v>24.78</v>
      </c>
      <c r="F62" s="6">
        <f>SUM(F58:F61)</f>
        <v>60.83</v>
      </c>
      <c r="G62" s="6">
        <f>SUM(G58:G61)</f>
        <v>459.14000000000004</v>
      </c>
      <c r="H62" s="6"/>
      <c r="I62" s="6">
        <f>SUM(I58:I61)</f>
        <v>20.9</v>
      </c>
      <c r="J62" s="6">
        <f>SUM(J58:J61)</f>
        <v>27.009999999999998</v>
      </c>
      <c r="K62" s="6">
        <f>SUM(K58:K61)</f>
        <v>68.83</v>
      </c>
      <c r="L62" s="6">
        <f>SUM(L58:L61)</f>
        <v>506.22</v>
      </c>
    </row>
    <row r="63" spans="1:12" x14ac:dyDescent="0.25">
      <c r="A63" s="36" t="s">
        <v>131</v>
      </c>
      <c r="B63" s="57"/>
      <c r="C63" s="57"/>
      <c r="D63" s="57"/>
      <c r="E63" s="57"/>
      <c r="F63" s="57"/>
      <c r="G63" s="36">
        <f>G62+G55+G52+G43</f>
        <v>1621.81</v>
      </c>
      <c r="H63" s="57"/>
      <c r="I63" s="57"/>
      <c r="J63" s="57"/>
      <c r="K63" s="57"/>
      <c r="L63" s="36">
        <f>L62+L55+L52+L43</f>
        <v>1863.1100000000001</v>
      </c>
    </row>
    <row r="64" spans="1:12" x14ac:dyDescent="0.25">
      <c r="A64" s="36"/>
      <c r="B64" s="57"/>
      <c r="C64" s="57"/>
      <c r="D64" s="57"/>
      <c r="E64" s="57"/>
      <c r="F64" s="57"/>
      <c r="G64" s="36"/>
      <c r="H64" s="57"/>
      <c r="I64" s="57"/>
      <c r="J64" s="57"/>
      <c r="K64" s="57"/>
      <c r="L64" s="36"/>
    </row>
    <row r="65" spans="1:12" x14ac:dyDescent="0.25">
      <c r="A65" s="204">
        <v>44341</v>
      </c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6"/>
    </row>
    <row r="66" spans="1:12" x14ac:dyDescent="0.25">
      <c r="A66" s="207" t="s">
        <v>116</v>
      </c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9"/>
    </row>
    <row r="67" spans="1:12" ht="15.75" customHeight="1" x14ac:dyDescent="0.25">
      <c r="A67" s="6">
        <v>168</v>
      </c>
      <c r="B67" s="11" t="s">
        <v>22</v>
      </c>
      <c r="C67" s="3">
        <v>150</v>
      </c>
      <c r="D67" s="3">
        <v>7.35</v>
      </c>
      <c r="E67" s="3">
        <v>10.46</v>
      </c>
      <c r="F67" s="3">
        <v>31.3</v>
      </c>
      <c r="G67" s="3">
        <v>248.69</v>
      </c>
      <c r="H67" s="3">
        <v>200</v>
      </c>
      <c r="I67" s="3">
        <v>9.8000000000000007</v>
      </c>
      <c r="J67" s="3">
        <v>13.95</v>
      </c>
      <c r="K67" s="3">
        <v>41.73</v>
      </c>
      <c r="L67" s="3">
        <v>331.59</v>
      </c>
    </row>
    <row r="68" spans="1:12" ht="15.75" customHeight="1" x14ac:dyDescent="0.25">
      <c r="A68" s="6">
        <v>3</v>
      </c>
      <c r="B68" s="64" t="s">
        <v>153</v>
      </c>
      <c r="C68" s="6">
        <v>42</v>
      </c>
      <c r="D68" s="6">
        <v>4.41</v>
      </c>
      <c r="E68" s="6">
        <v>6.42</v>
      </c>
      <c r="F68" s="6">
        <v>13.58</v>
      </c>
      <c r="G68" s="6">
        <v>129.69999999999999</v>
      </c>
      <c r="H68" s="6">
        <v>44</v>
      </c>
      <c r="I68" s="6">
        <v>4.7300000000000004</v>
      </c>
      <c r="J68" s="6">
        <v>6.88</v>
      </c>
      <c r="K68" s="6">
        <v>14.56</v>
      </c>
      <c r="L68" s="6">
        <v>139</v>
      </c>
    </row>
    <row r="69" spans="1:12" ht="15.75" customHeight="1" x14ac:dyDescent="0.25">
      <c r="A69" s="6">
        <v>414</v>
      </c>
      <c r="B69" s="11" t="s">
        <v>24</v>
      </c>
      <c r="C69" s="3">
        <v>150</v>
      </c>
      <c r="D69" s="3">
        <v>2.09</v>
      </c>
      <c r="E69" s="3">
        <v>2.39</v>
      </c>
      <c r="F69" s="3">
        <v>14.78</v>
      </c>
      <c r="G69" s="3">
        <v>89.02</v>
      </c>
      <c r="H69" s="3">
        <v>200</v>
      </c>
      <c r="I69" s="3">
        <v>2.79</v>
      </c>
      <c r="J69" s="3">
        <v>3.19</v>
      </c>
      <c r="K69" s="3">
        <v>19.71</v>
      </c>
      <c r="L69" s="3">
        <v>118.69</v>
      </c>
    </row>
    <row r="70" spans="1:12" x14ac:dyDescent="0.25">
      <c r="A70" s="213" t="s">
        <v>111</v>
      </c>
      <c r="B70" s="214"/>
      <c r="C70" s="215"/>
      <c r="D70" s="6">
        <f>SUM(D67:D69)</f>
        <v>13.85</v>
      </c>
      <c r="E70" s="6">
        <f>SUM(E67:E69)</f>
        <v>19.270000000000003</v>
      </c>
      <c r="F70" s="6">
        <f>SUM(F67:F69)</f>
        <v>59.660000000000004</v>
      </c>
      <c r="G70" s="6">
        <f>SUM(G67:G69)</f>
        <v>467.40999999999997</v>
      </c>
      <c r="H70" s="6"/>
      <c r="I70" s="6">
        <f>SUM(I67:I69)</f>
        <v>17.32</v>
      </c>
      <c r="J70" s="6">
        <f>SUM(J67:J69)</f>
        <v>24.02</v>
      </c>
      <c r="K70" s="6">
        <f>SUM(K67:K69)</f>
        <v>76</v>
      </c>
      <c r="L70" s="6">
        <f>SUM(L67:L69)</f>
        <v>589.28</v>
      </c>
    </row>
    <row r="71" spans="1:12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</row>
    <row r="72" spans="1:12" x14ac:dyDescent="0.25">
      <c r="A72" s="207" t="s">
        <v>117</v>
      </c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9"/>
    </row>
    <row r="73" spans="1:12" x14ac:dyDescent="0.25">
      <c r="A73" s="6">
        <v>88</v>
      </c>
      <c r="B73" s="48" t="s">
        <v>89</v>
      </c>
      <c r="C73" s="6">
        <v>150</v>
      </c>
      <c r="D73" s="6">
        <v>1.61</v>
      </c>
      <c r="E73" s="6">
        <v>1.7</v>
      </c>
      <c r="F73" s="6">
        <v>10.199999999999999</v>
      </c>
      <c r="G73" s="6">
        <v>62.8</v>
      </c>
      <c r="H73" s="6">
        <v>200</v>
      </c>
      <c r="I73" s="6">
        <v>2.68</v>
      </c>
      <c r="J73" s="6">
        <v>2.83</v>
      </c>
      <c r="K73" s="6">
        <v>17.14</v>
      </c>
      <c r="L73" s="6">
        <v>104.7</v>
      </c>
    </row>
    <row r="74" spans="1:12" ht="15.75" customHeight="1" x14ac:dyDescent="0.25">
      <c r="A74" s="8">
        <v>332</v>
      </c>
      <c r="B74" s="54" t="s">
        <v>90</v>
      </c>
      <c r="C74" s="8">
        <v>110</v>
      </c>
      <c r="D74" s="8">
        <v>2.67</v>
      </c>
      <c r="E74" s="8">
        <v>3.94</v>
      </c>
      <c r="F74" s="8">
        <v>26.9</v>
      </c>
      <c r="G74" s="8">
        <v>153.78</v>
      </c>
      <c r="H74" s="8">
        <v>120</v>
      </c>
      <c r="I74" s="8">
        <v>2.92</v>
      </c>
      <c r="J74" s="8">
        <v>4.29</v>
      </c>
      <c r="K74" s="8">
        <v>29.34</v>
      </c>
      <c r="L74" s="6">
        <v>167.76</v>
      </c>
    </row>
    <row r="75" spans="1:12" x14ac:dyDescent="0.25">
      <c r="A75" s="6">
        <v>296</v>
      </c>
      <c r="B75" s="48" t="s">
        <v>105</v>
      </c>
      <c r="C75" s="6">
        <v>80</v>
      </c>
      <c r="D75" s="6">
        <v>15.56</v>
      </c>
      <c r="E75" s="6">
        <v>11.39</v>
      </c>
      <c r="F75" s="6">
        <v>16.7</v>
      </c>
      <c r="G75" s="6">
        <v>232</v>
      </c>
      <c r="H75" s="6">
        <v>90</v>
      </c>
      <c r="I75" s="6">
        <v>17.5</v>
      </c>
      <c r="J75" s="6">
        <v>12.81</v>
      </c>
      <c r="K75" s="6">
        <v>18.79</v>
      </c>
      <c r="L75" s="6">
        <v>298.3</v>
      </c>
    </row>
    <row r="76" spans="1:12" x14ac:dyDescent="0.25">
      <c r="A76" s="6">
        <v>366</v>
      </c>
      <c r="B76" s="11" t="s">
        <v>36</v>
      </c>
      <c r="C76" s="3">
        <v>30</v>
      </c>
      <c r="D76" s="3">
        <v>0.16</v>
      </c>
      <c r="E76" s="3">
        <v>1.1000000000000001</v>
      </c>
      <c r="F76" s="3">
        <v>1.57</v>
      </c>
      <c r="G76" s="3">
        <v>16.850000000000001</v>
      </c>
      <c r="H76" s="3">
        <v>30</v>
      </c>
      <c r="I76" s="3">
        <v>0.16</v>
      </c>
      <c r="J76" s="3">
        <v>1.1000000000000001</v>
      </c>
      <c r="K76" s="3">
        <v>1.57</v>
      </c>
      <c r="L76" s="3">
        <v>16.850000000000001</v>
      </c>
    </row>
    <row r="77" spans="1:12" ht="15.75" customHeight="1" x14ac:dyDescent="0.25">
      <c r="A77" s="6">
        <v>394</v>
      </c>
      <c r="B77" s="10" t="s">
        <v>15</v>
      </c>
      <c r="C77" s="3">
        <v>150</v>
      </c>
      <c r="D77" s="3">
        <v>0.42</v>
      </c>
      <c r="E77" s="3">
        <v>0</v>
      </c>
      <c r="F77" s="3">
        <v>20.92</v>
      </c>
      <c r="G77" s="3">
        <v>85.34</v>
      </c>
      <c r="H77" s="3">
        <v>200</v>
      </c>
      <c r="I77" s="3">
        <v>0.56000000000000005</v>
      </c>
      <c r="J77" s="3">
        <v>0</v>
      </c>
      <c r="K77" s="3">
        <v>27.89</v>
      </c>
      <c r="L77" s="3">
        <v>113.79</v>
      </c>
    </row>
    <row r="78" spans="1:12" x14ac:dyDescent="0.25">
      <c r="A78" s="63" t="s">
        <v>113</v>
      </c>
      <c r="B78" s="10" t="s">
        <v>124</v>
      </c>
      <c r="C78" s="3">
        <v>40</v>
      </c>
      <c r="D78" s="3">
        <v>2.8</v>
      </c>
      <c r="E78" s="3">
        <v>0.28000000000000003</v>
      </c>
      <c r="F78" s="3">
        <v>19.96</v>
      </c>
      <c r="G78" s="3">
        <v>96</v>
      </c>
      <c r="H78" s="3">
        <v>50</v>
      </c>
      <c r="I78" s="3">
        <v>2.8</v>
      </c>
      <c r="J78" s="3">
        <v>0.28000000000000003</v>
      </c>
      <c r="K78" s="3">
        <v>19.96</v>
      </c>
      <c r="L78" s="3">
        <v>120</v>
      </c>
    </row>
    <row r="79" spans="1:12" x14ac:dyDescent="0.25">
      <c r="A79" s="213" t="s">
        <v>111</v>
      </c>
      <c r="B79" s="214"/>
      <c r="C79" s="215"/>
      <c r="D79" s="6">
        <f>SUM(D73:D78)</f>
        <v>23.220000000000002</v>
      </c>
      <c r="E79" s="6">
        <f>SUM(E73:E78)</f>
        <v>18.410000000000004</v>
      </c>
      <c r="F79" s="6">
        <f>SUM(F73:F78)</f>
        <v>96.25</v>
      </c>
      <c r="G79" s="6">
        <f>SUM(G73:G78)</f>
        <v>646.77</v>
      </c>
      <c r="H79" s="6"/>
      <c r="I79" s="6">
        <f>SUM(I73:I78)</f>
        <v>26.62</v>
      </c>
      <c r="J79" s="6">
        <f>SUM(J73:J78)</f>
        <v>21.310000000000002</v>
      </c>
      <c r="K79" s="6">
        <f>SUM(K73:K78)</f>
        <v>114.69</v>
      </c>
      <c r="L79" s="6">
        <f>SUM(L73:L78)</f>
        <v>821.4</v>
      </c>
    </row>
    <row r="80" spans="1:12" x14ac:dyDescent="0.25">
      <c r="A80" s="58"/>
      <c r="B80" s="58"/>
      <c r="C80" s="58"/>
      <c r="D80" s="37"/>
      <c r="E80" s="37"/>
      <c r="F80" s="37"/>
      <c r="G80" s="37"/>
      <c r="H80" s="37"/>
      <c r="I80" s="37"/>
      <c r="J80" s="37"/>
      <c r="K80" s="37"/>
      <c r="L80" s="37"/>
    </row>
    <row r="81" spans="1:12" x14ac:dyDescent="0.25">
      <c r="A81" s="207" t="s">
        <v>125</v>
      </c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9"/>
    </row>
    <row r="82" spans="1:12" x14ac:dyDescent="0.25">
      <c r="A82" s="6" t="s">
        <v>113</v>
      </c>
      <c r="B82" s="14" t="s">
        <v>182</v>
      </c>
      <c r="C82" s="3">
        <v>200</v>
      </c>
      <c r="D82" s="3">
        <v>0</v>
      </c>
      <c r="E82" s="3">
        <v>0</v>
      </c>
      <c r="F82" s="3">
        <v>22</v>
      </c>
      <c r="G82" s="3">
        <v>90</v>
      </c>
      <c r="H82" s="3">
        <v>200</v>
      </c>
      <c r="I82" s="3">
        <v>0</v>
      </c>
      <c r="J82" s="3">
        <v>0</v>
      </c>
      <c r="K82" s="3">
        <v>22</v>
      </c>
      <c r="L82" s="3">
        <v>90</v>
      </c>
    </row>
    <row r="83" spans="1:12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</row>
    <row r="84" spans="1:12" x14ac:dyDescent="0.25">
      <c r="A84" s="207" t="s">
        <v>129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9"/>
    </row>
    <row r="85" spans="1:12" ht="15.75" customHeight="1" x14ac:dyDescent="0.25">
      <c r="A85" s="6">
        <v>217</v>
      </c>
      <c r="B85" s="12" t="s">
        <v>98</v>
      </c>
      <c r="C85" s="6">
        <v>150</v>
      </c>
      <c r="D85" s="6">
        <v>6.3</v>
      </c>
      <c r="E85" s="6">
        <v>5.25</v>
      </c>
      <c r="F85" s="6">
        <v>18.600000000000001</v>
      </c>
      <c r="G85" s="6">
        <v>147.9</v>
      </c>
      <c r="H85" s="6">
        <v>200</v>
      </c>
      <c r="I85" s="6">
        <v>8.4</v>
      </c>
      <c r="J85" s="6">
        <v>7</v>
      </c>
      <c r="K85" s="6">
        <v>24.8</v>
      </c>
      <c r="L85" s="6">
        <v>197.2</v>
      </c>
    </row>
    <row r="86" spans="1:12" ht="15.75" customHeight="1" x14ac:dyDescent="0.25">
      <c r="A86" s="6" t="s">
        <v>171</v>
      </c>
      <c r="B86" s="11" t="s">
        <v>170</v>
      </c>
      <c r="C86" s="5">
        <v>40</v>
      </c>
      <c r="D86" s="5">
        <v>3.09</v>
      </c>
      <c r="E86" s="5">
        <v>2.59</v>
      </c>
      <c r="F86" s="5">
        <v>19.260000000000002</v>
      </c>
      <c r="G86" s="5">
        <v>112.86</v>
      </c>
      <c r="H86" s="5">
        <v>60</v>
      </c>
      <c r="I86" s="5">
        <v>4.6399999999999997</v>
      </c>
      <c r="J86" s="5">
        <v>3.89</v>
      </c>
      <c r="K86" s="5">
        <v>28.9</v>
      </c>
      <c r="L86" s="3">
        <v>169.3</v>
      </c>
    </row>
    <row r="87" spans="1:12" x14ac:dyDescent="0.25">
      <c r="A87" s="6">
        <v>410</v>
      </c>
      <c r="B87" s="10" t="s">
        <v>130</v>
      </c>
      <c r="C87" s="3">
        <v>150</v>
      </c>
      <c r="D87" s="3">
        <v>4.4999999999999998E-2</v>
      </c>
      <c r="E87" s="3">
        <v>0</v>
      </c>
      <c r="F87" s="3">
        <v>4.51</v>
      </c>
      <c r="G87" s="3">
        <v>18.239999999999998</v>
      </c>
      <c r="H87" s="3">
        <v>200</v>
      </c>
      <c r="I87" s="3">
        <v>0.06</v>
      </c>
      <c r="J87" s="3">
        <v>0</v>
      </c>
      <c r="K87" s="3">
        <v>6.02</v>
      </c>
      <c r="L87" s="3">
        <v>24.32</v>
      </c>
    </row>
    <row r="88" spans="1:12" x14ac:dyDescent="0.25">
      <c r="A88" s="213" t="s">
        <v>111</v>
      </c>
      <c r="B88" s="214"/>
      <c r="C88" s="215"/>
      <c r="D88" s="6">
        <f>SUM(D85:D87)</f>
        <v>9.4350000000000005</v>
      </c>
      <c r="E88" s="6">
        <f>SUM(E85:E87)</f>
        <v>7.84</v>
      </c>
      <c r="F88" s="6">
        <f>SUM(F85:F87)</f>
        <v>42.37</v>
      </c>
      <c r="G88" s="6">
        <f>SUM(G85:G87)</f>
        <v>279</v>
      </c>
      <c r="H88" s="6"/>
      <c r="I88" s="6">
        <f>SUM(I85:I87)</f>
        <v>13.1</v>
      </c>
      <c r="J88" s="6">
        <f>SUM(J85:J87)</f>
        <v>10.89</v>
      </c>
      <c r="K88" s="6">
        <f>SUM(K85:K87)</f>
        <v>59.72</v>
      </c>
      <c r="L88" s="6">
        <f>SUM(L85:L87)</f>
        <v>390.82</v>
      </c>
    </row>
    <row r="89" spans="1:12" x14ac:dyDescent="0.25">
      <c r="A89" s="36" t="s">
        <v>131</v>
      </c>
      <c r="B89" s="57"/>
      <c r="C89" s="57"/>
      <c r="D89" s="57"/>
      <c r="E89" s="57"/>
      <c r="F89" s="57"/>
      <c r="G89" s="36">
        <f>G88+G82+G79+G70</f>
        <v>1483.1799999999998</v>
      </c>
      <c r="H89" s="57"/>
      <c r="I89" s="57"/>
      <c r="J89" s="57"/>
      <c r="K89" s="57"/>
      <c r="L89" s="36">
        <f>L88+L82+L79+L70</f>
        <v>1891.5</v>
      </c>
    </row>
    <row r="91" spans="1:12" x14ac:dyDescent="0.25">
      <c r="A91" s="204">
        <v>44342</v>
      </c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6"/>
    </row>
    <row r="92" spans="1:12" x14ac:dyDescent="0.25">
      <c r="A92" s="207" t="s">
        <v>116</v>
      </c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9"/>
    </row>
    <row r="93" spans="1:12" x14ac:dyDescent="0.25">
      <c r="A93" s="6">
        <v>100</v>
      </c>
      <c r="B93" s="47" t="s">
        <v>70</v>
      </c>
      <c r="C93" s="3">
        <v>150</v>
      </c>
      <c r="D93" s="3">
        <v>4.1900000000000004</v>
      </c>
      <c r="E93" s="3">
        <v>4.59</v>
      </c>
      <c r="F93" s="3">
        <v>14.8</v>
      </c>
      <c r="G93" s="3">
        <v>117.06</v>
      </c>
      <c r="H93" s="3">
        <v>200</v>
      </c>
      <c r="I93" s="3">
        <v>5.59</v>
      </c>
      <c r="J93" s="3">
        <v>6.12</v>
      </c>
      <c r="K93" s="3">
        <v>19.73</v>
      </c>
      <c r="L93" s="3">
        <v>156.1</v>
      </c>
    </row>
    <row r="94" spans="1:12" ht="15.75" customHeight="1" x14ac:dyDescent="0.25">
      <c r="A94" s="6">
        <v>1</v>
      </c>
      <c r="B94" s="12" t="s">
        <v>110</v>
      </c>
      <c r="C94" s="6">
        <v>36</v>
      </c>
      <c r="D94" s="6">
        <v>2.17</v>
      </c>
      <c r="E94" s="6">
        <v>6.79</v>
      </c>
      <c r="F94" s="6">
        <v>13.15</v>
      </c>
      <c r="G94" s="6">
        <v>122.4</v>
      </c>
      <c r="H94" s="6">
        <v>37</v>
      </c>
      <c r="I94" s="6">
        <v>2.2599999999999998</v>
      </c>
      <c r="J94" s="6">
        <v>6.98</v>
      </c>
      <c r="K94" s="6">
        <v>13.52</v>
      </c>
      <c r="L94" s="6">
        <v>125.8</v>
      </c>
    </row>
    <row r="95" spans="1:12" ht="15.75" customHeight="1" x14ac:dyDescent="0.25">
      <c r="A95" s="6">
        <v>416</v>
      </c>
      <c r="B95" s="12" t="s">
        <v>108</v>
      </c>
      <c r="C95" s="6">
        <v>150</v>
      </c>
      <c r="D95" s="6">
        <v>3.15</v>
      </c>
      <c r="E95" s="6">
        <v>2.72</v>
      </c>
      <c r="F95" s="6">
        <v>12.96</v>
      </c>
      <c r="G95" s="6">
        <v>89</v>
      </c>
      <c r="H95" s="6">
        <v>200</v>
      </c>
      <c r="I95" s="6">
        <v>4.2</v>
      </c>
      <c r="J95" s="6">
        <v>3.62</v>
      </c>
      <c r="K95" s="6">
        <v>17.28</v>
      </c>
      <c r="L95" s="6">
        <v>118.66</v>
      </c>
    </row>
    <row r="96" spans="1:12" x14ac:dyDescent="0.25">
      <c r="A96" s="213" t="s">
        <v>111</v>
      </c>
      <c r="B96" s="214"/>
      <c r="C96" s="215"/>
      <c r="D96" s="6">
        <f>SUM(D93:D95)</f>
        <v>9.51</v>
      </c>
      <c r="E96" s="6">
        <f>SUM(E93:E95)</f>
        <v>14.1</v>
      </c>
      <c r="F96" s="6">
        <f>SUM(F93:F95)</f>
        <v>40.910000000000004</v>
      </c>
      <c r="G96" s="6">
        <f>SUM(G93:G95)</f>
        <v>328.46000000000004</v>
      </c>
      <c r="H96" s="6"/>
      <c r="I96" s="6">
        <f>SUM(I93:I95)</f>
        <v>12.05</v>
      </c>
      <c r="J96" s="6">
        <f>SUM(J93:J95)</f>
        <v>16.720000000000002</v>
      </c>
      <c r="K96" s="6">
        <f>SUM(K93:K95)</f>
        <v>50.53</v>
      </c>
      <c r="L96" s="6">
        <f>SUM(L93:L95)</f>
        <v>400.55999999999995</v>
      </c>
    </row>
    <row r="97" spans="1:12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</row>
    <row r="98" spans="1:12" x14ac:dyDescent="0.25">
      <c r="A98" s="207" t="s">
        <v>117</v>
      </c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9"/>
    </row>
    <row r="99" spans="1:12" ht="15.75" customHeight="1" x14ac:dyDescent="0.25">
      <c r="A99" s="6">
        <v>80</v>
      </c>
      <c r="B99" s="11" t="s">
        <v>53</v>
      </c>
      <c r="C99" s="3">
        <v>150</v>
      </c>
      <c r="D99" s="3">
        <v>3.02</v>
      </c>
      <c r="E99" s="3">
        <v>6.78</v>
      </c>
      <c r="F99" s="3">
        <v>19.43</v>
      </c>
      <c r="G99" s="3">
        <v>89.76</v>
      </c>
      <c r="H99" s="3">
        <v>200</v>
      </c>
      <c r="I99" s="3">
        <v>4.03</v>
      </c>
      <c r="J99" s="3">
        <v>9.0399999999999991</v>
      </c>
      <c r="K99" s="3">
        <v>25.91</v>
      </c>
      <c r="L99" s="3">
        <v>119.68</v>
      </c>
    </row>
    <row r="100" spans="1:12" ht="15.75" customHeight="1" x14ac:dyDescent="0.25">
      <c r="A100" s="6">
        <v>219</v>
      </c>
      <c r="B100" s="11" t="s">
        <v>34</v>
      </c>
      <c r="C100" s="3">
        <v>110</v>
      </c>
      <c r="D100" s="3">
        <v>4.05</v>
      </c>
      <c r="E100" s="3">
        <v>3.9</v>
      </c>
      <c r="F100" s="3">
        <v>25.91</v>
      </c>
      <c r="G100" s="3">
        <v>154.80000000000001</v>
      </c>
      <c r="H100" s="3">
        <v>120</v>
      </c>
      <c r="I100" s="3">
        <v>4.41</v>
      </c>
      <c r="J100" s="3">
        <v>4.25</v>
      </c>
      <c r="K100" s="3">
        <v>28.27</v>
      </c>
      <c r="L100" s="3">
        <v>168.87</v>
      </c>
    </row>
    <row r="101" spans="1:12" x14ac:dyDescent="0.25">
      <c r="A101" s="6">
        <v>304</v>
      </c>
      <c r="B101" s="12" t="s">
        <v>150</v>
      </c>
      <c r="C101" s="6">
        <v>80</v>
      </c>
      <c r="D101" s="6">
        <v>5.42</v>
      </c>
      <c r="E101" s="6">
        <v>6.02</v>
      </c>
      <c r="F101" s="6">
        <v>6.86</v>
      </c>
      <c r="G101" s="6">
        <v>103</v>
      </c>
      <c r="H101" s="6">
        <v>90</v>
      </c>
      <c r="I101" s="6">
        <v>6.1</v>
      </c>
      <c r="J101" s="6">
        <v>6.78</v>
      </c>
      <c r="K101" s="6">
        <v>7.72</v>
      </c>
      <c r="L101" s="6">
        <v>116.25</v>
      </c>
    </row>
    <row r="102" spans="1:12" x14ac:dyDescent="0.25">
      <c r="A102" s="6">
        <v>366</v>
      </c>
      <c r="B102" s="11" t="s">
        <v>36</v>
      </c>
      <c r="C102" s="3">
        <v>30</v>
      </c>
      <c r="D102" s="3">
        <v>0.16</v>
      </c>
      <c r="E102" s="3">
        <v>1.1000000000000001</v>
      </c>
      <c r="F102" s="3">
        <v>1.57</v>
      </c>
      <c r="G102" s="3">
        <v>16.850000000000001</v>
      </c>
      <c r="H102" s="3">
        <v>30</v>
      </c>
      <c r="I102" s="3">
        <v>0.16</v>
      </c>
      <c r="J102" s="3">
        <v>1.1000000000000001</v>
      </c>
      <c r="K102" s="3">
        <v>1.57</v>
      </c>
      <c r="L102" s="3">
        <v>16.850000000000001</v>
      </c>
    </row>
    <row r="103" spans="1:12" ht="15.75" customHeight="1" x14ac:dyDescent="0.25">
      <c r="A103" s="6" t="s">
        <v>113</v>
      </c>
      <c r="B103" s="12" t="s">
        <v>143</v>
      </c>
      <c r="C103" s="6">
        <v>40</v>
      </c>
      <c r="D103" s="6">
        <v>0.4</v>
      </c>
      <c r="E103" s="6">
        <v>4</v>
      </c>
      <c r="F103" s="6">
        <v>2.8</v>
      </c>
      <c r="G103" s="6">
        <v>48.8</v>
      </c>
      <c r="H103" s="6">
        <v>50</v>
      </c>
      <c r="I103" s="6">
        <v>0.5</v>
      </c>
      <c r="J103" s="6">
        <v>5</v>
      </c>
      <c r="K103" s="6">
        <v>3.5</v>
      </c>
      <c r="L103" s="6">
        <v>61</v>
      </c>
    </row>
    <row r="104" spans="1:12" ht="15.75" customHeight="1" x14ac:dyDescent="0.25">
      <c r="A104" s="6">
        <v>394</v>
      </c>
      <c r="B104" s="10" t="s">
        <v>185</v>
      </c>
      <c r="C104" s="3">
        <v>150</v>
      </c>
      <c r="D104" s="3">
        <v>0.42</v>
      </c>
      <c r="E104" s="3">
        <v>0</v>
      </c>
      <c r="F104" s="3">
        <v>20.92</v>
      </c>
      <c r="G104" s="3">
        <v>85.34</v>
      </c>
      <c r="H104" s="3">
        <v>200</v>
      </c>
      <c r="I104" s="3">
        <v>0.56000000000000005</v>
      </c>
      <c r="J104" s="3">
        <v>0</v>
      </c>
      <c r="K104" s="3">
        <v>27.89</v>
      </c>
      <c r="L104" s="3">
        <v>113.79</v>
      </c>
    </row>
    <row r="105" spans="1:12" x14ac:dyDescent="0.25">
      <c r="A105" s="63" t="s">
        <v>113</v>
      </c>
      <c r="B105" s="10" t="s">
        <v>124</v>
      </c>
      <c r="C105" s="3">
        <v>40</v>
      </c>
      <c r="D105" s="3">
        <v>2.8</v>
      </c>
      <c r="E105" s="3">
        <v>0.28000000000000003</v>
      </c>
      <c r="F105" s="3">
        <v>19.96</v>
      </c>
      <c r="G105" s="3">
        <v>96</v>
      </c>
      <c r="H105" s="3">
        <v>50</v>
      </c>
      <c r="I105" s="3">
        <v>2.8</v>
      </c>
      <c r="J105" s="3">
        <v>0.28000000000000003</v>
      </c>
      <c r="K105" s="3">
        <v>19.96</v>
      </c>
      <c r="L105" s="3">
        <v>120</v>
      </c>
    </row>
    <row r="106" spans="1:12" x14ac:dyDescent="0.25">
      <c r="A106" s="213" t="s">
        <v>111</v>
      </c>
      <c r="B106" s="214"/>
      <c r="C106" s="215"/>
      <c r="D106" s="6">
        <f>SUM(D99:D104)</f>
        <v>13.47</v>
      </c>
      <c r="E106" s="6">
        <f>SUM(E99:E104)</f>
        <v>21.8</v>
      </c>
      <c r="F106" s="6">
        <f>SUM(F99:F104)</f>
        <v>77.490000000000009</v>
      </c>
      <c r="G106" s="6">
        <f>SUM(G99:G104)</f>
        <v>498.55000000000007</v>
      </c>
      <c r="H106" s="6"/>
      <c r="I106" s="6">
        <f>SUM(I99:I104)</f>
        <v>15.760000000000002</v>
      </c>
      <c r="J106" s="6">
        <f>SUM(J99:J104)</f>
        <v>26.17</v>
      </c>
      <c r="K106" s="6">
        <f>SUM(K99:K104)</f>
        <v>94.86</v>
      </c>
      <c r="L106" s="6">
        <f>SUM(L99:L104)</f>
        <v>596.44000000000005</v>
      </c>
    </row>
    <row r="107" spans="1:12" x14ac:dyDescent="0.25">
      <c r="A107" s="58"/>
      <c r="B107" s="58"/>
      <c r="C107" s="58"/>
      <c r="D107" s="37"/>
      <c r="E107" s="37"/>
      <c r="F107" s="37"/>
      <c r="G107" s="37"/>
      <c r="H107" s="37"/>
      <c r="I107" s="37"/>
      <c r="J107" s="37"/>
      <c r="K107" s="37"/>
      <c r="L107" s="37"/>
    </row>
    <row r="108" spans="1:12" x14ac:dyDescent="0.25">
      <c r="A108" s="207" t="s">
        <v>125</v>
      </c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9"/>
    </row>
    <row r="109" spans="1:12" ht="15.75" customHeight="1" x14ac:dyDescent="0.25">
      <c r="A109" s="6" t="s">
        <v>113</v>
      </c>
      <c r="B109" s="12" t="s">
        <v>159</v>
      </c>
      <c r="C109" s="6">
        <v>200</v>
      </c>
      <c r="D109" s="6">
        <v>6.4</v>
      </c>
      <c r="E109" s="6">
        <v>5</v>
      </c>
      <c r="F109" s="6">
        <v>26.6</v>
      </c>
      <c r="G109" s="6">
        <v>178</v>
      </c>
      <c r="H109" s="6">
        <v>200</v>
      </c>
      <c r="I109" s="6">
        <v>6.4</v>
      </c>
      <c r="J109" s="6">
        <v>5</v>
      </c>
      <c r="K109" s="6">
        <v>26.6</v>
      </c>
      <c r="L109" s="6">
        <v>178</v>
      </c>
    </row>
    <row r="110" spans="1:12" ht="15.75" customHeight="1" x14ac:dyDescent="0.25">
      <c r="A110" s="6" t="s">
        <v>113</v>
      </c>
      <c r="B110" s="54" t="s">
        <v>112</v>
      </c>
      <c r="C110" s="6"/>
      <c r="D110" s="6"/>
      <c r="E110" s="6"/>
      <c r="F110" s="6"/>
      <c r="G110" s="6"/>
      <c r="H110" s="6">
        <v>30</v>
      </c>
      <c r="I110" s="6">
        <v>2.25</v>
      </c>
      <c r="J110" s="6">
        <v>4.5</v>
      </c>
      <c r="K110" s="6">
        <v>20.399999999999999</v>
      </c>
      <c r="L110" s="6">
        <v>132</v>
      </c>
    </row>
    <row r="111" spans="1:12" x14ac:dyDescent="0.25">
      <c r="A111" s="213" t="s">
        <v>111</v>
      </c>
      <c r="B111" s="214"/>
      <c r="C111" s="215"/>
      <c r="D111" s="6">
        <f>SUM(D108:D110)</f>
        <v>6.4</v>
      </c>
      <c r="E111" s="6">
        <f>SUM(E108:E110)</f>
        <v>5</v>
      </c>
      <c r="F111" s="6">
        <f>SUM(F108:F110)</f>
        <v>26.6</v>
      </c>
      <c r="G111" s="6">
        <f>SUM(G108:G110)</f>
        <v>178</v>
      </c>
      <c r="H111" s="6"/>
      <c r="I111" s="6">
        <f>SUM(I108:I110)</f>
        <v>8.65</v>
      </c>
      <c r="J111" s="6">
        <f>SUM(J108:J110)</f>
        <v>9.5</v>
      </c>
      <c r="K111" s="6">
        <f>SUM(K108:K110)</f>
        <v>47</v>
      </c>
      <c r="L111" s="6">
        <f>SUM(L108:L110)</f>
        <v>310</v>
      </c>
    </row>
    <row r="112" spans="1:12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</row>
    <row r="113" spans="1:12" x14ac:dyDescent="0.25">
      <c r="A113" s="207" t="s">
        <v>129</v>
      </c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9"/>
    </row>
    <row r="114" spans="1:12" ht="30.75" customHeight="1" x14ac:dyDescent="0.25">
      <c r="A114" s="6">
        <v>252</v>
      </c>
      <c r="B114" s="20" t="s">
        <v>39</v>
      </c>
      <c r="C114" s="3" t="s">
        <v>40</v>
      </c>
      <c r="D114" s="3">
        <v>21.92</v>
      </c>
      <c r="E114" s="3">
        <v>9.08</v>
      </c>
      <c r="F114" s="3">
        <v>21.83</v>
      </c>
      <c r="G114" s="3">
        <v>256.68</v>
      </c>
      <c r="H114" s="3" t="s">
        <v>41</v>
      </c>
      <c r="I114" s="3">
        <v>25.57</v>
      </c>
      <c r="J114" s="3">
        <v>10.59</v>
      </c>
      <c r="K114" s="3">
        <v>25.47</v>
      </c>
      <c r="L114" s="3">
        <v>299.45999999999998</v>
      </c>
    </row>
    <row r="115" spans="1:12" x14ac:dyDescent="0.25">
      <c r="A115" s="6">
        <v>410</v>
      </c>
      <c r="B115" s="10" t="s">
        <v>130</v>
      </c>
      <c r="C115" s="3">
        <v>150</v>
      </c>
      <c r="D115" s="3">
        <v>4.4999999999999998E-2</v>
      </c>
      <c r="E115" s="3">
        <v>0</v>
      </c>
      <c r="F115" s="3">
        <v>4.51</v>
      </c>
      <c r="G115" s="3">
        <v>18.239999999999998</v>
      </c>
      <c r="H115" s="3">
        <v>200</v>
      </c>
      <c r="I115" s="3">
        <v>0.06</v>
      </c>
      <c r="J115" s="3">
        <v>0</v>
      </c>
      <c r="K115" s="3">
        <v>6.02</v>
      </c>
      <c r="L115" s="3">
        <v>24.32</v>
      </c>
    </row>
    <row r="116" spans="1:12" x14ac:dyDescent="0.25">
      <c r="A116" s="63" t="s">
        <v>113</v>
      </c>
      <c r="B116" s="10" t="s">
        <v>16</v>
      </c>
      <c r="C116" s="5">
        <v>20</v>
      </c>
      <c r="D116" s="5">
        <v>3.4</v>
      </c>
      <c r="E116" s="5">
        <v>1.32</v>
      </c>
      <c r="F116" s="5">
        <v>17</v>
      </c>
      <c r="G116" s="5">
        <v>51.8</v>
      </c>
      <c r="H116" s="5">
        <v>25</v>
      </c>
      <c r="I116" s="5">
        <v>4.25</v>
      </c>
      <c r="J116" s="5">
        <v>1.65</v>
      </c>
      <c r="K116" s="5">
        <v>21.25</v>
      </c>
      <c r="L116" s="5">
        <v>64.8</v>
      </c>
    </row>
    <row r="117" spans="1:12" x14ac:dyDescent="0.25">
      <c r="A117" s="213" t="s">
        <v>111</v>
      </c>
      <c r="B117" s="214"/>
      <c r="C117" s="215"/>
      <c r="D117" s="6">
        <f>SUM(D114:D116)</f>
        <v>25.365000000000002</v>
      </c>
      <c r="E117" s="6">
        <f>SUM(E114:E116)</f>
        <v>10.4</v>
      </c>
      <c r="F117" s="6">
        <f>SUM(F114:F116)</f>
        <v>43.339999999999996</v>
      </c>
      <c r="G117" s="6">
        <f>SUM(G114:G116)</f>
        <v>326.72000000000003</v>
      </c>
      <c r="H117" s="6"/>
      <c r="I117" s="6">
        <f>SUM(I114:I116)</f>
        <v>29.88</v>
      </c>
      <c r="J117" s="6">
        <f>SUM(J114:J116)</f>
        <v>12.24</v>
      </c>
      <c r="K117" s="6">
        <f>SUM(K114:K116)</f>
        <v>52.739999999999995</v>
      </c>
      <c r="L117" s="6">
        <f>SUM(L114:L116)</f>
        <v>388.58</v>
      </c>
    </row>
    <row r="118" spans="1:12" x14ac:dyDescent="0.25">
      <c r="A118" s="36" t="s">
        <v>131</v>
      </c>
      <c r="B118" s="57"/>
      <c r="C118" s="57"/>
      <c r="D118" s="57"/>
      <c r="E118" s="57"/>
      <c r="F118" s="57"/>
      <c r="G118" s="36">
        <f>G117+G111+G106+G96</f>
        <v>1331.73</v>
      </c>
      <c r="H118" s="57"/>
      <c r="I118" s="57"/>
      <c r="J118" s="57"/>
      <c r="K118" s="57"/>
      <c r="L118" s="36">
        <f>L117+L111+L106+L96</f>
        <v>1695.58</v>
      </c>
    </row>
    <row r="120" spans="1:12" x14ac:dyDescent="0.25">
      <c r="A120" s="204">
        <v>44343</v>
      </c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6"/>
    </row>
    <row r="121" spans="1:12" x14ac:dyDescent="0.25">
      <c r="A121" s="207" t="s">
        <v>116</v>
      </c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9"/>
    </row>
    <row r="122" spans="1:12" ht="15.75" customHeight="1" x14ac:dyDescent="0.25">
      <c r="A122" s="6">
        <v>168</v>
      </c>
      <c r="B122" s="11" t="s">
        <v>42</v>
      </c>
      <c r="C122" s="3">
        <v>150</v>
      </c>
      <c r="D122" s="3">
        <v>5.58</v>
      </c>
      <c r="E122" s="3">
        <v>6.05</v>
      </c>
      <c r="F122" s="3">
        <v>26.46</v>
      </c>
      <c r="G122" s="3">
        <v>182.94</v>
      </c>
      <c r="H122" s="3">
        <v>200</v>
      </c>
      <c r="I122" s="3">
        <v>7.44</v>
      </c>
      <c r="J122" s="3">
        <v>8.1</v>
      </c>
      <c r="K122" s="3">
        <v>35.28</v>
      </c>
      <c r="L122" s="3">
        <v>243.92</v>
      </c>
    </row>
    <row r="123" spans="1:12" ht="15.75" customHeight="1" x14ac:dyDescent="0.25">
      <c r="A123" s="6">
        <v>2</v>
      </c>
      <c r="B123" s="64" t="s">
        <v>135</v>
      </c>
      <c r="C123" s="6">
        <v>42</v>
      </c>
      <c r="D123" s="6">
        <v>2.17</v>
      </c>
      <c r="E123" s="6">
        <v>6.79</v>
      </c>
      <c r="F123" s="6">
        <v>13.15</v>
      </c>
      <c r="G123" s="6">
        <v>136.91999999999999</v>
      </c>
      <c r="H123" s="6">
        <v>44</v>
      </c>
      <c r="I123" s="6">
        <v>2.2599999999999998</v>
      </c>
      <c r="J123" s="6">
        <v>6.98</v>
      </c>
      <c r="K123" s="6">
        <v>13.52</v>
      </c>
      <c r="L123" s="6">
        <v>142.74</v>
      </c>
    </row>
    <row r="124" spans="1:12" x14ac:dyDescent="0.25">
      <c r="A124" s="6">
        <v>413</v>
      </c>
      <c r="B124" s="11" t="s">
        <v>32</v>
      </c>
      <c r="C124" s="3">
        <v>150</v>
      </c>
      <c r="D124" s="3">
        <v>1.05</v>
      </c>
      <c r="E124" s="3">
        <v>1.2</v>
      </c>
      <c r="F124" s="3">
        <v>13.01</v>
      </c>
      <c r="G124" s="3">
        <v>66.989999999999995</v>
      </c>
      <c r="H124" s="3">
        <v>200</v>
      </c>
      <c r="I124" s="3">
        <v>1.4</v>
      </c>
      <c r="J124" s="3">
        <v>1.6</v>
      </c>
      <c r="K124" s="3">
        <v>17.350000000000001</v>
      </c>
      <c r="L124" s="3">
        <v>89.32</v>
      </c>
    </row>
    <row r="125" spans="1:12" x14ac:dyDescent="0.25">
      <c r="A125" s="213" t="s">
        <v>111</v>
      </c>
      <c r="B125" s="214"/>
      <c r="C125" s="215"/>
      <c r="D125" s="6">
        <f>SUM(D122:D124)</f>
        <v>8.8000000000000007</v>
      </c>
      <c r="E125" s="6">
        <f>SUM(E122:E124)</f>
        <v>14.04</v>
      </c>
      <c r="F125" s="6">
        <f>SUM(F122:F124)</f>
        <v>52.62</v>
      </c>
      <c r="G125" s="6">
        <f>SUM(G122:G124)</f>
        <v>386.85</v>
      </c>
      <c r="H125" s="6"/>
      <c r="I125" s="6">
        <f>SUM(I122:I124)</f>
        <v>11.1</v>
      </c>
      <c r="J125" s="6">
        <f>SUM(J122:J124)</f>
        <v>16.68</v>
      </c>
      <c r="K125" s="6">
        <f>SUM(K122:K124)</f>
        <v>66.150000000000006</v>
      </c>
      <c r="L125" s="6">
        <f>SUM(L122:L124)</f>
        <v>475.97999999999996</v>
      </c>
    </row>
    <row r="126" spans="1:12" x14ac:dyDescent="0.2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1:12" x14ac:dyDescent="0.25">
      <c r="A127" s="207" t="s">
        <v>117</v>
      </c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209"/>
    </row>
    <row r="128" spans="1:12" x14ac:dyDescent="0.25">
      <c r="A128" s="6">
        <v>73</v>
      </c>
      <c r="B128" s="11" t="s">
        <v>71</v>
      </c>
      <c r="C128" s="3">
        <v>150</v>
      </c>
      <c r="D128" s="3">
        <v>1.94</v>
      </c>
      <c r="E128" s="3">
        <v>5.87</v>
      </c>
      <c r="F128" s="3">
        <v>6.84</v>
      </c>
      <c r="G128" s="3">
        <v>85.76</v>
      </c>
      <c r="H128" s="3">
        <v>200</v>
      </c>
      <c r="I128" s="3">
        <v>2.59</v>
      </c>
      <c r="J128" s="3">
        <v>7.83</v>
      </c>
      <c r="K128" s="3">
        <v>9.1199999999999992</v>
      </c>
      <c r="L128" s="3">
        <v>114.34</v>
      </c>
    </row>
    <row r="129" spans="1:12" x14ac:dyDescent="0.25">
      <c r="A129" s="6">
        <v>332</v>
      </c>
      <c r="B129" s="12" t="s">
        <v>91</v>
      </c>
      <c r="C129" s="6">
        <v>110</v>
      </c>
      <c r="D129" s="6">
        <v>2.67</v>
      </c>
      <c r="E129" s="6">
        <v>3.94</v>
      </c>
      <c r="F129" s="6">
        <v>26.9</v>
      </c>
      <c r="G129" s="6">
        <v>153.78</v>
      </c>
      <c r="H129" s="6">
        <v>120</v>
      </c>
      <c r="I129" s="6">
        <v>2.92</v>
      </c>
      <c r="J129" s="6">
        <v>4.29</v>
      </c>
      <c r="K129" s="6">
        <v>29.34</v>
      </c>
      <c r="L129" s="6">
        <v>167.76</v>
      </c>
    </row>
    <row r="130" spans="1:12" x14ac:dyDescent="0.25">
      <c r="A130" s="6">
        <v>263</v>
      </c>
      <c r="B130" s="65" t="s">
        <v>152</v>
      </c>
      <c r="C130" s="6">
        <v>80</v>
      </c>
      <c r="D130" s="6">
        <v>13.73</v>
      </c>
      <c r="E130" s="6">
        <v>4.74</v>
      </c>
      <c r="F130" s="6">
        <v>3.42</v>
      </c>
      <c r="G130" s="6">
        <v>112</v>
      </c>
      <c r="H130" s="6">
        <v>90</v>
      </c>
      <c r="I130" s="6">
        <v>15.45</v>
      </c>
      <c r="J130" s="6">
        <v>5.34</v>
      </c>
      <c r="K130" s="6">
        <v>3.85</v>
      </c>
      <c r="L130" s="6">
        <v>126</v>
      </c>
    </row>
    <row r="131" spans="1:12" s="55" customFormat="1" ht="15.75" customHeight="1" x14ac:dyDescent="0.25">
      <c r="A131" s="6" t="s">
        <v>113</v>
      </c>
      <c r="B131" s="11" t="s">
        <v>76</v>
      </c>
      <c r="C131" s="3">
        <v>40</v>
      </c>
      <c r="D131" s="3">
        <v>0</v>
      </c>
      <c r="E131" s="3">
        <v>2.8</v>
      </c>
      <c r="F131" s="3">
        <v>2.8</v>
      </c>
      <c r="G131" s="3">
        <v>36</v>
      </c>
      <c r="H131" s="3">
        <v>50</v>
      </c>
      <c r="I131" s="3">
        <v>0</v>
      </c>
      <c r="J131" s="3">
        <v>3.5</v>
      </c>
      <c r="K131" s="3">
        <v>3.5</v>
      </c>
      <c r="L131" s="3">
        <v>45</v>
      </c>
    </row>
    <row r="132" spans="1:12" ht="15.75" customHeight="1" x14ac:dyDescent="0.25">
      <c r="A132" s="6">
        <v>394</v>
      </c>
      <c r="B132" s="11" t="s">
        <v>55</v>
      </c>
      <c r="C132" s="3">
        <v>150</v>
      </c>
      <c r="D132" s="3">
        <v>0.12</v>
      </c>
      <c r="E132" s="3">
        <v>0</v>
      </c>
      <c r="F132" s="3">
        <v>11.24</v>
      </c>
      <c r="G132" s="3">
        <v>45.48</v>
      </c>
      <c r="H132" s="3">
        <v>200</v>
      </c>
      <c r="I132" s="3">
        <v>0.16</v>
      </c>
      <c r="J132" s="3">
        <v>0</v>
      </c>
      <c r="K132" s="3">
        <v>14.99</v>
      </c>
      <c r="L132" s="3">
        <v>60.64</v>
      </c>
    </row>
    <row r="133" spans="1:12" x14ac:dyDescent="0.25">
      <c r="A133" s="63" t="s">
        <v>113</v>
      </c>
      <c r="B133" s="10" t="s">
        <v>124</v>
      </c>
      <c r="C133" s="3">
        <v>40</v>
      </c>
      <c r="D133" s="3">
        <v>2.8</v>
      </c>
      <c r="E133" s="3">
        <v>0.28000000000000003</v>
      </c>
      <c r="F133" s="3">
        <v>19.96</v>
      </c>
      <c r="G133" s="3">
        <v>96</v>
      </c>
      <c r="H133" s="3">
        <v>50</v>
      </c>
      <c r="I133" s="3">
        <v>2.8</v>
      </c>
      <c r="J133" s="3">
        <v>0.28000000000000003</v>
      </c>
      <c r="K133" s="3">
        <v>19.96</v>
      </c>
      <c r="L133" s="3">
        <v>120</v>
      </c>
    </row>
    <row r="134" spans="1:12" x14ac:dyDescent="0.25">
      <c r="A134" s="213" t="s">
        <v>111</v>
      </c>
      <c r="B134" s="214"/>
      <c r="C134" s="215"/>
      <c r="D134" s="6">
        <f>SUM(D128:D133)</f>
        <v>21.26</v>
      </c>
      <c r="E134" s="6">
        <f>SUM(E128:E133)</f>
        <v>17.630000000000003</v>
      </c>
      <c r="F134" s="6">
        <f>SUM(F128:F133)</f>
        <v>71.16</v>
      </c>
      <c r="G134" s="6">
        <f>SUM(G128:G133)</f>
        <v>529.02</v>
      </c>
      <c r="H134" s="6"/>
      <c r="I134" s="6">
        <f>SUM(I128:I133)</f>
        <v>23.92</v>
      </c>
      <c r="J134" s="6">
        <f>SUM(J128:J133)</f>
        <v>21.240000000000002</v>
      </c>
      <c r="K134" s="6">
        <f>SUM(K128:K133)</f>
        <v>80.760000000000005</v>
      </c>
      <c r="L134" s="6">
        <f>SUM(L128:L133)</f>
        <v>633.74</v>
      </c>
    </row>
    <row r="135" spans="1:12" x14ac:dyDescent="0.25">
      <c r="A135" s="58"/>
      <c r="B135" s="58"/>
      <c r="C135" s="58"/>
      <c r="D135" s="37"/>
      <c r="E135" s="37"/>
      <c r="F135" s="37"/>
      <c r="G135" s="37"/>
      <c r="H135" s="37"/>
      <c r="I135" s="37"/>
      <c r="J135" s="37"/>
      <c r="K135" s="37"/>
      <c r="L135" s="37"/>
    </row>
    <row r="136" spans="1:12" x14ac:dyDescent="0.25">
      <c r="A136" s="207" t="s">
        <v>125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9"/>
    </row>
    <row r="137" spans="1:12" ht="15.75" customHeight="1" x14ac:dyDescent="0.25">
      <c r="A137" s="6" t="s">
        <v>113</v>
      </c>
      <c r="B137" s="11" t="s">
        <v>30</v>
      </c>
      <c r="C137" s="3">
        <v>200</v>
      </c>
      <c r="D137" s="3">
        <v>0.8</v>
      </c>
      <c r="E137" s="3">
        <v>0</v>
      </c>
      <c r="F137" s="3">
        <v>22.6</v>
      </c>
      <c r="G137" s="3">
        <v>92</v>
      </c>
      <c r="H137" s="3">
        <v>200</v>
      </c>
      <c r="I137" s="3">
        <v>0.8</v>
      </c>
      <c r="J137" s="3">
        <v>0</v>
      </c>
      <c r="K137" s="3">
        <v>22.6</v>
      </c>
      <c r="L137" s="3">
        <v>92</v>
      </c>
    </row>
    <row r="138" spans="1:12" x14ac:dyDescent="0.25">
      <c r="A138" s="213" t="s">
        <v>111</v>
      </c>
      <c r="B138" s="214"/>
      <c r="C138" s="215"/>
      <c r="D138" s="6">
        <f>SUM(D136:D137)</f>
        <v>0.8</v>
      </c>
      <c r="E138" s="6">
        <f>SUM(E136:E137)</f>
        <v>0</v>
      </c>
      <c r="F138" s="6">
        <f>SUM(F136:F137)</f>
        <v>22.6</v>
      </c>
      <c r="G138" s="6">
        <f>SUM(G136:G137)</f>
        <v>92</v>
      </c>
      <c r="H138" s="6"/>
      <c r="I138" s="6">
        <f>SUM(I136:I137)</f>
        <v>0.8</v>
      </c>
      <c r="J138" s="6">
        <f>SUM(J136:J137)</f>
        <v>0</v>
      </c>
      <c r="K138" s="6">
        <f>SUM(K136:K137)</f>
        <v>22.6</v>
      </c>
      <c r="L138" s="6">
        <f>SUM(L136:L137)</f>
        <v>92</v>
      </c>
    </row>
    <row r="139" spans="1:12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</row>
    <row r="140" spans="1:12" x14ac:dyDescent="0.25">
      <c r="A140" s="207" t="s">
        <v>129</v>
      </c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09"/>
    </row>
    <row r="141" spans="1:12" x14ac:dyDescent="0.25">
      <c r="A141" s="6">
        <v>114</v>
      </c>
      <c r="B141" s="48" t="s">
        <v>114</v>
      </c>
      <c r="C141" s="6">
        <v>150</v>
      </c>
      <c r="D141" s="6">
        <v>3.52</v>
      </c>
      <c r="E141" s="6">
        <v>6.91</v>
      </c>
      <c r="F141" s="6">
        <v>18.239999999999998</v>
      </c>
      <c r="G141" s="6">
        <v>117.3</v>
      </c>
      <c r="H141" s="6">
        <v>200</v>
      </c>
      <c r="I141" s="6">
        <v>4.6900000000000004</v>
      </c>
      <c r="J141" s="6">
        <v>9.1999999999999993</v>
      </c>
      <c r="K141" s="6">
        <v>13.65</v>
      </c>
      <c r="L141" s="6">
        <v>156.4</v>
      </c>
    </row>
    <row r="142" spans="1:12" x14ac:dyDescent="0.25">
      <c r="A142" s="6" t="s">
        <v>145</v>
      </c>
      <c r="B142" s="12" t="s">
        <v>148</v>
      </c>
      <c r="C142" s="6">
        <v>40</v>
      </c>
      <c r="D142" s="6">
        <v>5.32</v>
      </c>
      <c r="E142" s="6">
        <v>1.98</v>
      </c>
      <c r="F142" s="6">
        <v>31.44</v>
      </c>
      <c r="G142" s="6">
        <v>164.71</v>
      </c>
      <c r="H142" s="6">
        <v>60</v>
      </c>
      <c r="I142" s="6">
        <v>7.08</v>
      </c>
      <c r="J142" s="6">
        <v>2.63</v>
      </c>
      <c r="K142" s="6">
        <v>41.81</v>
      </c>
      <c r="L142" s="6">
        <v>219.07</v>
      </c>
    </row>
    <row r="143" spans="1:12" x14ac:dyDescent="0.25">
      <c r="A143" s="6">
        <v>410</v>
      </c>
      <c r="B143" s="10" t="s">
        <v>130</v>
      </c>
      <c r="C143" s="3">
        <v>150</v>
      </c>
      <c r="D143" s="3">
        <v>4.4999999999999998E-2</v>
      </c>
      <c r="E143" s="3">
        <v>0</v>
      </c>
      <c r="F143" s="3">
        <v>4.51</v>
      </c>
      <c r="G143" s="3">
        <v>18.239999999999998</v>
      </c>
      <c r="H143" s="3">
        <v>200</v>
      </c>
      <c r="I143" s="3">
        <v>0.06</v>
      </c>
      <c r="J143" s="3">
        <v>0</v>
      </c>
      <c r="K143" s="3">
        <v>6.02</v>
      </c>
      <c r="L143" s="3">
        <v>24.32</v>
      </c>
    </row>
    <row r="144" spans="1:12" x14ac:dyDescent="0.25">
      <c r="A144" s="63" t="s">
        <v>113</v>
      </c>
      <c r="B144" s="10" t="s">
        <v>16</v>
      </c>
      <c r="C144" s="5">
        <v>20</v>
      </c>
      <c r="D144" s="5">
        <v>3.4</v>
      </c>
      <c r="E144" s="5">
        <v>1.32</v>
      </c>
      <c r="F144" s="5">
        <v>17</v>
      </c>
      <c r="G144" s="5">
        <v>51.8</v>
      </c>
      <c r="H144" s="5">
        <v>25</v>
      </c>
      <c r="I144" s="5">
        <v>4.25</v>
      </c>
      <c r="J144" s="5">
        <v>1.65</v>
      </c>
      <c r="K144" s="5">
        <v>21.25</v>
      </c>
      <c r="L144" s="5">
        <v>64.8</v>
      </c>
    </row>
    <row r="145" spans="1:17" x14ac:dyDescent="0.25">
      <c r="A145" s="213" t="s">
        <v>111</v>
      </c>
      <c r="B145" s="214"/>
      <c r="C145" s="215"/>
      <c r="D145" s="6">
        <f>SUM(D141:D144)</f>
        <v>12.285</v>
      </c>
      <c r="E145" s="6">
        <f>SUM(E141:E144)</f>
        <v>10.210000000000001</v>
      </c>
      <c r="F145" s="6">
        <f>SUM(F141:F144)</f>
        <v>71.19</v>
      </c>
      <c r="G145" s="6">
        <f>SUM(G141:G144)</f>
        <v>352.05</v>
      </c>
      <c r="H145" s="6"/>
      <c r="I145" s="6">
        <f>SUM(I141:I144)</f>
        <v>16.079999999999998</v>
      </c>
      <c r="J145" s="6">
        <f>SUM(J141:J144)</f>
        <v>13.479999999999999</v>
      </c>
      <c r="K145" s="6">
        <f>SUM(K141:K144)</f>
        <v>82.73</v>
      </c>
      <c r="L145" s="6">
        <f>SUM(L141:L144)</f>
        <v>464.59000000000003</v>
      </c>
    </row>
    <row r="146" spans="1:17" x14ac:dyDescent="0.25">
      <c r="A146" s="36" t="s">
        <v>131</v>
      </c>
      <c r="B146" s="57"/>
      <c r="C146" s="57"/>
      <c r="D146" s="57"/>
      <c r="E146" s="57"/>
      <c r="F146" s="57"/>
      <c r="G146" s="36">
        <f>G145+G138+G134+G125</f>
        <v>1359.92</v>
      </c>
      <c r="H146" s="57"/>
      <c r="I146" s="57"/>
      <c r="J146" s="57"/>
      <c r="K146" s="57"/>
      <c r="L146" s="36">
        <f>L145+L138+L134+L125</f>
        <v>1666.31</v>
      </c>
      <c r="N146" s="55"/>
      <c r="O146" s="55"/>
    </row>
    <row r="148" spans="1:17" x14ac:dyDescent="0.25">
      <c r="A148" s="204">
        <v>44344</v>
      </c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6"/>
    </row>
    <row r="149" spans="1:17" x14ac:dyDescent="0.25">
      <c r="A149" s="207" t="s">
        <v>116</v>
      </c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9"/>
    </row>
    <row r="150" spans="1:17" ht="15.75" customHeight="1" x14ac:dyDescent="0.25">
      <c r="A150" s="6">
        <v>168</v>
      </c>
      <c r="B150" s="11" t="s">
        <v>31</v>
      </c>
      <c r="C150" s="3">
        <v>150</v>
      </c>
      <c r="D150" s="3">
        <v>5.96</v>
      </c>
      <c r="E150" s="3">
        <v>6.16</v>
      </c>
      <c r="F150" s="3">
        <v>26.36</v>
      </c>
      <c r="G150" s="3">
        <v>184.63</v>
      </c>
      <c r="H150" s="3">
        <v>200</v>
      </c>
      <c r="I150" s="3">
        <v>7.95</v>
      </c>
      <c r="J150" s="3">
        <v>8.2100000000000009</v>
      </c>
      <c r="K150" s="3">
        <v>32.15</v>
      </c>
      <c r="L150" s="3">
        <v>246.17</v>
      </c>
      <c r="Q150" t="s">
        <v>104</v>
      </c>
    </row>
    <row r="151" spans="1:17" ht="15.75" customHeight="1" x14ac:dyDescent="0.25">
      <c r="A151" s="6">
        <v>3</v>
      </c>
      <c r="B151" s="64" t="s">
        <v>153</v>
      </c>
      <c r="C151" s="6">
        <v>42</v>
      </c>
      <c r="D151" s="6">
        <v>4.41</v>
      </c>
      <c r="E151" s="6">
        <v>6.42</v>
      </c>
      <c r="F151" s="6">
        <v>13.58</v>
      </c>
      <c r="G151" s="6">
        <v>129.69999999999999</v>
      </c>
      <c r="H151" s="6">
        <v>44</v>
      </c>
      <c r="I151" s="6">
        <v>4.7300000000000004</v>
      </c>
      <c r="J151" s="6">
        <v>6.88</v>
      </c>
      <c r="K151" s="6">
        <v>14.56</v>
      </c>
      <c r="L151" s="6">
        <v>139</v>
      </c>
    </row>
    <row r="152" spans="1:17" x14ac:dyDescent="0.25">
      <c r="A152" s="6">
        <v>410</v>
      </c>
      <c r="B152" s="10" t="s">
        <v>20</v>
      </c>
      <c r="C152" s="3">
        <v>150</v>
      </c>
      <c r="D152" s="3">
        <v>0.09</v>
      </c>
      <c r="E152" s="3">
        <v>0</v>
      </c>
      <c r="F152" s="3">
        <v>9.0299999999999994</v>
      </c>
      <c r="G152" s="3">
        <v>36.479999999999997</v>
      </c>
      <c r="H152" s="3">
        <v>200</v>
      </c>
      <c r="I152" s="3">
        <v>0.12</v>
      </c>
      <c r="J152" s="3">
        <v>0</v>
      </c>
      <c r="K152" s="3">
        <v>12.04</v>
      </c>
      <c r="L152" s="3">
        <v>48.64</v>
      </c>
    </row>
    <row r="153" spans="1:17" x14ac:dyDescent="0.25">
      <c r="A153" s="213" t="s">
        <v>111</v>
      </c>
      <c r="B153" s="214"/>
      <c r="C153" s="215"/>
      <c r="D153" s="6">
        <f>SUM(D150:D152)</f>
        <v>10.46</v>
      </c>
      <c r="E153" s="6">
        <f>SUM(E150:E152)</f>
        <v>12.58</v>
      </c>
      <c r="F153" s="6">
        <f>SUM(F150:F152)</f>
        <v>48.97</v>
      </c>
      <c r="G153" s="6">
        <f>SUM(G150:G152)</f>
        <v>350.81</v>
      </c>
      <c r="H153" s="6"/>
      <c r="I153" s="6">
        <f>SUM(I150:I152)</f>
        <v>12.799999999999999</v>
      </c>
      <c r="J153" s="6">
        <f>SUM(J150:J152)</f>
        <v>15.09</v>
      </c>
      <c r="K153" s="6">
        <f>SUM(K150:K152)</f>
        <v>58.75</v>
      </c>
      <c r="L153" s="6">
        <f>SUM(L150:L152)</f>
        <v>433.80999999999995</v>
      </c>
    </row>
    <row r="154" spans="1:17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</row>
    <row r="155" spans="1:17" x14ac:dyDescent="0.25">
      <c r="A155" s="207" t="s">
        <v>117</v>
      </c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9"/>
    </row>
    <row r="156" spans="1:17" x14ac:dyDescent="0.25">
      <c r="A156" s="6" t="s">
        <v>141</v>
      </c>
      <c r="B156" s="47" t="s">
        <v>144</v>
      </c>
      <c r="C156" s="3">
        <v>150</v>
      </c>
      <c r="D156" s="3">
        <v>1.4</v>
      </c>
      <c r="E156" s="3">
        <v>2.33</v>
      </c>
      <c r="F156" s="3">
        <v>8.17</v>
      </c>
      <c r="G156" s="3">
        <v>59.27</v>
      </c>
      <c r="H156" s="3">
        <v>200</v>
      </c>
      <c r="I156" s="3">
        <v>1.87</v>
      </c>
      <c r="J156" s="3">
        <v>3.11</v>
      </c>
      <c r="K156" s="3">
        <v>10.9</v>
      </c>
      <c r="L156" s="3">
        <v>79</v>
      </c>
    </row>
    <row r="157" spans="1:17" ht="15.75" customHeight="1" x14ac:dyDescent="0.25">
      <c r="A157" s="6">
        <v>123</v>
      </c>
      <c r="B157" s="12" t="s">
        <v>142</v>
      </c>
      <c r="C157" s="6">
        <v>20</v>
      </c>
      <c r="D157" s="6">
        <v>2.46</v>
      </c>
      <c r="E157" s="6">
        <v>0.3</v>
      </c>
      <c r="F157" s="6">
        <v>15.21</v>
      </c>
      <c r="G157" s="6">
        <v>73.64</v>
      </c>
      <c r="H157" s="6">
        <v>25</v>
      </c>
      <c r="I157" s="6">
        <v>3.1</v>
      </c>
      <c r="J157" s="6">
        <v>0.39</v>
      </c>
      <c r="K157" s="6">
        <v>19.010000000000002</v>
      </c>
      <c r="L157" s="6">
        <v>92.05</v>
      </c>
    </row>
    <row r="158" spans="1:17" ht="15.75" customHeight="1" x14ac:dyDescent="0.25">
      <c r="A158" s="6">
        <v>292</v>
      </c>
      <c r="B158" s="11" t="s">
        <v>54</v>
      </c>
      <c r="C158" s="3">
        <v>220</v>
      </c>
      <c r="D158" s="3">
        <v>24.76</v>
      </c>
      <c r="E158" s="3">
        <v>19.98</v>
      </c>
      <c r="F158" s="3">
        <v>28.29</v>
      </c>
      <c r="G158" s="3">
        <v>329.02</v>
      </c>
      <c r="H158" s="3">
        <v>250</v>
      </c>
      <c r="I158" s="3">
        <v>28.14</v>
      </c>
      <c r="J158" s="3">
        <v>22.7</v>
      </c>
      <c r="K158" s="3">
        <v>32.15</v>
      </c>
      <c r="L158" s="3">
        <v>373.89</v>
      </c>
    </row>
    <row r="159" spans="1:17" ht="15.75" customHeight="1" x14ac:dyDescent="0.25">
      <c r="A159" s="6">
        <v>394</v>
      </c>
      <c r="B159" s="11" t="s">
        <v>46</v>
      </c>
      <c r="C159" s="3">
        <v>150</v>
      </c>
      <c r="D159" s="3">
        <v>0.25</v>
      </c>
      <c r="E159" s="3">
        <v>0</v>
      </c>
      <c r="F159" s="3">
        <v>17</v>
      </c>
      <c r="G159" s="3">
        <v>68.989999999999995</v>
      </c>
      <c r="H159" s="3">
        <v>200</v>
      </c>
      <c r="I159" s="3">
        <v>0.33</v>
      </c>
      <c r="J159" s="3">
        <v>0</v>
      </c>
      <c r="K159" s="3">
        <v>22.67</v>
      </c>
      <c r="L159" s="3">
        <v>91.99</v>
      </c>
    </row>
    <row r="160" spans="1:17" x14ac:dyDescent="0.25">
      <c r="A160" s="63" t="s">
        <v>113</v>
      </c>
      <c r="B160" s="10" t="s">
        <v>124</v>
      </c>
      <c r="C160" s="3">
        <v>40</v>
      </c>
      <c r="D160" s="3">
        <v>2.8</v>
      </c>
      <c r="E160" s="3">
        <v>0.28000000000000003</v>
      </c>
      <c r="F160" s="3">
        <v>19.96</v>
      </c>
      <c r="G160" s="3">
        <v>96</v>
      </c>
      <c r="H160" s="3">
        <v>50</v>
      </c>
      <c r="I160" s="3">
        <v>2.8</v>
      </c>
      <c r="J160" s="3">
        <v>0.28000000000000003</v>
      </c>
      <c r="K160" s="3">
        <v>19.96</v>
      </c>
      <c r="L160" s="3">
        <v>120</v>
      </c>
    </row>
    <row r="161" spans="1:15" x14ac:dyDescent="0.25">
      <c r="A161" s="213" t="s">
        <v>111</v>
      </c>
      <c r="B161" s="214"/>
      <c r="C161" s="215"/>
      <c r="D161" s="6">
        <f>SUM(D156:D160)</f>
        <v>31.67</v>
      </c>
      <c r="E161" s="6">
        <f>SUM(E156:E160)</f>
        <v>22.89</v>
      </c>
      <c r="F161" s="6">
        <f>SUM(F156:F160)</f>
        <v>88.63</v>
      </c>
      <c r="G161" s="6">
        <f>SUM(G156:G160)</f>
        <v>626.91999999999996</v>
      </c>
      <c r="H161" s="6"/>
      <c r="I161" s="6">
        <f>SUM(I156:I160)</f>
        <v>36.239999999999995</v>
      </c>
      <c r="J161" s="6">
        <f>SUM(J156:J160)</f>
        <v>26.48</v>
      </c>
      <c r="K161" s="6">
        <f>SUM(K156:K160)</f>
        <v>104.69</v>
      </c>
      <c r="L161" s="6">
        <f>SUM(L156:L160)</f>
        <v>756.93000000000006</v>
      </c>
    </row>
    <row r="162" spans="1:15" x14ac:dyDescent="0.25">
      <c r="A162" s="58"/>
      <c r="B162" s="58"/>
      <c r="C162" s="58"/>
      <c r="D162" s="37"/>
      <c r="E162" s="37"/>
      <c r="F162" s="37"/>
      <c r="G162" s="37"/>
      <c r="H162" s="37"/>
      <c r="I162" s="37"/>
      <c r="J162" s="37"/>
      <c r="K162" s="37"/>
      <c r="L162" s="37"/>
    </row>
    <row r="163" spans="1:15" x14ac:dyDescent="0.25">
      <c r="A163" s="207" t="s">
        <v>125</v>
      </c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9"/>
    </row>
    <row r="164" spans="1:15" ht="15.75" customHeight="1" x14ac:dyDescent="0.25">
      <c r="A164" s="6" t="s">
        <v>113</v>
      </c>
      <c r="B164" s="59" t="s">
        <v>128</v>
      </c>
      <c r="C164" s="6">
        <v>200</v>
      </c>
      <c r="D164" s="6">
        <v>6</v>
      </c>
      <c r="E164" s="6">
        <v>6.4</v>
      </c>
      <c r="F164" s="6">
        <v>9.4</v>
      </c>
      <c r="G164" s="6">
        <v>116</v>
      </c>
      <c r="H164" s="6">
        <v>200</v>
      </c>
      <c r="I164" s="6">
        <v>6</v>
      </c>
      <c r="J164" s="6">
        <v>6.4</v>
      </c>
      <c r="K164" s="6">
        <v>9.4</v>
      </c>
      <c r="L164" s="6">
        <v>116</v>
      </c>
    </row>
    <row r="165" spans="1:15" x14ac:dyDescent="0.25">
      <c r="A165" s="213" t="s">
        <v>111</v>
      </c>
      <c r="B165" s="214"/>
      <c r="C165" s="215"/>
      <c r="D165" s="6">
        <f>SUM(D163:D164)</f>
        <v>6</v>
      </c>
      <c r="E165" s="6">
        <f>SUM(E163:E164)</f>
        <v>6.4</v>
      </c>
      <c r="F165" s="6">
        <f>SUM(F163:F164)</f>
        <v>9.4</v>
      </c>
      <c r="G165" s="6">
        <f>SUM(G163:G164)</f>
        <v>116</v>
      </c>
      <c r="H165" s="6"/>
      <c r="I165" s="6">
        <f>SUM(I163:I164)</f>
        <v>6</v>
      </c>
      <c r="J165" s="6">
        <f>SUM(J163:J164)</f>
        <v>6.4</v>
      </c>
      <c r="K165" s="6">
        <f>SUM(K163:K164)</f>
        <v>9.4</v>
      </c>
      <c r="L165" s="6">
        <f>SUM(L163:L164)</f>
        <v>116</v>
      </c>
    </row>
    <row r="166" spans="1:15" x14ac:dyDescent="0.25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</row>
    <row r="167" spans="1:15" x14ac:dyDescent="0.25">
      <c r="A167" s="207" t="s">
        <v>129</v>
      </c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9"/>
    </row>
    <row r="168" spans="1:15" ht="15.75" customHeight="1" x14ac:dyDescent="0.25">
      <c r="A168" s="6">
        <v>220</v>
      </c>
      <c r="B168" s="11" t="s">
        <v>64</v>
      </c>
      <c r="C168" s="3">
        <v>150</v>
      </c>
      <c r="D168" s="3">
        <v>7.56</v>
      </c>
      <c r="E168" s="3">
        <v>10.39</v>
      </c>
      <c r="F168" s="3">
        <v>0.79</v>
      </c>
      <c r="G168" s="3">
        <v>228.45</v>
      </c>
      <c r="H168" s="3">
        <v>200</v>
      </c>
      <c r="I168" s="3">
        <v>10.1</v>
      </c>
      <c r="J168" s="3">
        <v>13.85</v>
      </c>
      <c r="K168" s="3">
        <v>1.1000000000000001</v>
      </c>
      <c r="L168" s="3">
        <v>304.60000000000002</v>
      </c>
    </row>
    <row r="169" spans="1:15" x14ac:dyDescent="0.25">
      <c r="A169" s="6" t="s">
        <v>113</v>
      </c>
      <c r="B169" s="12" t="s">
        <v>194</v>
      </c>
      <c r="C169" s="6">
        <v>30</v>
      </c>
      <c r="D169" s="6">
        <v>1.5</v>
      </c>
      <c r="E169" s="6">
        <v>0.06</v>
      </c>
      <c r="F169" s="6">
        <v>26.4</v>
      </c>
      <c r="G169" s="6">
        <v>99</v>
      </c>
      <c r="H169" s="6">
        <v>30</v>
      </c>
      <c r="I169" s="6">
        <v>1.5</v>
      </c>
      <c r="J169" s="6">
        <v>0.06</v>
      </c>
      <c r="K169" s="6">
        <v>26.4</v>
      </c>
      <c r="L169" s="6">
        <v>99</v>
      </c>
    </row>
    <row r="170" spans="1:15" x14ac:dyDescent="0.25">
      <c r="A170" s="6">
        <v>410</v>
      </c>
      <c r="B170" s="10" t="s">
        <v>130</v>
      </c>
      <c r="C170" s="3">
        <v>150</v>
      </c>
      <c r="D170" s="3">
        <v>4.4999999999999998E-2</v>
      </c>
      <c r="E170" s="3">
        <v>0</v>
      </c>
      <c r="F170" s="3">
        <v>4.51</v>
      </c>
      <c r="G170" s="3">
        <v>18.239999999999998</v>
      </c>
      <c r="H170" s="3">
        <v>200</v>
      </c>
      <c r="I170" s="3">
        <v>0.06</v>
      </c>
      <c r="J170" s="3">
        <v>0</v>
      </c>
      <c r="K170" s="3">
        <v>6.02</v>
      </c>
      <c r="L170" s="3">
        <v>24.32</v>
      </c>
    </row>
    <row r="171" spans="1:15" x14ac:dyDescent="0.25">
      <c r="A171" s="63" t="s">
        <v>113</v>
      </c>
      <c r="B171" s="10" t="s">
        <v>16</v>
      </c>
      <c r="C171" s="5">
        <v>20</v>
      </c>
      <c r="D171" s="5">
        <v>3.4</v>
      </c>
      <c r="E171" s="5">
        <v>1.32</v>
      </c>
      <c r="F171" s="5">
        <v>17</v>
      </c>
      <c r="G171" s="5">
        <v>51.8</v>
      </c>
      <c r="H171" s="5">
        <v>25</v>
      </c>
      <c r="I171" s="5">
        <v>4.25</v>
      </c>
      <c r="J171" s="5">
        <v>1.65</v>
      </c>
      <c r="K171" s="5">
        <v>21.25</v>
      </c>
      <c r="L171" s="5">
        <v>64.8</v>
      </c>
    </row>
    <row r="172" spans="1:15" x14ac:dyDescent="0.25">
      <c r="A172" s="213" t="s">
        <v>111</v>
      </c>
      <c r="B172" s="214"/>
      <c r="C172" s="215"/>
      <c r="D172" s="6">
        <f>SUM(D168:D170)</f>
        <v>9.1049999999999986</v>
      </c>
      <c r="E172" s="6">
        <f>SUM(E168:E170)</f>
        <v>10.450000000000001</v>
      </c>
      <c r="F172" s="6">
        <f>SUM(F168:F170)</f>
        <v>31.699999999999996</v>
      </c>
      <c r="G172" s="6">
        <f>SUM(G168:G171)</f>
        <v>397.49</v>
      </c>
      <c r="H172" s="6"/>
      <c r="I172" s="6">
        <f>SUM(I168:I170)</f>
        <v>11.66</v>
      </c>
      <c r="J172" s="6">
        <f>SUM(J168:J170)</f>
        <v>13.91</v>
      </c>
      <c r="K172" s="6">
        <f>SUM(K168:K170)</f>
        <v>33.519999999999996</v>
      </c>
      <c r="L172" s="6">
        <f>SUM(L168:L171)</f>
        <v>492.72</v>
      </c>
    </row>
    <row r="173" spans="1:15" x14ac:dyDescent="0.25">
      <c r="A173" s="36" t="s">
        <v>131</v>
      </c>
      <c r="B173" s="57"/>
      <c r="C173" s="57"/>
      <c r="D173" s="57"/>
      <c r="E173" s="57"/>
      <c r="F173" s="57"/>
      <c r="G173" s="36">
        <f>G172+G165+G161+G153</f>
        <v>1491.2199999999998</v>
      </c>
      <c r="H173" s="57"/>
      <c r="I173" s="57"/>
      <c r="J173" s="57"/>
      <c r="K173" s="57"/>
      <c r="L173" s="36">
        <f>L172+L165+L161+L153</f>
        <v>1799.46</v>
      </c>
      <c r="N173" s="55"/>
      <c r="O173" s="55"/>
    </row>
    <row r="175" spans="1:15" x14ac:dyDescent="0.25">
      <c r="A175" s="204">
        <v>44347</v>
      </c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6"/>
    </row>
    <row r="176" spans="1:15" x14ac:dyDescent="0.25">
      <c r="A176" s="207" t="s">
        <v>116</v>
      </c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9"/>
    </row>
    <row r="177" spans="1:12" ht="15.75" customHeight="1" x14ac:dyDescent="0.25">
      <c r="A177" s="6">
        <v>168</v>
      </c>
      <c r="B177" s="11" t="s">
        <v>8</v>
      </c>
      <c r="C177" s="3">
        <v>150</v>
      </c>
      <c r="D177" s="3">
        <v>4.79</v>
      </c>
      <c r="E177" s="3">
        <v>6.1</v>
      </c>
      <c r="F177" s="3">
        <v>25.68</v>
      </c>
      <c r="G177" s="3">
        <v>176.42</v>
      </c>
      <c r="H177" s="3">
        <v>200</v>
      </c>
      <c r="I177" s="3">
        <v>6.39</v>
      </c>
      <c r="J177" s="3">
        <v>8.1300000000000008</v>
      </c>
      <c r="K177" s="3">
        <v>28.53</v>
      </c>
      <c r="L177" s="3">
        <v>235.23</v>
      </c>
    </row>
    <row r="178" spans="1:12" ht="15.75" customHeight="1" x14ac:dyDescent="0.25">
      <c r="A178" s="6">
        <v>1</v>
      </c>
      <c r="B178" s="12" t="s">
        <v>110</v>
      </c>
      <c r="C178" s="6">
        <v>36</v>
      </c>
      <c r="D178" s="6">
        <v>2.17</v>
      </c>
      <c r="E178" s="6">
        <v>6.79</v>
      </c>
      <c r="F178" s="6">
        <v>13.15</v>
      </c>
      <c r="G178" s="6">
        <v>122.4</v>
      </c>
      <c r="H178" s="6">
        <v>37</v>
      </c>
      <c r="I178" s="6">
        <v>2.2599999999999998</v>
      </c>
      <c r="J178" s="6">
        <v>6.98</v>
      </c>
      <c r="K178" s="6">
        <v>13.52</v>
      </c>
      <c r="L178" s="6">
        <v>125.8</v>
      </c>
    </row>
    <row r="179" spans="1:12" x14ac:dyDescent="0.25">
      <c r="A179" s="6">
        <v>413</v>
      </c>
      <c r="B179" s="11" t="s">
        <v>32</v>
      </c>
      <c r="C179" s="3">
        <v>150</v>
      </c>
      <c r="D179" s="3">
        <v>1.05</v>
      </c>
      <c r="E179" s="3">
        <v>1.2</v>
      </c>
      <c r="F179" s="3">
        <v>13.01</v>
      </c>
      <c r="G179" s="3">
        <v>66.989999999999995</v>
      </c>
      <c r="H179" s="3">
        <v>200</v>
      </c>
      <c r="I179" s="3">
        <v>1.4</v>
      </c>
      <c r="J179" s="3">
        <v>1.6</v>
      </c>
      <c r="K179" s="3">
        <v>17.350000000000001</v>
      </c>
      <c r="L179" s="3">
        <v>89.32</v>
      </c>
    </row>
    <row r="180" spans="1:12" x14ac:dyDescent="0.25">
      <c r="A180" s="213" t="s">
        <v>111</v>
      </c>
      <c r="B180" s="214"/>
      <c r="C180" s="215"/>
      <c r="D180" s="6">
        <f>SUM(D177:D179)</f>
        <v>8.01</v>
      </c>
      <c r="E180" s="6">
        <f>SUM(E177:E179)</f>
        <v>14.09</v>
      </c>
      <c r="F180" s="6">
        <f>SUM(F177:F179)</f>
        <v>51.839999999999996</v>
      </c>
      <c r="G180" s="6">
        <f>SUM(G177:G179)</f>
        <v>365.81</v>
      </c>
      <c r="H180" s="6"/>
      <c r="I180" s="6">
        <f>SUM(I177:I179)</f>
        <v>10.049999999999999</v>
      </c>
      <c r="J180" s="6">
        <f>SUM(J177:J179)</f>
        <v>16.71</v>
      </c>
      <c r="K180" s="6">
        <f>SUM(K177:K179)</f>
        <v>59.4</v>
      </c>
      <c r="L180" s="6">
        <f>SUM(L177:L179)</f>
        <v>450.34999999999997</v>
      </c>
    </row>
    <row r="181" spans="1:12" x14ac:dyDescent="0.25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</row>
    <row r="182" spans="1:12" x14ac:dyDescent="0.25">
      <c r="A182" s="207" t="s">
        <v>117</v>
      </c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9"/>
    </row>
    <row r="183" spans="1:12" x14ac:dyDescent="0.25">
      <c r="A183" s="53"/>
      <c r="B183" s="48" t="s">
        <v>88</v>
      </c>
      <c r="C183" s="6">
        <v>150</v>
      </c>
      <c r="D183" s="3">
        <v>5.93</v>
      </c>
      <c r="E183" s="3">
        <v>6.08</v>
      </c>
      <c r="F183" s="3">
        <v>6.85</v>
      </c>
      <c r="G183" s="3">
        <v>84.98</v>
      </c>
      <c r="H183" s="6">
        <v>200</v>
      </c>
      <c r="I183" s="6">
        <v>6.28</v>
      </c>
      <c r="J183" s="3">
        <v>7.11</v>
      </c>
      <c r="K183" s="3">
        <v>9.66</v>
      </c>
      <c r="L183" s="3">
        <v>126.79</v>
      </c>
    </row>
    <row r="184" spans="1:12" ht="15.75" customHeight="1" x14ac:dyDescent="0.25">
      <c r="A184" s="8">
        <v>332</v>
      </c>
      <c r="B184" s="54" t="s">
        <v>90</v>
      </c>
      <c r="C184" s="8">
        <v>110</v>
      </c>
      <c r="D184" s="8">
        <v>2.67</v>
      </c>
      <c r="E184" s="8">
        <v>3.94</v>
      </c>
      <c r="F184" s="8">
        <v>26.9</v>
      </c>
      <c r="G184" s="8">
        <v>153.78</v>
      </c>
      <c r="H184" s="8">
        <v>120</v>
      </c>
      <c r="I184" s="8">
        <v>2.92</v>
      </c>
      <c r="J184" s="8">
        <v>4.29</v>
      </c>
      <c r="K184" s="8">
        <v>29.34</v>
      </c>
      <c r="L184" s="6">
        <v>167.76</v>
      </c>
    </row>
    <row r="185" spans="1:12" ht="15.75" customHeight="1" x14ac:dyDescent="0.25">
      <c r="A185" s="6">
        <v>293</v>
      </c>
      <c r="B185" s="11" t="s">
        <v>27</v>
      </c>
      <c r="C185" s="3">
        <v>80</v>
      </c>
      <c r="D185" s="3">
        <v>14.85</v>
      </c>
      <c r="E185" s="3">
        <v>16.579999999999998</v>
      </c>
      <c r="F185" s="3">
        <v>4.62</v>
      </c>
      <c r="G185" s="3">
        <v>227.03</v>
      </c>
      <c r="H185" s="3">
        <v>90</v>
      </c>
      <c r="I185" s="3">
        <v>16.7</v>
      </c>
      <c r="J185" s="3">
        <v>18.649999999999999</v>
      </c>
      <c r="K185" s="3">
        <v>5.19</v>
      </c>
      <c r="L185" s="3">
        <v>255.4</v>
      </c>
    </row>
    <row r="186" spans="1:12" ht="15.75" customHeight="1" x14ac:dyDescent="0.25">
      <c r="A186" s="6">
        <v>390</v>
      </c>
      <c r="B186" s="12" t="s">
        <v>195</v>
      </c>
      <c r="C186" s="6">
        <v>150</v>
      </c>
      <c r="D186" s="6">
        <v>0.24</v>
      </c>
      <c r="E186" s="6">
        <v>0.06</v>
      </c>
      <c r="F186" s="6">
        <v>18.149999999999999</v>
      </c>
      <c r="G186" s="6">
        <v>74.099999999999994</v>
      </c>
      <c r="H186" s="6">
        <v>200</v>
      </c>
      <c r="I186" s="6">
        <v>0.32</v>
      </c>
      <c r="J186" s="6">
        <v>0.08</v>
      </c>
      <c r="K186" s="6">
        <v>24.2</v>
      </c>
      <c r="L186" s="6">
        <v>98.8</v>
      </c>
    </row>
    <row r="187" spans="1:12" x14ac:dyDescent="0.25">
      <c r="A187" s="63" t="s">
        <v>113</v>
      </c>
      <c r="B187" s="10" t="s">
        <v>124</v>
      </c>
      <c r="C187" s="3">
        <v>40</v>
      </c>
      <c r="D187" s="3">
        <v>2.8</v>
      </c>
      <c r="E187" s="3">
        <v>0.28000000000000003</v>
      </c>
      <c r="F187" s="3">
        <v>19.96</v>
      </c>
      <c r="G187" s="3">
        <v>96</v>
      </c>
      <c r="H187" s="3">
        <v>50</v>
      </c>
      <c r="I187" s="3">
        <v>2.8</v>
      </c>
      <c r="J187" s="3">
        <v>0.28000000000000003</v>
      </c>
      <c r="K187" s="3">
        <v>19.96</v>
      </c>
      <c r="L187" s="3">
        <v>120</v>
      </c>
    </row>
    <row r="188" spans="1:12" x14ac:dyDescent="0.25">
      <c r="A188" s="213" t="s">
        <v>111</v>
      </c>
      <c r="B188" s="214"/>
      <c r="C188" s="215"/>
      <c r="D188" s="6">
        <f>SUM(D183:D187)</f>
        <v>26.49</v>
      </c>
      <c r="E188" s="6">
        <f>SUM(E183:E187)</f>
        <v>26.939999999999998</v>
      </c>
      <c r="F188" s="6">
        <f>SUM(F183:F187)</f>
        <v>76.47999999999999</v>
      </c>
      <c r="G188" s="6">
        <f>SUM(G183:G187)</f>
        <v>635.89</v>
      </c>
      <c r="H188" s="6"/>
      <c r="I188" s="6">
        <f>SUM(I183:I187)</f>
        <v>29.02</v>
      </c>
      <c r="J188" s="6">
        <f>SUM(J183:J187)</f>
        <v>30.409999999999997</v>
      </c>
      <c r="K188" s="6">
        <f>SUM(K183:K187)</f>
        <v>88.35</v>
      </c>
      <c r="L188" s="6">
        <f>SUM(L183:L187)</f>
        <v>768.75</v>
      </c>
    </row>
    <row r="189" spans="1:12" x14ac:dyDescent="0.25">
      <c r="A189" s="58"/>
      <c r="B189" s="58"/>
      <c r="C189" s="58"/>
      <c r="D189" s="37"/>
      <c r="E189" s="37"/>
      <c r="F189" s="37"/>
      <c r="G189" s="37"/>
      <c r="H189" s="37"/>
      <c r="I189" s="37"/>
      <c r="J189" s="37"/>
      <c r="K189" s="37"/>
      <c r="L189" s="37"/>
    </row>
    <row r="190" spans="1:12" x14ac:dyDescent="0.25">
      <c r="A190" s="207" t="s">
        <v>125</v>
      </c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9"/>
    </row>
    <row r="191" spans="1:12" x14ac:dyDescent="0.25">
      <c r="A191" s="6" t="s">
        <v>113</v>
      </c>
      <c r="B191" s="14" t="s">
        <v>182</v>
      </c>
      <c r="C191" s="3">
        <v>200</v>
      </c>
      <c r="D191" s="3">
        <v>0</v>
      </c>
      <c r="E191" s="3">
        <v>0</v>
      </c>
      <c r="F191" s="3">
        <v>22</v>
      </c>
      <c r="G191" s="3">
        <v>90</v>
      </c>
      <c r="H191" s="3">
        <v>200</v>
      </c>
      <c r="I191" s="3">
        <v>0</v>
      </c>
      <c r="J191" s="3">
        <v>0</v>
      </c>
      <c r="K191" s="3">
        <v>22</v>
      </c>
      <c r="L191" s="3">
        <v>90</v>
      </c>
    </row>
    <row r="192" spans="1:12" x14ac:dyDescent="0.25">
      <c r="A192" s="213" t="s">
        <v>111</v>
      </c>
      <c r="B192" s="214"/>
      <c r="C192" s="215"/>
      <c r="D192" s="6">
        <f>SUM(D190:D191)</f>
        <v>0</v>
      </c>
      <c r="E192" s="6">
        <f>SUM(E190:E191)</f>
        <v>0</v>
      </c>
      <c r="F192" s="6">
        <f>SUM(F190:F191)</f>
        <v>22</v>
      </c>
      <c r="G192" s="6">
        <f>SUM(G190:G191)</f>
        <v>90</v>
      </c>
      <c r="H192" s="6"/>
      <c r="I192" s="6">
        <f>SUM(I190:I191)</f>
        <v>0</v>
      </c>
      <c r="J192" s="6">
        <f>SUM(J190:J191)</f>
        <v>0</v>
      </c>
      <c r="K192" s="6">
        <f>SUM(K190:K191)</f>
        <v>22</v>
      </c>
      <c r="L192" s="6">
        <f>SUM(L190:L191)</f>
        <v>90</v>
      </c>
    </row>
    <row r="193" spans="1:15" x14ac:dyDescent="0.25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</row>
    <row r="194" spans="1:15" x14ac:dyDescent="0.25">
      <c r="A194" s="207" t="s">
        <v>129</v>
      </c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9"/>
    </row>
    <row r="195" spans="1:15" x14ac:dyDescent="0.25">
      <c r="A195" s="6">
        <v>95</v>
      </c>
      <c r="B195" s="41" t="s">
        <v>19</v>
      </c>
      <c r="C195" s="3">
        <v>150</v>
      </c>
      <c r="D195" s="3">
        <v>7.93</v>
      </c>
      <c r="E195" s="3">
        <v>2.4700000000000002</v>
      </c>
      <c r="F195" s="3">
        <v>4.0199999999999996</v>
      </c>
      <c r="G195" s="3">
        <v>69.739999999999995</v>
      </c>
      <c r="H195" s="3">
        <v>200</v>
      </c>
      <c r="I195" s="3">
        <v>10.57</v>
      </c>
      <c r="J195" s="3">
        <v>3.29</v>
      </c>
      <c r="K195" s="3">
        <v>5.36</v>
      </c>
      <c r="L195" s="3">
        <v>92.99</v>
      </c>
    </row>
    <row r="196" spans="1:15" ht="15.75" customHeight="1" x14ac:dyDescent="0.25">
      <c r="A196" s="6">
        <v>492</v>
      </c>
      <c r="B196" s="12" t="s">
        <v>18</v>
      </c>
      <c r="C196" s="6">
        <v>40</v>
      </c>
      <c r="D196" s="6">
        <v>2.72</v>
      </c>
      <c r="E196" s="6">
        <v>4.68</v>
      </c>
      <c r="F196" s="6">
        <v>27.06</v>
      </c>
      <c r="G196" s="6">
        <v>161.4</v>
      </c>
      <c r="H196" s="6">
        <v>60</v>
      </c>
      <c r="I196" s="6">
        <v>4.09</v>
      </c>
      <c r="J196" s="6">
        <v>7.02</v>
      </c>
      <c r="K196" s="6">
        <v>40.590000000000003</v>
      </c>
      <c r="L196" s="6">
        <v>242.1</v>
      </c>
    </row>
    <row r="197" spans="1:15" x14ac:dyDescent="0.25">
      <c r="A197" s="6">
        <v>410</v>
      </c>
      <c r="B197" s="10" t="s">
        <v>130</v>
      </c>
      <c r="C197" s="3">
        <v>150</v>
      </c>
      <c r="D197" s="3">
        <v>4.4999999999999998E-2</v>
      </c>
      <c r="E197" s="3">
        <v>0</v>
      </c>
      <c r="F197" s="3">
        <v>4.51</v>
      </c>
      <c r="G197" s="3">
        <v>18.239999999999998</v>
      </c>
      <c r="H197" s="3">
        <v>200</v>
      </c>
      <c r="I197" s="3">
        <v>0.06</v>
      </c>
      <c r="J197" s="3">
        <v>0</v>
      </c>
      <c r="K197" s="3">
        <v>6.02</v>
      </c>
      <c r="L197" s="3">
        <v>24.32</v>
      </c>
    </row>
    <row r="198" spans="1:15" x14ac:dyDescent="0.25">
      <c r="A198" s="63" t="s">
        <v>113</v>
      </c>
      <c r="B198" s="10" t="s">
        <v>16</v>
      </c>
      <c r="C198" s="5">
        <v>20</v>
      </c>
      <c r="D198" s="5">
        <v>3.4</v>
      </c>
      <c r="E198" s="5">
        <v>1.32</v>
      </c>
      <c r="F198" s="5">
        <v>17</v>
      </c>
      <c r="G198" s="5">
        <v>51.8</v>
      </c>
      <c r="H198" s="5">
        <v>25</v>
      </c>
      <c r="I198" s="5">
        <v>4.25</v>
      </c>
      <c r="J198" s="5">
        <v>1.65</v>
      </c>
      <c r="K198" s="5">
        <v>21.25</v>
      </c>
      <c r="L198" s="5">
        <v>64.8</v>
      </c>
    </row>
    <row r="199" spans="1:15" x14ac:dyDescent="0.25">
      <c r="A199" s="213" t="s">
        <v>111</v>
      </c>
      <c r="B199" s="214"/>
      <c r="C199" s="215"/>
      <c r="D199" s="6">
        <f>SUM(D195:D197)</f>
        <v>10.695</v>
      </c>
      <c r="E199" s="6">
        <f>SUM(E195:E197)</f>
        <v>7.15</v>
      </c>
      <c r="F199" s="6">
        <f>SUM(F195:F197)</f>
        <v>35.589999999999996</v>
      </c>
      <c r="G199" s="6">
        <f>SUM(G195:G198)</f>
        <v>301.18</v>
      </c>
      <c r="H199" s="6"/>
      <c r="I199" s="6">
        <f>SUM(I195:I197)</f>
        <v>14.72</v>
      </c>
      <c r="J199" s="6">
        <f>SUM(J195:J197)</f>
        <v>10.309999999999999</v>
      </c>
      <c r="K199" s="6">
        <f>SUM(K195:K197)</f>
        <v>51.97</v>
      </c>
      <c r="L199" s="6">
        <f>SUM(L195:L198)</f>
        <v>424.21</v>
      </c>
    </row>
    <row r="200" spans="1:15" x14ac:dyDescent="0.25">
      <c r="A200" s="36" t="s">
        <v>131</v>
      </c>
      <c r="B200" s="57"/>
      <c r="C200" s="57"/>
      <c r="D200" s="57"/>
      <c r="E200" s="57"/>
      <c r="F200" s="57"/>
      <c r="G200" s="36">
        <f>G199+G192+G188+G180</f>
        <v>1392.8799999999999</v>
      </c>
      <c r="H200" s="57"/>
      <c r="I200" s="57"/>
      <c r="J200" s="57"/>
      <c r="K200" s="57"/>
      <c r="L200" s="36">
        <f>L199+L192+L188+L180</f>
        <v>1733.31</v>
      </c>
      <c r="N200" s="55"/>
      <c r="O200" s="55"/>
    </row>
    <row r="202" spans="1:15" x14ac:dyDescent="0.25">
      <c r="A202" s="204">
        <v>44348</v>
      </c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6"/>
    </row>
    <row r="203" spans="1:15" x14ac:dyDescent="0.25">
      <c r="A203" s="207" t="s">
        <v>116</v>
      </c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9"/>
    </row>
    <row r="204" spans="1:15" ht="15.75" customHeight="1" x14ac:dyDescent="0.25">
      <c r="A204" s="6">
        <v>168</v>
      </c>
      <c r="B204" s="11" t="s">
        <v>48</v>
      </c>
      <c r="C204" s="3">
        <v>150</v>
      </c>
      <c r="D204" s="3">
        <v>5.3</v>
      </c>
      <c r="E204" s="3">
        <v>4.88</v>
      </c>
      <c r="F204" s="3">
        <v>28.93</v>
      </c>
      <c r="G204" s="3">
        <v>180.64</v>
      </c>
      <c r="H204" s="3">
        <v>200</v>
      </c>
      <c r="I204" s="3">
        <v>7.1</v>
      </c>
      <c r="J204" s="3">
        <v>6.51</v>
      </c>
      <c r="K204" s="3">
        <v>38.58</v>
      </c>
      <c r="L204" s="3">
        <v>240.85</v>
      </c>
    </row>
    <row r="205" spans="1:15" ht="15.75" customHeight="1" x14ac:dyDescent="0.25">
      <c r="A205" s="6">
        <v>3</v>
      </c>
      <c r="B205" s="64" t="s">
        <v>153</v>
      </c>
      <c r="C205" s="6">
        <v>42</v>
      </c>
      <c r="D205" s="6">
        <v>4.41</v>
      </c>
      <c r="E205" s="6">
        <v>6.42</v>
      </c>
      <c r="F205" s="6">
        <v>13.58</v>
      </c>
      <c r="G205" s="6">
        <v>129.69999999999999</v>
      </c>
      <c r="H205" s="6">
        <v>44</v>
      </c>
      <c r="I205" s="6">
        <v>4.7300000000000004</v>
      </c>
      <c r="J205" s="6">
        <v>6.88</v>
      </c>
      <c r="K205" s="6">
        <v>14.56</v>
      </c>
      <c r="L205" s="6">
        <v>139</v>
      </c>
    </row>
    <row r="206" spans="1:15" x14ac:dyDescent="0.25">
      <c r="A206" s="6">
        <v>410</v>
      </c>
      <c r="B206" s="10" t="s">
        <v>20</v>
      </c>
      <c r="C206" s="3">
        <v>150</v>
      </c>
      <c r="D206" s="3">
        <v>0.09</v>
      </c>
      <c r="E206" s="3">
        <v>0</v>
      </c>
      <c r="F206" s="3">
        <v>9.0299999999999994</v>
      </c>
      <c r="G206" s="3">
        <v>36.479999999999997</v>
      </c>
      <c r="H206" s="3">
        <v>200</v>
      </c>
      <c r="I206" s="3">
        <v>0.12</v>
      </c>
      <c r="J206" s="3">
        <v>0</v>
      </c>
      <c r="K206" s="3">
        <v>12.04</v>
      </c>
      <c r="L206" s="3">
        <v>48.64</v>
      </c>
    </row>
    <row r="207" spans="1:15" x14ac:dyDescent="0.25">
      <c r="A207" s="213" t="s">
        <v>111</v>
      </c>
      <c r="B207" s="214"/>
      <c r="C207" s="215"/>
      <c r="D207" s="6">
        <f>SUM(D204:D206)</f>
        <v>9.8000000000000007</v>
      </c>
      <c r="E207" s="6">
        <f>SUM(E204:E206)</f>
        <v>11.3</v>
      </c>
      <c r="F207" s="6">
        <f>SUM(F204:F206)</f>
        <v>51.54</v>
      </c>
      <c r="G207" s="6">
        <f>SUM(G204:G206)</f>
        <v>346.82</v>
      </c>
      <c r="H207" s="6"/>
      <c r="I207" s="6">
        <f>SUM(I204:I206)</f>
        <v>11.95</v>
      </c>
      <c r="J207" s="6">
        <f>SUM(J204:J206)</f>
        <v>13.39</v>
      </c>
      <c r="K207" s="6">
        <f>SUM(K204:K206)</f>
        <v>65.180000000000007</v>
      </c>
      <c r="L207" s="6">
        <f>SUM(L204:L206)</f>
        <v>428.49</v>
      </c>
    </row>
    <row r="208" spans="1:15" x14ac:dyDescent="0.25">
      <c r="A208" s="58"/>
      <c r="B208" s="58"/>
      <c r="C208" s="58"/>
      <c r="D208" s="37"/>
      <c r="E208" s="37"/>
      <c r="F208" s="37"/>
      <c r="G208" s="37"/>
      <c r="H208" s="37"/>
      <c r="I208" s="37"/>
      <c r="J208" s="37"/>
      <c r="K208" s="37"/>
      <c r="L208" s="37"/>
    </row>
    <row r="209" spans="1:12" x14ac:dyDescent="0.25">
      <c r="A209" s="207" t="s">
        <v>175</v>
      </c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9"/>
    </row>
    <row r="210" spans="1:12" x14ac:dyDescent="0.25">
      <c r="A210" s="6" t="s">
        <v>113</v>
      </c>
      <c r="B210" s="14" t="s">
        <v>182</v>
      </c>
      <c r="C210" s="3">
        <v>200</v>
      </c>
      <c r="D210" s="3">
        <v>0</v>
      </c>
      <c r="E210" s="3">
        <v>0</v>
      </c>
      <c r="F210" s="3">
        <v>22</v>
      </c>
      <c r="G210" s="3">
        <v>90</v>
      </c>
      <c r="H210" s="3">
        <v>200</v>
      </c>
      <c r="I210" s="3">
        <v>0</v>
      </c>
      <c r="J210" s="3">
        <v>0</v>
      </c>
      <c r="K210" s="3">
        <v>22</v>
      </c>
      <c r="L210" s="3">
        <v>90</v>
      </c>
    </row>
    <row r="211" spans="1:12" x14ac:dyDescent="0.25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</row>
    <row r="212" spans="1:12" x14ac:dyDescent="0.25">
      <c r="A212" s="207" t="s">
        <v>117</v>
      </c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9"/>
    </row>
    <row r="213" spans="1:12" ht="15.75" customHeight="1" x14ac:dyDescent="0.25">
      <c r="A213" s="6">
        <v>62</v>
      </c>
      <c r="B213" s="11" t="s">
        <v>43</v>
      </c>
      <c r="C213" s="3">
        <v>150</v>
      </c>
      <c r="D213" s="3">
        <v>1.1599999999999999</v>
      </c>
      <c r="E213" s="3">
        <v>3.8</v>
      </c>
      <c r="F213" s="3">
        <v>6.03</v>
      </c>
      <c r="G213" s="3">
        <v>62.5</v>
      </c>
      <c r="H213" s="3">
        <v>200</v>
      </c>
      <c r="I213" s="3">
        <v>1.55</v>
      </c>
      <c r="J213" s="3">
        <v>5.07</v>
      </c>
      <c r="K213" s="3">
        <v>8.0399999999999991</v>
      </c>
      <c r="L213" s="3">
        <v>83.33</v>
      </c>
    </row>
    <row r="214" spans="1:12" ht="15.75" customHeight="1" x14ac:dyDescent="0.25">
      <c r="A214" s="6">
        <v>332</v>
      </c>
      <c r="B214" s="11" t="s">
        <v>72</v>
      </c>
      <c r="C214" s="3">
        <v>110</v>
      </c>
      <c r="D214" s="3">
        <v>6.4</v>
      </c>
      <c r="E214" s="3">
        <v>3.98</v>
      </c>
      <c r="F214" s="3">
        <v>33</v>
      </c>
      <c r="G214" s="3">
        <v>193.46</v>
      </c>
      <c r="H214" s="3">
        <v>120</v>
      </c>
      <c r="I214" s="3">
        <v>6.99</v>
      </c>
      <c r="J214" s="3">
        <v>4.34</v>
      </c>
      <c r="K214" s="3">
        <v>36</v>
      </c>
      <c r="L214" s="3">
        <v>211.05</v>
      </c>
    </row>
    <row r="215" spans="1:12" ht="15.75" customHeight="1" x14ac:dyDescent="0.25">
      <c r="A215" s="6">
        <v>268</v>
      </c>
      <c r="B215" s="10" t="s">
        <v>14</v>
      </c>
      <c r="C215" s="3">
        <v>80</v>
      </c>
      <c r="D215" s="3">
        <v>8.93</v>
      </c>
      <c r="E215" s="3">
        <v>6.62</v>
      </c>
      <c r="F215" s="3">
        <v>0.59</v>
      </c>
      <c r="G215" s="3">
        <v>162.49</v>
      </c>
      <c r="H215" s="3">
        <v>90</v>
      </c>
      <c r="I215" s="3">
        <v>10.039999999999999</v>
      </c>
      <c r="J215" s="3">
        <v>7.44</v>
      </c>
      <c r="K215" s="3">
        <v>0.66</v>
      </c>
      <c r="L215" s="3">
        <v>182.8</v>
      </c>
    </row>
    <row r="216" spans="1:12" ht="15.75" customHeight="1" x14ac:dyDescent="0.25">
      <c r="A216" s="1" t="s">
        <v>113</v>
      </c>
      <c r="B216" s="11" t="s">
        <v>76</v>
      </c>
      <c r="C216" s="3">
        <v>40</v>
      </c>
      <c r="D216" s="3">
        <v>0</v>
      </c>
      <c r="E216" s="3">
        <v>2.8</v>
      </c>
      <c r="F216" s="3">
        <v>2.8</v>
      </c>
      <c r="G216" s="3">
        <v>36</v>
      </c>
      <c r="H216" s="3">
        <v>50</v>
      </c>
      <c r="I216" s="3">
        <v>0</v>
      </c>
      <c r="J216" s="3">
        <v>3.5</v>
      </c>
      <c r="K216" s="3">
        <v>3.5</v>
      </c>
      <c r="L216" s="3">
        <v>45</v>
      </c>
    </row>
    <row r="217" spans="1:12" ht="15.75" customHeight="1" x14ac:dyDescent="0.25">
      <c r="A217" s="6">
        <v>394</v>
      </c>
      <c r="B217" s="11" t="s">
        <v>185</v>
      </c>
      <c r="C217" s="3">
        <v>150</v>
      </c>
      <c r="D217" s="3">
        <v>0.12</v>
      </c>
      <c r="E217" s="3">
        <v>0</v>
      </c>
      <c r="F217" s="3">
        <v>11.24</v>
      </c>
      <c r="G217" s="3">
        <v>45</v>
      </c>
      <c r="H217" s="3">
        <v>200</v>
      </c>
      <c r="I217" s="3">
        <v>0.16</v>
      </c>
      <c r="J217" s="3">
        <v>0</v>
      </c>
      <c r="K217" s="3">
        <v>14.99</v>
      </c>
      <c r="L217" s="3">
        <v>60</v>
      </c>
    </row>
    <row r="218" spans="1:12" x14ac:dyDescent="0.25">
      <c r="A218" s="63" t="s">
        <v>113</v>
      </c>
      <c r="B218" s="10" t="s">
        <v>124</v>
      </c>
      <c r="C218" s="3">
        <v>40</v>
      </c>
      <c r="D218" s="3">
        <v>2.8</v>
      </c>
      <c r="E218" s="3">
        <v>0.28000000000000003</v>
      </c>
      <c r="F218" s="3">
        <v>19.96</v>
      </c>
      <c r="G218" s="3">
        <v>96</v>
      </c>
      <c r="H218" s="3">
        <v>50</v>
      </c>
      <c r="I218" s="3">
        <v>2.8</v>
      </c>
      <c r="J218" s="3">
        <v>0.28000000000000003</v>
      </c>
      <c r="K218" s="3">
        <v>19.96</v>
      </c>
      <c r="L218" s="3">
        <v>120</v>
      </c>
    </row>
    <row r="219" spans="1:12" x14ac:dyDescent="0.25">
      <c r="A219" s="213" t="s">
        <v>111</v>
      </c>
      <c r="B219" s="214"/>
      <c r="C219" s="215"/>
      <c r="D219" s="6">
        <f>SUM(D213:D218)</f>
        <v>19.410000000000004</v>
      </c>
      <c r="E219" s="6">
        <f>SUM(E213:E218)</f>
        <v>17.48</v>
      </c>
      <c r="F219" s="6">
        <f>SUM(F213:F218)</f>
        <v>73.62</v>
      </c>
      <c r="G219" s="6">
        <f>SUM(G213:G218)</f>
        <v>595.45000000000005</v>
      </c>
      <c r="H219" s="6"/>
      <c r="I219" s="6">
        <f>SUM(I213:I218)</f>
        <v>21.54</v>
      </c>
      <c r="J219" s="6">
        <f>SUM(J213:J218)</f>
        <v>20.630000000000003</v>
      </c>
      <c r="K219" s="6">
        <f>SUM(K213:K218)</f>
        <v>83.15</v>
      </c>
      <c r="L219" s="6">
        <f>SUM(L213:L218)</f>
        <v>702.18000000000006</v>
      </c>
    </row>
    <row r="220" spans="1:12" x14ac:dyDescent="0.25">
      <c r="A220" s="58"/>
      <c r="B220" s="58"/>
      <c r="C220" s="58"/>
      <c r="D220" s="37"/>
      <c r="E220" s="37"/>
      <c r="F220" s="37"/>
      <c r="G220" s="37"/>
      <c r="H220" s="37"/>
      <c r="I220" s="37"/>
      <c r="J220" s="37"/>
      <c r="K220" s="37"/>
      <c r="L220" s="37"/>
    </row>
    <row r="221" spans="1:12" x14ac:dyDescent="0.25">
      <c r="A221" s="207" t="s">
        <v>125</v>
      </c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9"/>
    </row>
    <row r="222" spans="1:12" ht="15.75" customHeight="1" x14ac:dyDescent="0.25">
      <c r="A222" s="1" t="s">
        <v>113</v>
      </c>
      <c r="B222" s="24" t="s">
        <v>128</v>
      </c>
      <c r="C222" s="1">
        <v>200</v>
      </c>
      <c r="D222" s="1">
        <v>6</v>
      </c>
      <c r="E222" s="1">
        <v>6.4</v>
      </c>
      <c r="F222" s="1">
        <v>9.4</v>
      </c>
      <c r="G222" s="1">
        <v>116</v>
      </c>
      <c r="H222" s="1">
        <v>200</v>
      </c>
      <c r="I222" s="1">
        <v>6</v>
      </c>
      <c r="J222" s="1">
        <v>6.4</v>
      </c>
      <c r="K222" s="1">
        <v>9.4</v>
      </c>
      <c r="L222" s="1">
        <v>116</v>
      </c>
    </row>
    <row r="223" spans="1:12" ht="15.75" customHeight="1" x14ac:dyDescent="0.25">
      <c r="A223" s="1" t="s">
        <v>113</v>
      </c>
      <c r="B223" s="50" t="s">
        <v>112</v>
      </c>
      <c r="C223" s="1">
        <v>30</v>
      </c>
      <c r="D223" s="1">
        <v>2.25</v>
      </c>
      <c r="E223" s="1">
        <v>4.5</v>
      </c>
      <c r="F223" s="1">
        <v>20.399999999999999</v>
      </c>
      <c r="G223" s="1">
        <v>132</v>
      </c>
      <c r="H223" s="1">
        <v>30</v>
      </c>
      <c r="I223" s="1">
        <v>2.25</v>
      </c>
      <c r="J223" s="1">
        <v>4.5</v>
      </c>
      <c r="K223" s="1">
        <v>20.399999999999999</v>
      </c>
      <c r="L223" s="1">
        <v>132</v>
      </c>
    </row>
    <row r="224" spans="1:12" x14ac:dyDescent="0.25">
      <c r="A224" s="213" t="s">
        <v>111</v>
      </c>
      <c r="B224" s="214"/>
      <c r="C224" s="215"/>
      <c r="D224" s="6">
        <f>SUM(D222:D223)</f>
        <v>8.25</v>
      </c>
      <c r="E224" s="6">
        <f>SUM(E222:E223)</f>
        <v>10.9</v>
      </c>
      <c r="F224" s="6">
        <f>SUM(F222:F223)</f>
        <v>29.799999999999997</v>
      </c>
      <c r="G224" s="6">
        <f>SUM(G222:G223)</f>
        <v>248</v>
      </c>
      <c r="H224" s="6"/>
      <c r="I224" s="6">
        <f>SUM(I222:I223)</f>
        <v>8.25</v>
      </c>
      <c r="J224" s="6">
        <f>SUM(J222:J223)</f>
        <v>10.9</v>
      </c>
      <c r="K224" s="6">
        <f>SUM(K222:K223)</f>
        <v>29.799999999999997</v>
      </c>
      <c r="L224" s="6">
        <f>SUM(L222:L223)</f>
        <v>248</v>
      </c>
    </row>
    <row r="225" spans="1:16" x14ac:dyDescent="0.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</row>
    <row r="226" spans="1:16" x14ac:dyDescent="0.25">
      <c r="A226" s="207" t="s">
        <v>129</v>
      </c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9"/>
    </row>
    <row r="227" spans="1:16" x14ac:dyDescent="0.25">
      <c r="A227" s="1">
        <v>86</v>
      </c>
      <c r="B227" s="40" t="s">
        <v>103</v>
      </c>
      <c r="C227" s="1">
        <v>150</v>
      </c>
      <c r="D227" s="1">
        <v>1.4</v>
      </c>
      <c r="E227" s="1">
        <v>1.65</v>
      </c>
      <c r="F227" s="1">
        <v>9.52</v>
      </c>
      <c r="G227" s="1">
        <v>58.65</v>
      </c>
      <c r="H227" s="1">
        <v>200</v>
      </c>
      <c r="I227" s="1">
        <v>1.86</v>
      </c>
      <c r="J227" s="1">
        <v>2.2000000000000002</v>
      </c>
      <c r="K227" s="1">
        <v>12.69</v>
      </c>
      <c r="L227" s="1">
        <v>78.2</v>
      </c>
    </row>
    <row r="228" spans="1:16" ht="15.75" customHeight="1" x14ac:dyDescent="0.25">
      <c r="A228" s="6" t="s">
        <v>113</v>
      </c>
      <c r="B228" s="12" t="s">
        <v>115</v>
      </c>
      <c r="C228" s="6">
        <v>30</v>
      </c>
      <c r="D228" s="6">
        <v>0.15</v>
      </c>
      <c r="E228" s="6">
        <v>0</v>
      </c>
      <c r="F228" s="6">
        <v>22.83</v>
      </c>
      <c r="G228" s="6">
        <v>91.2</v>
      </c>
      <c r="H228" s="6">
        <v>30</v>
      </c>
      <c r="I228" s="6">
        <v>0.15</v>
      </c>
      <c r="J228" s="6">
        <v>0</v>
      </c>
      <c r="K228" s="6">
        <v>22.83</v>
      </c>
      <c r="L228" s="6">
        <v>91.2</v>
      </c>
    </row>
    <row r="229" spans="1:16" x14ac:dyDescent="0.25">
      <c r="A229" s="6">
        <v>410</v>
      </c>
      <c r="B229" s="10" t="s">
        <v>130</v>
      </c>
      <c r="C229" s="3">
        <v>150</v>
      </c>
      <c r="D229" s="3">
        <v>4.4999999999999998E-2</v>
      </c>
      <c r="E229" s="3">
        <v>0</v>
      </c>
      <c r="F229" s="3">
        <v>4.51</v>
      </c>
      <c r="G229" s="3">
        <v>18.239999999999998</v>
      </c>
      <c r="H229" s="3">
        <v>200</v>
      </c>
      <c r="I229" s="3">
        <v>0.06</v>
      </c>
      <c r="J229" s="3">
        <v>0</v>
      </c>
      <c r="K229" s="3">
        <v>6.02</v>
      </c>
      <c r="L229" s="3">
        <v>24.32</v>
      </c>
    </row>
    <row r="230" spans="1:16" x14ac:dyDescent="0.25">
      <c r="A230" s="63" t="s">
        <v>113</v>
      </c>
      <c r="B230" s="10" t="s">
        <v>16</v>
      </c>
      <c r="C230" s="5">
        <v>20</v>
      </c>
      <c r="D230" s="5">
        <v>3.4</v>
      </c>
      <c r="E230" s="5">
        <v>1.32</v>
      </c>
      <c r="F230" s="5">
        <v>17</v>
      </c>
      <c r="G230" s="5">
        <v>51.8</v>
      </c>
      <c r="H230" s="5">
        <v>25</v>
      </c>
      <c r="I230" s="5">
        <v>4.25</v>
      </c>
      <c r="J230" s="5">
        <v>1.65</v>
      </c>
      <c r="K230" s="5">
        <v>21.25</v>
      </c>
      <c r="L230" s="5">
        <v>64.8</v>
      </c>
    </row>
    <row r="231" spans="1:16" x14ac:dyDescent="0.25">
      <c r="A231" s="213" t="s">
        <v>111</v>
      </c>
      <c r="B231" s="214"/>
      <c r="C231" s="215"/>
      <c r="D231" s="6">
        <f>SUM(D227:D230)</f>
        <v>4.9949999999999992</v>
      </c>
      <c r="E231" s="6">
        <f>SUM(E227:E230)</f>
        <v>2.9699999999999998</v>
      </c>
      <c r="F231" s="6">
        <f>SUM(F227:F230)</f>
        <v>53.859999999999992</v>
      </c>
      <c r="G231" s="6">
        <f>SUM(G227:G230)</f>
        <v>219.89</v>
      </c>
      <c r="H231" s="6"/>
      <c r="I231" s="6">
        <f>SUM(I227:I230)</f>
        <v>6.32</v>
      </c>
      <c r="J231" s="6">
        <f>SUM(J227:J230)</f>
        <v>3.85</v>
      </c>
      <c r="K231" s="6">
        <f>SUM(K227:K230)</f>
        <v>62.789999999999992</v>
      </c>
      <c r="L231" s="6">
        <f>SUM(L227:L230)</f>
        <v>258.52</v>
      </c>
      <c r="P231" s="37"/>
    </row>
    <row r="232" spans="1:16" x14ac:dyDescent="0.25">
      <c r="A232" s="36" t="s">
        <v>131</v>
      </c>
      <c r="B232" s="57"/>
      <c r="C232" s="57"/>
      <c r="D232" s="57"/>
      <c r="E232" s="57"/>
      <c r="F232" s="57"/>
      <c r="G232" s="36">
        <f>G231+G224+G219+G207+G210</f>
        <v>1500.16</v>
      </c>
      <c r="H232" s="57"/>
      <c r="I232" s="57"/>
      <c r="J232" s="57"/>
      <c r="K232" s="57"/>
      <c r="L232" s="36">
        <f>L231+L224+L219+L207+L210</f>
        <v>1727.19</v>
      </c>
      <c r="N232" s="55"/>
      <c r="O232" s="55"/>
    </row>
    <row r="234" spans="1:16" x14ac:dyDescent="0.25">
      <c r="A234" s="204">
        <v>44349</v>
      </c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6"/>
    </row>
    <row r="235" spans="1:16" x14ac:dyDescent="0.25">
      <c r="A235" s="207" t="s">
        <v>116</v>
      </c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9"/>
    </row>
    <row r="236" spans="1:16" ht="15.75" customHeight="1" x14ac:dyDescent="0.25">
      <c r="A236" s="6">
        <v>168</v>
      </c>
      <c r="B236" s="11" t="s">
        <v>82</v>
      </c>
      <c r="C236" s="3">
        <v>150</v>
      </c>
      <c r="D236" s="3">
        <v>4.08</v>
      </c>
      <c r="E236" s="3">
        <v>4.08</v>
      </c>
      <c r="F236" s="3">
        <v>25.05</v>
      </c>
      <c r="G236" s="3">
        <v>153</v>
      </c>
      <c r="H236" s="6">
        <v>200</v>
      </c>
      <c r="I236" s="3">
        <v>5.43</v>
      </c>
      <c r="J236" s="3">
        <v>4.2300000000000004</v>
      </c>
      <c r="K236" s="3">
        <v>33.380000000000003</v>
      </c>
      <c r="L236" s="3">
        <v>193</v>
      </c>
    </row>
    <row r="237" spans="1:16" ht="15.75" customHeight="1" x14ac:dyDescent="0.25">
      <c r="A237" s="6">
        <v>2</v>
      </c>
      <c r="B237" s="64" t="s">
        <v>135</v>
      </c>
      <c r="C237" s="6">
        <v>42</v>
      </c>
      <c r="D237" s="6">
        <v>2.17</v>
      </c>
      <c r="E237" s="6">
        <v>6.79</v>
      </c>
      <c r="F237" s="6">
        <v>13.15</v>
      </c>
      <c r="G237" s="6">
        <v>136.91999999999999</v>
      </c>
      <c r="H237" s="6">
        <v>44</v>
      </c>
      <c r="I237" s="6">
        <v>2.2599999999999998</v>
      </c>
      <c r="J237" s="6">
        <v>6.98</v>
      </c>
      <c r="K237" s="6">
        <v>13.52</v>
      </c>
      <c r="L237" s="6">
        <v>142.74</v>
      </c>
    </row>
    <row r="238" spans="1:16" ht="15.75" customHeight="1" x14ac:dyDescent="0.25">
      <c r="A238" s="6">
        <v>416</v>
      </c>
      <c r="B238" s="12" t="s">
        <v>108</v>
      </c>
      <c r="C238" s="6">
        <v>150</v>
      </c>
      <c r="D238" s="6">
        <v>3.15</v>
      </c>
      <c r="E238" s="6">
        <v>2.72</v>
      </c>
      <c r="F238" s="6">
        <v>12.96</v>
      </c>
      <c r="G238" s="6">
        <v>89</v>
      </c>
      <c r="H238" s="6">
        <v>200</v>
      </c>
      <c r="I238" s="6">
        <v>4.2</v>
      </c>
      <c r="J238" s="6">
        <v>3.62</v>
      </c>
      <c r="K238" s="6">
        <v>17.28</v>
      </c>
      <c r="L238" s="6">
        <v>118.66</v>
      </c>
    </row>
    <row r="239" spans="1:16" x14ac:dyDescent="0.25">
      <c r="A239" s="213" t="s">
        <v>111</v>
      </c>
      <c r="B239" s="214"/>
      <c r="C239" s="215"/>
      <c r="D239" s="6">
        <f>SUM(D236:D238)</f>
        <v>9.4</v>
      </c>
      <c r="E239" s="6">
        <f>SUM(E236:E238)</f>
        <v>13.590000000000002</v>
      </c>
      <c r="F239" s="6">
        <f>SUM(F236:F238)</f>
        <v>51.160000000000004</v>
      </c>
      <c r="G239" s="6">
        <f>SUM(G236:G238)</f>
        <v>378.91999999999996</v>
      </c>
      <c r="H239" s="6"/>
      <c r="I239" s="6">
        <f>SUM(I236:I238)</f>
        <v>11.89</v>
      </c>
      <c r="J239" s="6">
        <f>SUM(J236:J238)</f>
        <v>14.830000000000002</v>
      </c>
      <c r="K239" s="6">
        <f>SUM(K236:K238)</f>
        <v>64.180000000000007</v>
      </c>
      <c r="L239" s="6">
        <f>SUM(L236:L238)</f>
        <v>454.4</v>
      </c>
    </row>
    <row r="240" spans="1:16" x14ac:dyDescent="0.25">
      <c r="A240" s="58"/>
      <c r="B240" s="58"/>
      <c r="C240" s="58"/>
      <c r="D240" s="37"/>
      <c r="E240" s="37"/>
      <c r="F240" s="37"/>
      <c r="G240" s="37"/>
      <c r="H240" s="37"/>
      <c r="I240" s="37"/>
      <c r="J240" s="37"/>
      <c r="K240" s="37"/>
      <c r="L240" s="37"/>
    </row>
    <row r="241" spans="1:12" x14ac:dyDescent="0.25">
      <c r="A241" s="207" t="s">
        <v>175</v>
      </c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9"/>
    </row>
    <row r="242" spans="1:12" x14ac:dyDescent="0.25">
      <c r="A242" s="6" t="s">
        <v>113</v>
      </c>
      <c r="B242" s="14" t="s">
        <v>182</v>
      </c>
      <c r="C242" s="3">
        <v>200</v>
      </c>
      <c r="D242" s="3">
        <v>0</v>
      </c>
      <c r="E242" s="3">
        <v>0</v>
      </c>
      <c r="F242" s="3">
        <v>22</v>
      </c>
      <c r="G242" s="3">
        <v>90</v>
      </c>
      <c r="H242" s="3">
        <v>200</v>
      </c>
      <c r="I242" s="3">
        <v>0</v>
      </c>
      <c r="J242" s="3">
        <v>0</v>
      </c>
      <c r="K242" s="3">
        <v>22</v>
      </c>
      <c r="L242" s="3">
        <v>90</v>
      </c>
    </row>
    <row r="243" spans="1:12" x14ac:dyDescent="0.25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</row>
    <row r="244" spans="1:12" x14ac:dyDescent="0.25">
      <c r="A244" s="207" t="s">
        <v>117</v>
      </c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9"/>
    </row>
    <row r="245" spans="1:12" x14ac:dyDescent="0.25">
      <c r="A245" s="6">
        <v>80</v>
      </c>
      <c r="B245" s="47" t="s">
        <v>188</v>
      </c>
      <c r="C245" s="3">
        <v>150</v>
      </c>
      <c r="D245" s="3">
        <v>2.95</v>
      </c>
      <c r="E245" s="3">
        <v>3.68</v>
      </c>
      <c r="F245" s="3">
        <v>12.63</v>
      </c>
      <c r="G245" s="3">
        <v>90.66</v>
      </c>
      <c r="H245" s="3">
        <v>200</v>
      </c>
      <c r="I245" s="3">
        <v>3.93</v>
      </c>
      <c r="J245" s="3">
        <v>4.91</v>
      </c>
      <c r="K245" s="3">
        <v>16.84</v>
      </c>
      <c r="L245" s="3">
        <v>120.88</v>
      </c>
    </row>
    <row r="246" spans="1:12" ht="15.75" customHeight="1" x14ac:dyDescent="0.25">
      <c r="A246" s="6">
        <v>304</v>
      </c>
      <c r="B246" s="12" t="s">
        <v>162</v>
      </c>
      <c r="C246" s="6">
        <v>220</v>
      </c>
      <c r="D246" s="6">
        <v>20.7</v>
      </c>
      <c r="E246" s="6">
        <v>17.54</v>
      </c>
      <c r="F246" s="6">
        <v>36.78</v>
      </c>
      <c r="G246" s="6">
        <v>387.2</v>
      </c>
      <c r="H246" s="6">
        <v>250</v>
      </c>
      <c r="I246" s="6">
        <v>23.61</v>
      </c>
      <c r="J246" s="6">
        <v>19.93</v>
      </c>
      <c r="K246" s="6">
        <v>41.8</v>
      </c>
      <c r="L246" s="6">
        <v>440</v>
      </c>
    </row>
    <row r="247" spans="1:12" ht="15.75" customHeight="1" x14ac:dyDescent="0.25">
      <c r="A247" s="6" t="s">
        <v>113</v>
      </c>
      <c r="B247" s="12" t="s">
        <v>143</v>
      </c>
      <c r="C247" s="6">
        <v>40</v>
      </c>
      <c r="D247" s="6">
        <v>0.4</v>
      </c>
      <c r="E247" s="6">
        <v>4</v>
      </c>
      <c r="F247" s="6">
        <v>2.8</v>
      </c>
      <c r="G247" s="6">
        <v>48.8</v>
      </c>
      <c r="H247" s="6">
        <v>50</v>
      </c>
      <c r="I247" s="6">
        <v>0.5</v>
      </c>
      <c r="J247" s="6">
        <v>5</v>
      </c>
      <c r="K247" s="6">
        <v>3.5</v>
      </c>
      <c r="L247" s="6">
        <v>61</v>
      </c>
    </row>
    <row r="248" spans="1:12" ht="15.75" customHeight="1" x14ac:dyDescent="0.25">
      <c r="A248" s="6">
        <v>394</v>
      </c>
      <c r="B248" s="11" t="s">
        <v>55</v>
      </c>
      <c r="C248" s="3">
        <v>150</v>
      </c>
      <c r="D248" s="3">
        <v>0.12</v>
      </c>
      <c r="E248" s="3">
        <v>0</v>
      </c>
      <c r="F248" s="3">
        <v>11.24</v>
      </c>
      <c r="G248" s="3">
        <v>45</v>
      </c>
      <c r="H248" s="3">
        <v>200</v>
      </c>
      <c r="I248" s="3">
        <v>0.16</v>
      </c>
      <c r="J248" s="3">
        <v>0</v>
      </c>
      <c r="K248" s="3">
        <v>14.99</v>
      </c>
      <c r="L248" s="3">
        <v>60</v>
      </c>
    </row>
    <row r="249" spans="1:12" x14ac:dyDescent="0.25">
      <c r="A249" s="63" t="s">
        <v>113</v>
      </c>
      <c r="B249" s="10" t="s">
        <v>124</v>
      </c>
      <c r="C249" s="3">
        <v>40</v>
      </c>
      <c r="D249" s="3">
        <v>2.8</v>
      </c>
      <c r="E249" s="3">
        <v>0.28000000000000003</v>
      </c>
      <c r="F249" s="3">
        <v>19.96</v>
      </c>
      <c r="G249" s="3">
        <v>96</v>
      </c>
      <c r="H249" s="3">
        <v>50</v>
      </c>
      <c r="I249" s="3">
        <v>2.8</v>
      </c>
      <c r="J249" s="3">
        <v>0.28000000000000003</v>
      </c>
      <c r="K249" s="3">
        <v>19.96</v>
      </c>
      <c r="L249" s="3">
        <v>120</v>
      </c>
    </row>
    <row r="250" spans="1:12" x14ac:dyDescent="0.25">
      <c r="A250" s="213" t="s">
        <v>111</v>
      </c>
      <c r="B250" s="214"/>
      <c r="C250" s="215"/>
      <c r="D250" s="6">
        <f>SUM(D245:D249)</f>
        <v>26.97</v>
      </c>
      <c r="E250" s="6">
        <f>SUM(E245:E249)</f>
        <v>25.5</v>
      </c>
      <c r="F250" s="6">
        <f>SUM(F245:F249)</f>
        <v>83.41</v>
      </c>
      <c r="G250" s="6">
        <f>SUM(G245:G249)</f>
        <v>667.66</v>
      </c>
      <c r="H250" s="6"/>
      <c r="I250" s="6">
        <f>SUM(I245:I249)</f>
        <v>31</v>
      </c>
      <c r="J250" s="6">
        <f>SUM(J245:J249)</f>
        <v>30.12</v>
      </c>
      <c r="K250" s="6">
        <f>SUM(K245:K249)</f>
        <v>97.09</v>
      </c>
      <c r="L250" s="6">
        <f>SUM(L245:L249)</f>
        <v>801.88</v>
      </c>
    </row>
    <row r="251" spans="1:12" x14ac:dyDescent="0.25">
      <c r="A251" s="58"/>
      <c r="B251" s="58"/>
      <c r="C251" s="58"/>
      <c r="D251" s="37"/>
      <c r="E251" s="37"/>
      <c r="F251" s="37"/>
      <c r="G251" s="37"/>
      <c r="H251" s="37"/>
      <c r="I251" s="37"/>
      <c r="J251" s="37"/>
      <c r="K251" s="37"/>
      <c r="L251" s="37"/>
    </row>
    <row r="252" spans="1:12" x14ac:dyDescent="0.25">
      <c r="A252" s="207" t="s">
        <v>125</v>
      </c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9"/>
    </row>
    <row r="253" spans="1:12" ht="15.75" customHeight="1" x14ac:dyDescent="0.25">
      <c r="A253" s="6" t="s">
        <v>113</v>
      </c>
      <c r="B253" s="59" t="s">
        <v>128</v>
      </c>
      <c r="C253" s="6">
        <v>200</v>
      </c>
      <c r="D253" s="6">
        <v>6</v>
      </c>
      <c r="E253" s="6">
        <v>6.4</v>
      </c>
      <c r="F253" s="6">
        <v>9.4</v>
      </c>
      <c r="G253" s="6">
        <v>116</v>
      </c>
      <c r="H253" s="6">
        <v>200</v>
      </c>
      <c r="I253" s="6">
        <v>6</v>
      </c>
      <c r="J253" s="6">
        <v>6.4</v>
      </c>
      <c r="K253" s="6">
        <v>9.4</v>
      </c>
      <c r="L253" s="6">
        <v>116</v>
      </c>
    </row>
    <row r="254" spans="1:12" x14ac:dyDescent="0.25">
      <c r="A254" s="213" t="s">
        <v>111</v>
      </c>
      <c r="B254" s="214"/>
      <c r="C254" s="215"/>
      <c r="D254" s="6">
        <f>SUM(D252:D253)</f>
        <v>6</v>
      </c>
      <c r="E254" s="6">
        <f>SUM(E252:E253)</f>
        <v>6.4</v>
      </c>
      <c r="F254" s="6">
        <f>SUM(F252:F253)</f>
        <v>9.4</v>
      </c>
      <c r="G254" s="6">
        <f>SUM(G252:G253)</f>
        <v>116</v>
      </c>
      <c r="H254" s="6"/>
      <c r="I254" s="6">
        <f>SUM(I252:I253)</f>
        <v>6</v>
      </c>
      <c r="J254" s="6">
        <f>SUM(J252:J253)</f>
        <v>6.4</v>
      </c>
      <c r="K254" s="6">
        <f>SUM(K252:K253)</f>
        <v>9.4</v>
      </c>
      <c r="L254" s="6">
        <f>SUM(L252:L253)</f>
        <v>116</v>
      </c>
    </row>
    <row r="255" spans="1:12" x14ac:dyDescent="0.25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</row>
    <row r="256" spans="1:12" x14ac:dyDescent="0.25">
      <c r="A256" s="207" t="s">
        <v>129</v>
      </c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9"/>
    </row>
    <row r="257" spans="1:15" x14ac:dyDescent="0.25">
      <c r="A257" s="1">
        <v>135</v>
      </c>
      <c r="B257" s="17" t="s">
        <v>178</v>
      </c>
      <c r="C257" s="1">
        <v>200</v>
      </c>
      <c r="D257" s="1">
        <v>23.57</v>
      </c>
      <c r="E257" s="1">
        <v>16.5</v>
      </c>
      <c r="F257" s="1">
        <v>32.74</v>
      </c>
      <c r="G257" s="1">
        <v>365.3</v>
      </c>
      <c r="H257" s="1">
        <v>250</v>
      </c>
      <c r="I257" s="1">
        <v>29.46</v>
      </c>
      <c r="J257" s="1">
        <v>20.63</v>
      </c>
      <c r="K257" s="1">
        <v>40.93</v>
      </c>
      <c r="L257" s="1">
        <v>456.6</v>
      </c>
    </row>
    <row r="258" spans="1:15" x14ac:dyDescent="0.25">
      <c r="A258" s="6" t="s">
        <v>113</v>
      </c>
      <c r="B258" s="12" t="s">
        <v>190</v>
      </c>
      <c r="C258" s="6">
        <v>25</v>
      </c>
      <c r="D258" s="6">
        <v>1.7</v>
      </c>
      <c r="E258" s="6">
        <v>2.13</v>
      </c>
      <c r="F258" s="6">
        <v>14.25</v>
      </c>
      <c r="G258" s="6">
        <v>76.75</v>
      </c>
      <c r="H258" s="6">
        <v>30</v>
      </c>
      <c r="I258" s="6">
        <v>2.04</v>
      </c>
      <c r="J258" s="6">
        <v>2.5499999999999998</v>
      </c>
      <c r="K258" s="6">
        <v>17.100000000000001</v>
      </c>
      <c r="L258" s="6">
        <v>92.1</v>
      </c>
    </row>
    <row r="259" spans="1:15" x14ac:dyDescent="0.25">
      <c r="A259" s="6">
        <v>410</v>
      </c>
      <c r="B259" s="10" t="s">
        <v>130</v>
      </c>
      <c r="C259" s="3">
        <v>150</v>
      </c>
      <c r="D259" s="3">
        <v>4.4999999999999998E-2</v>
      </c>
      <c r="E259" s="3">
        <v>0</v>
      </c>
      <c r="F259" s="3">
        <v>4.51</v>
      </c>
      <c r="G259" s="3">
        <v>18.239999999999998</v>
      </c>
      <c r="H259" s="3">
        <v>200</v>
      </c>
      <c r="I259" s="3">
        <v>0.06</v>
      </c>
      <c r="J259" s="3">
        <v>0</v>
      </c>
      <c r="K259" s="3">
        <v>6.02</v>
      </c>
      <c r="L259" s="3">
        <v>24.32</v>
      </c>
    </row>
    <row r="260" spans="1:15" x14ac:dyDescent="0.25">
      <c r="A260" s="213" t="s">
        <v>111</v>
      </c>
      <c r="B260" s="214"/>
      <c r="C260" s="215"/>
      <c r="D260" s="6">
        <f>SUM(D257:D259)</f>
        <v>25.315000000000001</v>
      </c>
      <c r="E260" s="6">
        <f>SUM(E257:E259)</f>
        <v>18.63</v>
      </c>
      <c r="F260" s="6">
        <f>SUM(F257:F259)</f>
        <v>51.5</v>
      </c>
      <c r="G260" s="6">
        <f>SUM(G257:G259)</f>
        <v>460.29</v>
      </c>
      <c r="H260" s="6"/>
      <c r="I260" s="6">
        <f>SUM(I257:I259)</f>
        <v>31.56</v>
      </c>
      <c r="J260" s="6">
        <f>SUM(J257:J259)</f>
        <v>23.18</v>
      </c>
      <c r="K260" s="6">
        <f>SUM(K257:K259)</f>
        <v>64.05</v>
      </c>
      <c r="L260" s="6">
        <f>SUM(L257:L259)</f>
        <v>573.0200000000001</v>
      </c>
    </row>
    <row r="261" spans="1:15" x14ac:dyDescent="0.25">
      <c r="A261" s="36" t="s">
        <v>131</v>
      </c>
      <c r="B261" s="57"/>
      <c r="C261" s="57"/>
      <c r="D261" s="57"/>
      <c r="E261" s="57"/>
      <c r="F261" s="57"/>
      <c r="G261" s="36">
        <f>G260+G254+G250+G239+G242</f>
        <v>1712.87</v>
      </c>
      <c r="H261" s="57"/>
      <c r="I261" s="57"/>
      <c r="J261" s="57"/>
      <c r="K261" s="57"/>
      <c r="L261" s="36">
        <f>L260+L254+L250+L239+L242</f>
        <v>2035.3000000000002</v>
      </c>
      <c r="N261" s="55"/>
      <c r="O261" s="55"/>
    </row>
    <row r="263" spans="1:15" x14ac:dyDescent="0.25">
      <c r="A263" s="204">
        <v>44350</v>
      </c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6"/>
    </row>
    <row r="264" spans="1:15" x14ac:dyDescent="0.25">
      <c r="A264" s="207" t="s">
        <v>116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9"/>
    </row>
    <row r="265" spans="1:15" ht="15.75" customHeight="1" x14ac:dyDescent="0.25">
      <c r="A265" s="6">
        <v>177</v>
      </c>
      <c r="B265" s="11" t="s">
        <v>83</v>
      </c>
      <c r="C265" s="3">
        <v>150</v>
      </c>
      <c r="D265" s="3">
        <v>3.86</v>
      </c>
      <c r="E265" s="3">
        <v>8.2899999999999991</v>
      </c>
      <c r="F265" s="3">
        <v>30.1</v>
      </c>
      <c r="G265" s="3">
        <v>224.6</v>
      </c>
      <c r="H265" s="6">
        <v>200</v>
      </c>
      <c r="I265" s="3">
        <v>5.28</v>
      </c>
      <c r="J265" s="3">
        <v>11.34</v>
      </c>
      <c r="K265" s="3">
        <v>41.26</v>
      </c>
      <c r="L265" s="3">
        <v>307</v>
      </c>
    </row>
    <row r="266" spans="1:15" ht="15.75" customHeight="1" x14ac:dyDescent="0.25">
      <c r="A266" s="6">
        <v>1</v>
      </c>
      <c r="B266" s="12" t="s">
        <v>110</v>
      </c>
      <c r="C266" s="6">
        <v>36</v>
      </c>
      <c r="D266" s="6">
        <v>2.17</v>
      </c>
      <c r="E266" s="6">
        <v>6.79</v>
      </c>
      <c r="F266" s="6">
        <v>13.15</v>
      </c>
      <c r="G266" s="6">
        <v>122.4</v>
      </c>
      <c r="H266" s="6">
        <v>37</v>
      </c>
      <c r="I266" s="6">
        <v>2.2599999999999998</v>
      </c>
      <c r="J266" s="6">
        <v>6.98</v>
      </c>
      <c r="K266" s="6">
        <v>13.52</v>
      </c>
      <c r="L266" s="6">
        <v>125.8</v>
      </c>
    </row>
    <row r="267" spans="1:15" x14ac:dyDescent="0.25">
      <c r="A267" s="6">
        <v>413</v>
      </c>
      <c r="B267" s="11" t="s">
        <v>32</v>
      </c>
      <c r="C267" s="3">
        <v>150</v>
      </c>
      <c r="D267" s="3">
        <v>1.05</v>
      </c>
      <c r="E267" s="3">
        <v>1.2</v>
      </c>
      <c r="F267" s="3">
        <v>13.01</v>
      </c>
      <c r="G267" s="3">
        <v>66.989999999999995</v>
      </c>
      <c r="H267" s="3">
        <v>200</v>
      </c>
      <c r="I267" s="3">
        <v>1.4</v>
      </c>
      <c r="J267" s="3">
        <v>1.6</v>
      </c>
      <c r="K267" s="3">
        <v>17.350000000000001</v>
      </c>
      <c r="L267" s="3">
        <v>89.32</v>
      </c>
    </row>
    <row r="268" spans="1:15" x14ac:dyDescent="0.25">
      <c r="A268" s="213" t="s">
        <v>111</v>
      </c>
      <c r="B268" s="214"/>
      <c r="C268" s="215"/>
      <c r="D268" s="6">
        <f>SUM(D265:D267)</f>
        <v>7.0799999999999992</v>
      </c>
      <c r="E268" s="6">
        <f>SUM(E265:E267)</f>
        <v>16.279999999999998</v>
      </c>
      <c r="F268" s="6">
        <f>SUM(F265:F267)</f>
        <v>56.26</v>
      </c>
      <c r="G268" s="6">
        <f>SUM(G265:G267)</f>
        <v>413.99</v>
      </c>
      <c r="H268" s="6"/>
      <c r="I268" s="6">
        <f>SUM(I265:I267)</f>
        <v>8.94</v>
      </c>
      <c r="J268" s="6">
        <f>SUM(J265:J267)</f>
        <v>19.920000000000002</v>
      </c>
      <c r="K268" s="6">
        <f>SUM(K265:K267)</f>
        <v>72.13</v>
      </c>
      <c r="L268" s="6">
        <f>SUM(L265:L267)</f>
        <v>522.12</v>
      </c>
    </row>
    <row r="269" spans="1:15" x14ac:dyDescent="0.25">
      <c r="A269" s="58"/>
      <c r="B269" s="58"/>
      <c r="C269" s="58"/>
      <c r="D269" s="37"/>
      <c r="E269" s="37"/>
      <c r="F269" s="37"/>
      <c r="G269" s="37"/>
      <c r="H269" s="37"/>
      <c r="I269" s="37"/>
      <c r="J269" s="37"/>
      <c r="K269" s="37"/>
      <c r="L269" s="37"/>
    </row>
    <row r="270" spans="1:15" x14ac:dyDescent="0.25">
      <c r="A270" s="207" t="s">
        <v>175</v>
      </c>
      <c r="B270" s="208"/>
      <c r="C270" s="208"/>
      <c r="D270" s="208"/>
      <c r="E270" s="208"/>
      <c r="F270" s="208"/>
      <c r="G270" s="208"/>
      <c r="H270" s="208"/>
      <c r="I270" s="208"/>
      <c r="J270" s="208"/>
      <c r="K270" s="208"/>
      <c r="L270" s="209"/>
    </row>
    <row r="271" spans="1:15" x14ac:dyDescent="0.25">
      <c r="A271" s="6" t="s">
        <v>113</v>
      </c>
      <c r="B271" s="14" t="s">
        <v>182</v>
      </c>
      <c r="C271" s="3">
        <v>100</v>
      </c>
      <c r="D271" s="3">
        <v>0</v>
      </c>
      <c r="E271" s="3">
        <v>0</v>
      </c>
      <c r="F271" s="3">
        <v>22</v>
      </c>
      <c r="G271" s="3">
        <v>45</v>
      </c>
      <c r="H271" s="3">
        <v>100</v>
      </c>
      <c r="I271" s="3">
        <v>0</v>
      </c>
      <c r="J271" s="3">
        <v>0</v>
      </c>
      <c r="K271" s="3">
        <v>22</v>
      </c>
      <c r="L271" s="3">
        <v>45</v>
      </c>
    </row>
    <row r="272" spans="1:15" x14ac:dyDescent="0.25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</row>
    <row r="273" spans="1:16" x14ac:dyDescent="0.25">
      <c r="A273" s="207" t="s">
        <v>117</v>
      </c>
      <c r="B273" s="208"/>
      <c r="C273" s="208"/>
      <c r="D273" s="208"/>
      <c r="E273" s="208"/>
      <c r="F273" s="208"/>
      <c r="G273" s="208"/>
      <c r="H273" s="208"/>
      <c r="I273" s="208"/>
      <c r="J273" s="208"/>
      <c r="K273" s="208"/>
      <c r="L273" s="209"/>
    </row>
    <row r="274" spans="1:16" x14ac:dyDescent="0.25">
      <c r="A274" s="6">
        <v>91</v>
      </c>
      <c r="B274" s="48" t="s">
        <v>85</v>
      </c>
      <c r="C274" s="6">
        <v>150</v>
      </c>
      <c r="D274" s="3">
        <v>1.23</v>
      </c>
      <c r="E274" s="3">
        <v>1.86</v>
      </c>
      <c r="F274" s="3">
        <v>7.54</v>
      </c>
      <c r="G274" s="3">
        <v>51.9</v>
      </c>
      <c r="H274" s="6">
        <v>200</v>
      </c>
      <c r="I274" s="3">
        <v>1.64</v>
      </c>
      <c r="J274" s="3">
        <v>2.48</v>
      </c>
      <c r="K274" s="3">
        <v>10.06</v>
      </c>
      <c r="L274" s="3">
        <v>69.2</v>
      </c>
    </row>
    <row r="275" spans="1:16" ht="15.75" customHeight="1" x14ac:dyDescent="0.25">
      <c r="A275" s="6">
        <v>339</v>
      </c>
      <c r="B275" s="10" t="s">
        <v>13</v>
      </c>
      <c r="C275" s="3">
        <v>110</v>
      </c>
      <c r="D275" s="3">
        <v>2.2400000000000002</v>
      </c>
      <c r="E275" s="3">
        <v>3.52</v>
      </c>
      <c r="F275" s="3">
        <v>14.98</v>
      </c>
      <c r="G275" s="3">
        <v>100.65</v>
      </c>
      <c r="H275" s="3">
        <v>120</v>
      </c>
      <c r="I275" s="3">
        <v>2.4500000000000002</v>
      </c>
      <c r="J275" s="3">
        <v>3.84</v>
      </c>
      <c r="K275" s="3">
        <v>16.350000000000001</v>
      </c>
      <c r="L275" s="3">
        <v>109.8</v>
      </c>
    </row>
    <row r="276" spans="1:16" x14ac:dyDescent="0.25">
      <c r="A276" s="6">
        <v>277</v>
      </c>
      <c r="B276" s="65" t="s">
        <v>99</v>
      </c>
      <c r="C276" s="3">
        <v>80</v>
      </c>
      <c r="D276" s="6">
        <v>9.73</v>
      </c>
      <c r="E276" s="6">
        <v>3.45</v>
      </c>
      <c r="F276" s="6">
        <v>10.06</v>
      </c>
      <c r="G276" s="6">
        <v>110.66</v>
      </c>
      <c r="H276" s="6">
        <v>90</v>
      </c>
      <c r="I276" s="6">
        <v>10.95</v>
      </c>
      <c r="J276" s="6">
        <v>3.88</v>
      </c>
      <c r="K276" s="6">
        <v>11.32</v>
      </c>
      <c r="L276" s="6">
        <v>124.5</v>
      </c>
    </row>
    <row r="277" spans="1:16" x14ac:dyDescent="0.25">
      <c r="A277" s="6">
        <v>366</v>
      </c>
      <c r="B277" s="11" t="s">
        <v>36</v>
      </c>
      <c r="C277" s="3">
        <v>30</v>
      </c>
      <c r="D277" s="3">
        <v>0.16</v>
      </c>
      <c r="E277" s="3">
        <v>1.1000000000000001</v>
      </c>
      <c r="F277" s="3">
        <v>1.57</v>
      </c>
      <c r="G277" s="3">
        <v>16.850000000000001</v>
      </c>
      <c r="H277" s="3">
        <v>30</v>
      </c>
      <c r="I277" s="3">
        <v>0.16</v>
      </c>
      <c r="J277" s="3">
        <v>1.1000000000000001</v>
      </c>
      <c r="K277" s="3">
        <v>1.57</v>
      </c>
      <c r="L277" s="3">
        <v>16.850000000000001</v>
      </c>
    </row>
    <row r="278" spans="1:16" x14ac:dyDescent="0.25">
      <c r="A278" s="63" t="s">
        <v>113</v>
      </c>
      <c r="B278" s="10" t="s">
        <v>124</v>
      </c>
      <c r="C278" s="3">
        <v>40</v>
      </c>
      <c r="D278" s="3">
        <v>2.8</v>
      </c>
      <c r="E278" s="3">
        <v>0.28000000000000003</v>
      </c>
      <c r="F278" s="3">
        <v>19.96</v>
      </c>
      <c r="G278" s="3">
        <v>96</v>
      </c>
      <c r="H278" s="3">
        <v>50</v>
      </c>
      <c r="I278" s="3">
        <v>2.8</v>
      </c>
      <c r="J278" s="3">
        <v>0.28000000000000003</v>
      </c>
      <c r="K278" s="3">
        <v>19.96</v>
      </c>
      <c r="L278" s="3">
        <v>120</v>
      </c>
      <c r="P278" s="56"/>
    </row>
    <row r="279" spans="1:16" x14ac:dyDescent="0.25">
      <c r="A279" s="213" t="s">
        <v>111</v>
      </c>
      <c r="B279" s="214"/>
      <c r="C279" s="215"/>
      <c r="D279" s="6">
        <f>SUM(D274:D278)</f>
        <v>16.16</v>
      </c>
      <c r="E279" s="6">
        <f>SUM(E274:E278)</f>
        <v>10.209999999999999</v>
      </c>
      <c r="F279" s="6">
        <f>SUM(F274:F278)</f>
        <v>54.11</v>
      </c>
      <c r="G279" s="6">
        <f>SUM(G274:G278)</f>
        <v>376.06000000000006</v>
      </c>
      <c r="H279" s="6"/>
      <c r="I279" s="6">
        <f>SUM(I274:I278)</f>
        <v>18</v>
      </c>
      <c r="J279" s="6">
        <f>SUM(J274:J278)</f>
        <v>11.579999999999998</v>
      </c>
      <c r="K279" s="6">
        <f>SUM(K274:K278)</f>
        <v>59.260000000000005</v>
      </c>
      <c r="L279" s="6">
        <f>SUM(L274:L278)</f>
        <v>440.35</v>
      </c>
    </row>
    <row r="280" spans="1:16" x14ac:dyDescent="0.25">
      <c r="A280" s="58"/>
      <c r="B280" s="58"/>
      <c r="C280" s="58"/>
      <c r="D280" s="37"/>
      <c r="E280" s="37"/>
      <c r="F280" s="37"/>
      <c r="G280" s="37"/>
      <c r="H280" s="37"/>
      <c r="I280" s="37"/>
      <c r="J280" s="37"/>
      <c r="K280" s="37"/>
      <c r="L280" s="37"/>
    </row>
    <row r="281" spans="1:16" x14ac:dyDescent="0.25">
      <c r="A281" s="207" t="s">
        <v>125</v>
      </c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9"/>
    </row>
    <row r="282" spans="1:16" ht="15.75" customHeight="1" x14ac:dyDescent="0.25">
      <c r="A282" s="6">
        <v>417</v>
      </c>
      <c r="B282" s="11" t="s">
        <v>196</v>
      </c>
      <c r="C282" s="3">
        <v>200</v>
      </c>
      <c r="D282" s="3">
        <v>0.68</v>
      </c>
      <c r="E282" s="3">
        <v>0</v>
      </c>
      <c r="F282" s="3">
        <v>21</v>
      </c>
      <c r="G282" s="3">
        <v>46.87</v>
      </c>
      <c r="H282" s="3">
        <v>200</v>
      </c>
      <c r="I282" s="3">
        <v>0.68</v>
      </c>
      <c r="J282" s="3">
        <v>0</v>
      </c>
      <c r="K282" s="3">
        <v>21</v>
      </c>
      <c r="L282" s="3">
        <v>46.87</v>
      </c>
    </row>
    <row r="283" spans="1:16" x14ac:dyDescent="0.25">
      <c r="A283" s="213" t="s">
        <v>111</v>
      </c>
      <c r="B283" s="214"/>
      <c r="C283" s="215"/>
      <c r="D283" s="6">
        <f>SUM(D281:D282)</f>
        <v>0.68</v>
      </c>
      <c r="E283" s="6">
        <f>SUM(E281:E282)</f>
        <v>0</v>
      </c>
      <c r="F283" s="6">
        <f>SUM(F281:F282)</f>
        <v>21</v>
      </c>
      <c r="G283" s="6">
        <f>SUM(G281:G282)</f>
        <v>46.87</v>
      </c>
      <c r="H283" s="6"/>
      <c r="I283" s="6">
        <f>SUM(I281:I282)</f>
        <v>0.68</v>
      </c>
      <c r="J283" s="6">
        <f>SUM(J281:J282)</f>
        <v>0</v>
      </c>
      <c r="K283" s="6">
        <f>SUM(K281:K282)</f>
        <v>21</v>
      </c>
      <c r="L283" s="6">
        <f>SUM(L281:L282)</f>
        <v>46.87</v>
      </c>
    </row>
    <row r="284" spans="1:16" x14ac:dyDescent="0.25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</row>
    <row r="285" spans="1:16" x14ac:dyDescent="0.25">
      <c r="A285" s="207" t="s">
        <v>129</v>
      </c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9"/>
    </row>
    <row r="286" spans="1:16" ht="15.75" customHeight="1" x14ac:dyDescent="0.25">
      <c r="A286" s="6">
        <v>233</v>
      </c>
      <c r="B286" s="11" t="s">
        <v>47</v>
      </c>
      <c r="C286" s="3">
        <v>180</v>
      </c>
      <c r="D286" s="3">
        <v>13.8</v>
      </c>
      <c r="E286" s="3">
        <v>17.100000000000001</v>
      </c>
      <c r="F286" s="3">
        <v>20.12</v>
      </c>
      <c r="G286" s="3">
        <v>252</v>
      </c>
      <c r="H286" s="3">
        <v>200</v>
      </c>
      <c r="I286" s="3">
        <v>15.33</v>
      </c>
      <c r="J286" s="3">
        <v>19</v>
      </c>
      <c r="K286" s="3">
        <v>22.36</v>
      </c>
      <c r="L286" s="3">
        <v>280</v>
      </c>
    </row>
    <row r="287" spans="1:16" ht="15.75" customHeight="1" x14ac:dyDescent="0.25">
      <c r="A287" s="1" t="s">
        <v>113</v>
      </c>
      <c r="B287" s="17" t="s">
        <v>164</v>
      </c>
      <c r="C287" s="1">
        <v>30</v>
      </c>
      <c r="D287" s="1">
        <v>1.26</v>
      </c>
      <c r="E287" s="1">
        <v>6.36</v>
      </c>
      <c r="F287" s="1">
        <v>19.2</v>
      </c>
      <c r="G287" s="1">
        <v>137.1</v>
      </c>
      <c r="H287" s="1">
        <v>30</v>
      </c>
      <c r="I287" s="1">
        <v>1.26</v>
      </c>
      <c r="J287" s="1">
        <v>6.36</v>
      </c>
      <c r="K287" s="1">
        <v>19.2</v>
      </c>
      <c r="L287" s="1">
        <v>137.1</v>
      </c>
    </row>
    <row r="288" spans="1:16" ht="15.75" customHeight="1" x14ac:dyDescent="0.25">
      <c r="A288" s="6">
        <v>410</v>
      </c>
      <c r="B288" s="10" t="s">
        <v>130</v>
      </c>
      <c r="C288" s="3">
        <v>150</v>
      </c>
      <c r="D288" s="3">
        <v>4.4999999999999998E-2</v>
      </c>
      <c r="E288" s="3">
        <v>0</v>
      </c>
      <c r="F288" s="3">
        <v>4.51</v>
      </c>
      <c r="G288" s="3">
        <v>18.239999999999998</v>
      </c>
      <c r="H288" s="3">
        <v>200</v>
      </c>
      <c r="I288" s="3">
        <v>0.06</v>
      </c>
      <c r="J288" s="3">
        <v>0</v>
      </c>
      <c r="K288" s="3">
        <v>6.02</v>
      </c>
      <c r="L288" s="3">
        <v>24.32</v>
      </c>
    </row>
    <row r="289" spans="1:15" x14ac:dyDescent="0.25">
      <c r="A289" s="63" t="s">
        <v>113</v>
      </c>
      <c r="B289" s="10" t="s">
        <v>16</v>
      </c>
      <c r="C289" s="5">
        <v>20</v>
      </c>
      <c r="D289" s="5">
        <v>3.4</v>
      </c>
      <c r="E289" s="5">
        <v>1.32</v>
      </c>
      <c r="F289" s="5">
        <v>17</v>
      </c>
      <c r="G289" s="5">
        <v>51.8</v>
      </c>
      <c r="H289" s="5">
        <v>25</v>
      </c>
      <c r="I289" s="5">
        <v>4.25</v>
      </c>
      <c r="J289" s="5">
        <v>1.65</v>
      </c>
      <c r="K289" s="5">
        <v>21.25</v>
      </c>
      <c r="L289" s="5">
        <v>64.8</v>
      </c>
    </row>
    <row r="290" spans="1:15" ht="15.75" customHeight="1" x14ac:dyDescent="0.25">
      <c r="A290" s="1" t="s">
        <v>113</v>
      </c>
      <c r="B290" s="11" t="s">
        <v>30</v>
      </c>
      <c r="C290" s="3"/>
      <c r="D290" s="3"/>
      <c r="E290" s="3"/>
      <c r="F290" s="3"/>
      <c r="G290" s="3"/>
      <c r="H290" s="3">
        <v>200</v>
      </c>
      <c r="I290" s="3">
        <v>0.8</v>
      </c>
      <c r="J290" s="3">
        <v>0</v>
      </c>
      <c r="K290" s="3">
        <v>22.6</v>
      </c>
      <c r="L290" s="3">
        <v>92</v>
      </c>
    </row>
    <row r="291" spans="1:15" x14ac:dyDescent="0.25">
      <c r="A291" s="213" t="s">
        <v>111</v>
      </c>
      <c r="B291" s="214"/>
      <c r="C291" s="215"/>
      <c r="D291" s="6">
        <f>SUM(D286:D289)</f>
        <v>18.504999999999999</v>
      </c>
      <c r="E291" s="6">
        <f>SUM(E286:E289)</f>
        <v>24.78</v>
      </c>
      <c r="F291" s="6">
        <f>SUM(F286:F289)</f>
        <v>60.83</v>
      </c>
      <c r="G291" s="6">
        <f>SUM(G286:G290)</f>
        <v>459.14000000000004</v>
      </c>
      <c r="H291" s="6"/>
      <c r="I291" s="6">
        <f>SUM(I286:I289)</f>
        <v>20.9</v>
      </c>
      <c r="J291" s="6">
        <f>SUM(J286:J289)</f>
        <v>27.009999999999998</v>
      </c>
      <c r="K291" s="6">
        <f>SUM(K286:K289)</f>
        <v>68.83</v>
      </c>
      <c r="L291" s="6">
        <f>SUM(L286:L290)</f>
        <v>598.22</v>
      </c>
    </row>
    <row r="292" spans="1:15" x14ac:dyDescent="0.25">
      <c r="A292" s="36" t="s">
        <v>131</v>
      </c>
      <c r="B292" s="57"/>
      <c r="C292" s="57"/>
      <c r="D292" s="57"/>
      <c r="E292" s="57"/>
      <c r="F292" s="57"/>
      <c r="G292" s="36">
        <f>G291+G283+G279+G268+G271</f>
        <v>1341.0600000000002</v>
      </c>
      <c r="H292" s="57"/>
      <c r="I292" s="57"/>
      <c r="J292" s="57"/>
      <c r="K292" s="57"/>
      <c r="L292" s="36">
        <f>L291+L283+L279+L268+L271</f>
        <v>1652.56</v>
      </c>
      <c r="N292" s="55"/>
      <c r="O292" s="55"/>
    </row>
    <row r="294" spans="1:15" x14ac:dyDescent="0.25">
      <c r="A294" s="221" t="s">
        <v>174</v>
      </c>
      <c r="B294" s="221"/>
      <c r="C294" s="221"/>
      <c r="D294" s="221"/>
      <c r="E294" s="36"/>
      <c r="F294" s="36"/>
      <c r="G294" s="36">
        <f>(G292+G261+G232+G200+G173+G146+G118+G89+G63+G36)/10</f>
        <v>1460.6950000000002</v>
      </c>
      <c r="H294" s="57"/>
      <c r="I294" s="36"/>
      <c r="J294" s="36"/>
      <c r="K294" s="36"/>
      <c r="L294" s="36">
        <f>(L292+L261+L232+L200+L173+L146+L118+L89+L63+L36)/10</f>
        <v>1776.598</v>
      </c>
    </row>
    <row r="295" spans="1:15" x14ac:dyDescent="0.25">
      <c r="A295" s="67"/>
      <c r="B295" s="67"/>
      <c r="C295" s="67"/>
      <c r="D295" s="67"/>
      <c r="E295" s="57"/>
      <c r="F295" s="57"/>
      <c r="G295" s="36"/>
      <c r="H295" s="57"/>
      <c r="I295" s="57"/>
      <c r="J295" s="57"/>
      <c r="K295" s="57"/>
      <c r="L295" s="36"/>
    </row>
    <row r="296" spans="1:15" x14ac:dyDescent="0.25">
      <c r="A296" s="194" t="s">
        <v>203</v>
      </c>
      <c r="B296" s="194"/>
      <c r="C296" s="194"/>
      <c r="D296" s="194"/>
      <c r="E296" s="194"/>
      <c r="F296" s="194"/>
      <c r="G296" s="194"/>
      <c r="H296" s="194"/>
      <c r="I296" s="194"/>
      <c r="J296" s="194"/>
      <c r="K296" s="194"/>
      <c r="L296" s="194"/>
    </row>
    <row r="297" spans="1:15" ht="28.5" customHeight="1" x14ac:dyDescent="0.25">
      <c r="A297" s="194" t="s">
        <v>204</v>
      </c>
      <c r="B297" s="194"/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</row>
    <row r="298" spans="1:15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</row>
    <row r="299" spans="1:15" x14ac:dyDescent="0.25">
      <c r="A299" s="222" t="s">
        <v>173</v>
      </c>
      <c r="B299" s="222"/>
      <c r="C299" s="57"/>
      <c r="D299" s="57"/>
      <c r="E299" s="57"/>
      <c r="F299" s="57"/>
      <c r="G299" s="57"/>
      <c r="H299" s="57"/>
      <c r="I299" s="57"/>
      <c r="J299" s="57"/>
      <c r="K299" s="57"/>
      <c r="L299" s="57"/>
    </row>
  </sheetData>
  <mergeCells count="103">
    <mergeCell ref="A296:L296"/>
    <mergeCell ref="A297:L297"/>
    <mergeCell ref="A294:D294"/>
    <mergeCell ref="A299:B299"/>
    <mergeCell ref="A281:L281"/>
    <mergeCell ref="A283:C283"/>
    <mergeCell ref="A285:L285"/>
    <mergeCell ref="A291:C291"/>
    <mergeCell ref="A209:L209"/>
    <mergeCell ref="A241:L241"/>
    <mergeCell ref="A270:L270"/>
    <mergeCell ref="A263:L263"/>
    <mergeCell ref="A264:L264"/>
    <mergeCell ref="A268:C268"/>
    <mergeCell ref="A273:L273"/>
    <mergeCell ref="A279:C279"/>
    <mergeCell ref="A250:C250"/>
    <mergeCell ref="A252:L252"/>
    <mergeCell ref="A254:C254"/>
    <mergeCell ref="A256:L256"/>
    <mergeCell ref="A260:C260"/>
    <mergeCell ref="A231:C231"/>
    <mergeCell ref="A234:L234"/>
    <mergeCell ref="A235:L235"/>
    <mergeCell ref="A239:C239"/>
    <mergeCell ref="A244:L244"/>
    <mergeCell ref="A212:L212"/>
    <mergeCell ref="A219:C219"/>
    <mergeCell ref="A221:L221"/>
    <mergeCell ref="A224:C224"/>
    <mergeCell ref="A226:L226"/>
    <mergeCell ref="A194:L194"/>
    <mergeCell ref="A199:C199"/>
    <mergeCell ref="A202:L202"/>
    <mergeCell ref="A203:L203"/>
    <mergeCell ref="A207:C207"/>
    <mergeCell ref="A180:C180"/>
    <mergeCell ref="A182:L182"/>
    <mergeCell ref="A188:C188"/>
    <mergeCell ref="A190:L190"/>
    <mergeCell ref="A192:C192"/>
    <mergeCell ref="A165:C165"/>
    <mergeCell ref="A167:L167"/>
    <mergeCell ref="A172:C172"/>
    <mergeCell ref="A175:L175"/>
    <mergeCell ref="A176:L176"/>
    <mergeCell ref="A108:L108"/>
    <mergeCell ref="A113:L113"/>
    <mergeCell ref="A117:C117"/>
    <mergeCell ref="A111:C111"/>
    <mergeCell ref="A91:L91"/>
    <mergeCell ref="A92:L92"/>
    <mergeCell ref="A96:C96"/>
    <mergeCell ref="A98:L98"/>
    <mergeCell ref="A106:C106"/>
    <mergeCell ref="A52:C52"/>
    <mergeCell ref="A54:L54"/>
    <mergeCell ref="A57:L57"/>
    <mergeCell ref="A149:L149"/>
    <mergeCell ref="A153:C153"/>
    <mergeCell ref="A155:L155"/>
    <mergeCell ref="A161:C161"/>
    <mergeCell ref="A163:L163"/>
    <mergeCell ref="A136:L136"/>
    <mergeCell ref="A138:C138"/>
    <mergeCell ref="A140:L140"/>
    <mergeCell ref="A145:C145"/>
    <mergeCell ref="A148:L148"/>
    <mergeCell ref="A120:L120"/>
    <mergeCell ref="A121:L121"/>
    <mergeCell ref="A125:C125"/>
    <mergeCell ref="A127:L127"/>
    <mergeCell ref="A134:C134"/>
    <mergeCell ref="A88:C88"/>
    <mergeCell ref="A70:C70"/>
    <mergeCell ref="A72:L72"/>
    <mergeCell ref="A79:C79"/>
    <mergeCell ref="A81:L81"/>
    <mergeCell ref="A84:L84"/>
    <mergeCell ref="A65:L65"/>
    <mergeCell ref="A66:L66"/>
    <mergeCell ref="H2:K2"/>
    <mergeCell ref="H3:J3"/>
    <mergeCell ref="H4:K4"/>
    <mergeCell ref="H5:K5"/>
    <mergeCell ref="B7:K7"/>
    <mergeCell ref="B8:K8"/>
    <mergeCell ref="A25:L25"/>
    <mergeCell ref="A30:L30"/>
    <mergeCell ref="A35:C35"/>
    <mergeCell ref="A28:C28"/>
    <mergeCell ref="A11:L11"/>
    <mergeCell ref="A12:L12"/>
    <mergeCell ref="A16:C16"/>
    <mergeCell ref="A18:L18"/>
    <mergeCell ref="A23:C23"/>
    <mergeCell ref="C9:G9"/>
    <mergeCell ref="H9:L9"/>
    <mergeCell ref="A62:C62"/>
    <mergeCell ref="A38:L38"/>
    <mergeCell ref="A39:L39"/>
    <mergeCell ref="A43:C43"/>
    <mergeCell ref="A45:L4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8"/>
  <sheetViews>
    <sheetView topLeftCell="A13" workbookViewId="0">
      <selection activeCell="A17" sqref="A17:XFD20"/>
    </sheetView>
  </sheetViews>
  <sheetFormatPr defaultRowHeight="15" x14ac:dyDescent="0.25"/>
  <cols>
    <col min="2" max="2" width="27.42578125" customWidth="1"/>
  </cols>
  <sheetData>
    <row r="1" spans="1:1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/>
      <c r="B2" s="57"/>
      <c r="C2" s="57"/>
      <c r="D2" s="57"/>
      <c r="E2" s="57"/>
      <c r="F2" s="57"/>
      <c r="G2" s="57"/>
      <c r="H2" s="210" t="s">
        <v>121</v>
      </c>
      <c r="I2" s="210"/>
      <c r="J2" s="210"/>
      <c r="K2" s="210"/>
      <c r="L2" s="57"/>
    </row>
    <row r="3" spans="1:12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x14ac:dyDescent="0.25">
      <c r="A5" s="57"/>
      <c r="B5" s="57"/>
      <c r="C5" s="57"/>
      <c r="D5" s="57"/>
      <c r="E5" s="57"/>
      <c r="F5" s="57"/>
      <c r="G5" s="57"/>
      <c r="H5" s="210" t="s">
        <v>192</v>
      </c>
      <c r="I5" s="210"/>
      <c r="J5" s="210"/>
      <c r="K5" s="210"/>
      <c r="L5" s="57"/>
    </row>
    <row r="6" spans="1:12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x14ac:dyDescent="0.25">
      <c r="A7" s="57"/>
      <c r="B7" s="211" t="s">
        <v>197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x14ac:dyDescent="0.25">
      <c r="A8" s="57"/>
      <c r="B8" s="212" t="s">
        <v>198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x14ac:dyDescent="0.25">
      <c r="A11" s="204">
        <v>44351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ht="15.75" customHeight="1" x14ac:dyDescent="0.25">
      <c r="A13" s="6">
        <v>168</v>
      </c>
      <c r="B13" s="11" t="s">
        <v>58</v>
      </c>
      <c r="C13" s="3">
        <v>150</v>
      </c>
      <c r="D13" s="3">
        <v>4.79</v>
      </c>
      <c r="E13" s="3">
        <v>6.1</v>
      </c>
      <c r="F13" s="3">
        <v>25.68</v>
      </c>
      <c r="G13" s="3">
        <v>176.42</v>
      </c>
      <c r="H13" s="3">
        <v>200</v>
      </c>
      <c r="I13" s="3">
        <v>6.39</v>
      </c>
      <c r="J13" s="3">
        <v>8.1300000000000008</v>
      </c>
      <c r="K13" s="3">
        <v>28.53</v>
      </c>
      <c r="L13" s="3">
        <v>235.23</v>
      </c>
    </row>
    <row r="14" spans="1:12" ht="15.75" customHeight="1" x14ac:dyDescent="0.25">
      <c r="A14" s="1">
        <v>1</v>
      </c>
      <c r="B14" s="17" t="s">
        <v>110</v>
      </c>
      <c r="C14" s="1">
        <v>36</v>
      </c>
      <c r="D14" s="1">
        <v>2.17</v>
      </c>
      <c r="E14" s="1">
        <v>6.79</v>
      </c>
      <c r="F14" s="1">
        <v>13.15</v>
      </c>
      <c r="G14" s="1">
        <v>122.4</v>
      </c>
      <c r="H14" s="1">
        <v>37</v>
      </c>
      <c r="I14" s="1">
        <v>2.2599999999999998</v>
      </c>
      <c r="J14" s="1">
        <v>6.98</v>
      </c>
      <c r="K14" s="1">
        <v>13.52</v>
      </c>
      <c r="L14" s="1">
        <v>125.8</v>
      </c>
    </row>
    <row r="15" spans="1:12" x14ac:dyDescent="0.25">
      <c r="A15" s="6">
        <v>410</v>
      </c>
      <c r="B15" s="10" t="s">
        <v>20</v>
      </c>
      <c r="C15" s="3">
        <v>150</v>
      </c>
      <c r="D15" s="3">
        <v>0.09</v>
      </c>
      <c r="E15" s="3">
        <v>0</v>
      </c>
      <c r="F15" s="3">
        <v>9.0299999999999994</v>
      </c>
      <c r="G15" s="3">
        <v>36.479999999999997</v>
      </c>
      <c r="H15" s="3">
        <v>200</v>
      </c>
      <c r="I15" s="3">
        <v>0.12</v>
      </c>
      <c r="J15" s="3">
        <v>0</v>
      </c>
      <c r="K15" s="3">
        <v>12.04</v>
      </c>
      <c r="L15" s="3">
        <v>48.64</v>
      </c>
    </row>
    <row r="16" spans="1:12" x14ac:dyDescent="0.25">
      <c r="A16" s="213" t="s">
        <v>111</v>
      </c>
      <c r="B16" s="214"/>
      <c r="C16" s="215"/>
      <c r="D16" s="6">
        <f>SUM(D13:D15)</f>
        <v>7.05</v>
      </c>
      <c r="E16" s="6">
        <f>SUM(E13:E15)</f>
        <v>12.89</v>
      </c>
      <c r="F16" s="6">
        <f>SUM(F13:F15)</f>
        <v>47.86</v>
      </c>
      <c r="G16" s="6">
        <f>SUM(G13:G15)</f>
        <v>335.3</v>
      </c>
      <c r="H16" s="6"/>
      <c r="I16" s="6">
        <f>SUM(I13:I15)</f>
        <v>8.7699999999999978</v>
      </c>
      <c r="J16" s="6">
        <f>SUM(J13:J15)</f>
        <v>15.110000000000001</v>
      </c>
      <c r="K16" s="6">
        <f>SUM(K13:K15)</f>
        <v>54.089999999999996</v>
      </c>
      <c r="L16" s="6">
        <f>SUM(L13:L15)</f>
        <v>409.66999999999996</v>
      </c>
    </row>
    <row r="17" spans="1:16" x14ac:dyDescent="0.25">
      <c r="A17" s="58"/>
      <c r="B17" s="58"/>
      <c r="C17" s="58"/>
      <c r="D17" s="37"/>
      <c r="E17" s="37"/>
      <c r="F17" s="37"/>
      <c r="G17" s="37"/>
      <c r="H17" s="37"/>
      <c r="I17" s="37"/>
      <c r="J17" s="37"/>
      <c r="K17" s="37"/>
      <c r="L17" s="37"/>
    </row>
    <row r="18" spans="1:16" x14ac:dyDescent="0.25">
      <c r="A18" s="207" t="s">
        <v>175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9"/>
    </row>
    <row r="19" spans="1:16" x14ac:dyDescent="0.25">
      <c r="A19" s="6" t="s">
        <v>113</v>
      </c>
      <c r="B19" s="14" t="s">
        <v>182</v>
      </c>
      <c r="C19" s="3">
        <v>100</v>
      </c>
      <c r="D19" s="3">
        <v>0</v>
      </c>
      <c r="E19" s="3">
        <v>0</v>
      </c>
      <c r="F19" s="3">
        <v>22</v>
      </c>
      <c r="G19" s="3">
        <v>45</v>
      </c>
      <c r="H19" s="3">
        <v>100</v>
      </c>
      <c r="I19" s="3">
        <v>0</v>
      </c>
      <c r="J19" s="3">
        <v>0</v>
      </c>
      <c r="K19" s="3">
        <v>22</v>
      </c>
      <c r="L19" s="3">
        <v>45</v>
      </c>
    </row>
    <row r="20" spans="1:16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6" x14ac:dyDescent="0.25">
      <c r="A21" s="207" t="s">
        <v>117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9"/>
    </row>
    <row r="22" spans="1:16" x14ac:dyDescent="0.25">
      <c r="A22" s="53"/>
      <c r="B22" s="47" t="s">
        <v>33</v>
      </c>
      <c r="C22" s="3">
        <v>150</v>
      </c>
      <c r="D22" s="3">
        <v>6</v>
      </c>
      <c r="E22" s="3">
        <v>8.85</v>
      </c>
      <c r="F22" s="3">
        <v>9.24</v>
      </c>
      <c r="G22" s="3">
        <v>155.24</v>
      </c>
      <c r="H22" s="3">
        <v>200</v>
      </c>
      <c r="I22" s="3">
        <v>8</v>
      </c>
      <c r="J22" s="3">
        <v>11.8</v>
      </c>
      <c r="K22" s="3">
        <v>12.32</v>
      </c>
      <c r="L22" s="3">
        <v>206.99</v>
      </c>
    </row>
    <row r="23" spans="1:16" ht="15.75" customHeight="1" x14ac:dyDescent="0.25">
      <c r="A23" s="6">
        <v>331</v>
      </c>
      <c r="B23" s="12" t="s">
        <v>86</v>
      </c>
      <c r="C23" s="6">
        <v>220</v>
      </c>
      <c r="D23" s="6">
        <v>1.94</v>
      </c>
      <c r="E23" s="6">
        <v>5.97</v>
      </c>
      <c r="F23" s="6">
        <v>15.77</v>
      </c>
      <c r="G23" s="6">
        <v>124.44</v>
      </c>
      <c r="H23" s="6">
        <v>250</v>
      </c>
      <c r="I23" s="6">
        <v>2.13</v>
      </c>
      <c r="J23" s="6">
        <v>6.56</v>
      </c>
      <c r="K23" s="6">
        <v>17.34</v>
      </c>
      <c r="L23" s="6">
        <v>136.88</v>
      </c>
    </row>
    <row r="24" spans="1:16" ht="15.75" customHeight="1" x14ac:dyDescent="0.25">
      <c r="A24" s="6">
        <v>394</v>
      </c>
      <c r="B24" s="11" t="s">
        <v>55</v>
      </c>
      <c r="C24" s="3">
        <v>150</v>
      </c>
      <c r="D24" s="3">
        <v>0.12</v>
      </c>
      <c r="E24" s="3">
        <v>0</v>
      </c>
      <c r="F24" s="3">
        <v>11.24</v>
      </c>
      <c r="G24" s="3">
        <v>45.48</v>
      </c>
      <c r="H24" s="3">
        <v>200</v>
      </c>
      <c r="I24" s="3">
        <v>0.16</v>
      </c>
      <c r="J24" s="3">
        <v>0</v>
      </c>
      <c r="K24" s="3">
        <v>14.99</v>
      </c>
      <c r="L24" s="3">
        <v>60.64</v>
      </c>
    </row>
    <row r="25" spans="1:16" x14ac:dyDescent="0.25">
      <c r="A25" s="63" t="s">
        <v>113</v>
      </c>
      <c r="B25" s="10" t="s">
        <v>124</v>
      </c>
      <c r="C25" s="3">
        <v>40</v>
      </c>
      <c r="D25" s="3">
        <v>2.8</v>
      </c>
      <c r="E25" s="3">
        <v>0.28000000000000003</v>
      </c>
      <c r="F25" s="3">
        <v>19.96</v>
      </c>
      <c r="G25" s="3">
        <v>96</v>
      </c>
      <c r="H25" s="3">
        <v>50</v>
      </c>
      <c r="I25" s="3">
        <v>2.8</v>
      </c>
      <c r="J25" s="3">
        <v>0.28000000000000003</v>
      </c>
      <c r="K25" s="3">
        <v>19.96</v>
      </c>
      <c r="L25" s="3">
        <v>120</v>
      </c>
      <c r="P25" s="56"/>
    </row>
    <row r="26" spans="1:16" x14ac:dyDescent="0.25">
      <c r="A26" s="213" t="s">
        <v>111</v>
      </c>
      <c r="B26" s="214"/>
      <c r="C26" s="215"/>
      <c r="D26" s="6">
        <f>SUM(D22:D25)</f>
        <v>10.86</v>
      </c>
      <c r="E26" s="6">
        <f>SUM(E22:E25)</f>
        <v>15.1</v>
      </c>
      <c r="F26" s="6">
        <f>SUM(F22:F25)</f>
        <v>56.21</v>
      </c>
      <c r="G26" s="6">
        <f>SUM(G22:G25)</f>
        <v>421.16</v>
      </c>
      <c r="H26" s="6"/>
      <c r="I26" s="6">
        <f>SUM(I22:I25)</f>
        <v>13.09</v>
      </c>
      <c r="J26" s="6">
        <f>SUM(J22:J25)</f>
        <v>18.64</v>
      </c>
      <c r="K26" s="6">
        <f>SUM(K22:K25)</f>
        <v>64.61</v>
      </c>
      <c r="L26" s="6">
        <f>SUM(L22:L25)</f>
        <v>524.51</v>
      </c>
    </row>
    <row r="27" spans="1:16" x14ac:dyDescent="0.25">
      <c r="A27" s="58"/>
      <c r="B27" s="58"/>
      <c r="C27" s="58"/>
      <c r="D27" s="37"/>
      <c r="E27" s="37"/>
      <c r="F27" s="37"/>
      <c r="G27" s="37"/>
      <c r="H27" s="37"/>
      <c r="I27" s="37"/>
      <c r="J27" s="37"/>
      <c r="K27" s="37"/>
      <c r="L27" s="37"/>
    </row>
    <row r="28" spans="1:16" x14ac:dyDescent="0.25">
      <c r="A28" s="207" t="s">
        <v>125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9"/>
    </row>
    <row r="29" spans="1:16" x14ac:dyDescent="0.25">
      <c r="A29" s="6" t="s">
        <v>113</v>
      </c>
      <c r="B29" s="14" t="s">
        <v>182</v>
      </c>
      <c r="C29" s="3">
        <v>200</v>
      </c>
      <c r="D29" s="3">
        <v>0</v>
      </c>
      <c r="E29" s="3">
        <v>0</v>
      </c>
      <c r="F29" s="3">
        <v>22</v>
      </c>
      <c r="G29" s="3">
        <v>90</v>
      </c>
      <c r="H29" s="3">
        <v>200</v>
      </c>
      <c r="I29" s="3">
        <v>0</v>
      </c>
      <c r="J29" s="3">
        <v>0</v>
      </c>
      <c r="K29" s="3">
        <v>22</v>
      </c>
      <c r="L29" s="3">
        <v>90</v>
      </c>
    </row>
    <row r="30" spans="1:16" x14ac:dyDescent="0.25">
      <c r="A30" s="53"/>
      <c r="B30" s="47" t="s">
        <v>38</v>
      </c>
      <c r="C30" s="3">
        <v>30</v>
      </c>
      <c r="D30" s="3">
        <v>2.5499999999999998</v>
      </c>
      <c r="E30" s="3">
        <v>3.18</v>
      </c>
      <c r="F30" s="3">
        <v>21.39</v>
      </c>
      <c r="G30" s="3">
        <v>119.1</v>
      </c>
      <c r="H30" s="3">
        <v>30</v>
      </c>
      <c r="I30" s="3">
        <v>2.5499999999999998</v>
      </c>
      <c r="J30" s="3">
        <v>3.18</v>
      </c>
      <c r="K30" s="3">
        <v>21.39</v>
      </c>
      <c r="L30" s="3">
        <v>119.1</v>
      </c>
    </row>
    <row r="31" spans="1:16" x14ac:dyDescent="0.25">
      <c r="A31" s="213" t="s">
        <v>111</v>
      </c>
      <c r="B31" s="214"/>
      <c r="C31" s="215"/>
      <c r="D31" s="6">
        <f>SUM(D29:D30)</f>
        <v>2.5499999999999998</v>
      </c>
      <c r="E31" s="6">
        <f>SUM(E29:E30)</f>
        <v>3.18</v>
      </c>
      <c r="F31" s="6">
        <f>SUM(F29:F30)</f>
        <v>43.39</v>
      </c>
      <c r="G31" s="6">
        <f>SUM(G29:G30)</f>
        <v>209.1</v>
      </c>
      <c r="H31" s="6"/>
      <c r="I31" s="6">
        <f>SUM(I29:I30)</f>
        <v>2.5499999999999998</v>
      </c>
      <c r="J31" s="6">
        <f>SUM(J29:J30)</f>
        <v>3.18</v>
      </c>
      <c r="K31" s="6">
        <f>SUM(K29:K30)</f>
        <v>43.39</v>
      </c>
      <c r="L31" s="6">
        <f>SUM(L29:L30)</f>
        <v>209.1</v>
      </c>
    </row>
    <row r="32" spans="1:16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5" x14ac:dyDescent="0.25">
      <c r="A33" s="207" t="s">
        <v>129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</row>
    <row r="34" spans="1:15" ht="15.75" customHeight="1" x14ac:dyDescent="0.25">
      <c r="A34" s="6">
        <v>217</v>
      </c>
      <c r="B34" s="11" t="s">
        <v>51</v>
      </c>
      <c r="C34" s="3">
        <v>150</v>
      </c>
      <c r="D34" s="3">
        <v>19.07</v>
      </c>
      <c r="E34" s="3">
        <v>7.62</v>
      </c>
      <c r="F34" s="3">
        <v>19.34</v>
      </c>
      <c r="G34" s="3">
        <v>222.15</v>
      </c>
      <c r="H34" s="3">
        <v>200</v>
      </c>
      <c r="I34" s="3">
        <v>25.43</v>
      </c>
      <c r="J34" s="3">
        <v>10.16</v>
      </c>
      <c r="K34" s="3">
        <v>25.79</v>
      </c>
      <c r="L34" s="3">
        <v>296.2</v>
      </c>
    </row>
    <row r="35" spans="1:15" x14ac:dyDescent="0.25">
      <c r="A35" s="53"/>
      <c r="B35" s="11" t="s">
        <v>52</v>
      </c>
      <c r="C35" s="3">
        <v>40</v>
      </c>
      <c r="D35" s="3">
        <v>5.48</v>
      </c>
      <c r="E35" s="3">
        <v>11.16</v>
      </c>
      <c r="F35" s="3">
        <v>0.96</v>
      </c>
      <c r="G35" s="3">
        <v>125.8</v>
      </c>
      <c r="H35" s="3">
        <v>50</v>
      </c>
      <c r="I35" s="3">
        <v>6.85</v>
      </c>
      <c r="J35" s="3">
        <v>13.95</v>
      </c>
      <c r="K35" s="3">
        <v>1.2</v>
      </c>
      <c r="L35" s="3">
        <v>157.25</v>
      </c>
    </row>
    <row r="36" spans="1:15" x14ac:dyDescent="0.25">
      <c r="A36" s="63" t="s">
        <v>113</v>
      </c>
      <c r="B36" s="10" t="s">
        <v>16</v>
      </c>
      <c r="C36" s="5">
        <v>20</v>
      </c>
      <c r="D36" s="5">
        <v>3.4</v>
      </c>
      <c r="E36" s="5">
        <v>1.32</v>
      </c>
      <c r="F36" s="5">
        <v>17</v>
      </c>
      <c r="G36" s="5">
        <v>51.8</v>
      </c>
      <c r="H36" s="5">
        <v>25</v>
      </c>
      <c r="I36" s="5">
        <v>4.25</v>
      </c>
      <c r="J36" s="5">
        <v>1.65</v>
      </c>
      <c r="K36" s="5">
        <v>21.25</v>
      </c>
      <c r="L36" s="5">
        <v>64.8</v>
      </c>
    </row>
    <row r="37" spans="1:15" x14ac:dyDescent="0.25">
      <c r="A37" s="6">
        <v>410</v>
      </c>
      <c r="B37" s="10" t="s">
        <v>130</v>
      </c>
      <c r="C37" s="3">
        <v>150</v>
      </c>
      <c r="D37" s="3">
        <v>4.4999999999999998E-2</v>
      </c>
      <c r="E37" s="3">
        <v>0</v>
      </c>
      <c r="F37" s="3">
        <v>4.51</v>
      </c>
      <c r="G37" s="3">
        <v>18.239999999999998</v>
      </c>
      <c r="H37" s="3">
        <v>200</v>
      </c>
      <c r="I37" s="3">
        <v>0.06</v>
      </c>
      <c r="J37" s="3">
        <v>0</v>
      </c>
      <c r="K37" s="3">
        <v>6.02</v>
      </c>
      <c r="L37" s="3">
        <v>24.32</v>
      </c>
    </row>
    <row r="38" spans="1:15" x14ac:dyDescent="0.25">
      <c r="A38" s="213" t="s">
        <v>111</v>
      </c>
      <c r="B38" s="214"/>
      <c r="C38" s="215"/>
      <c r="D38" s="6">
        <f>SUM(D34:D37)</f>
        <v>27.995000000000001</v>
      </c>
      <c r="E38" s="6">
        <f>SUM(E34:E37)</f>
        <v>20.100000000000001</v>
      </c>
      <c r="F38" s="6">
        <f>SUM(F34:F37)</f>
        <v>41.809999999999995</v>
      </c>
      <c r="G38" s="6">
        <f>SUM(G34:G37)</f>
        <v>417.99</v>
      </c>
      <c r="H38" s="6"/>
      <c r="I38" s="6">
        <f>SUM(I34:I37)</f>
        <v>36.590000000000003</v>
      </c>
      <c r="J38" s="6">
        <f>SUM(J34:J37)</f>
        <v>25.759999999999998</v>
      </c>
      <c r="K38" s="6">
        <f>SUM(K34:K37)</f>
        <v>54.259999999999991</v>
      </c>
      <c r="L38" s="6">
        <f>SUM(L34:L37)</f>
        <v>542.57000000000005</v>
      </c>
    </row>
    <row r="39" spans="1:15" x14ac:dyDescent="0.25">
      <c r="A39" s="36" t="s">
        <v>131</v>
      </c>
      <c r="B39" s="57"/>
      <c r="C39" s="57"/>
      <c r="D39" s="57"/>
      <c r="E39" s="57"/>
      <c r="F39" s="57"/>
      <c r="G39" s="36">
        <f>G38+G31+G26+G16+G1+G19</f>
        <v>1428.55</v>
      </c>
      <c r="H39" s="57"/>
      <c r="I39" s="57"/>
      <c r="J39" s="57"/>
      <c r="K39" s="57"/>
      <c r="L39" s="36">
        <f>L38+L31+L26+L16+L1+L19</f>
        <v>1730.85</v>
      </c>
      <c r="N39" s="55"/>
      <c r="O39" s="55"/>
    </row>
    <row r="41" spans="1:15" x14ac:dyDescent="0.25">
      <c r="A41" s="204">
        <v>44354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9"/>
    </row>
    <row r="42" spans="1:15" x14ac:dyDescent="0.25">
      <c r="A42" s="207" t="s">
        <v>116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9"/>
    </row>
    <row r="43" spans="1:15" ht="15.75" customHeight="1" x14ac:dyDescent="0.25">
      <c r="A43" s="6">
        <v>168</v>
      </c>
      <c r="B43" s="11" t="s">
        <v>66</v>
      </c>
      <c r="C43" s="3">
        <v>150</v>
      </c>
      <c r="D43" s="3">
        <v>4.78</v>
      </c>
      <c r="E43" s="3">
        <v>5.14</v>
      </c>
      <c r="F43" s="3">
        <v>28.38</v>
      </c>
      <c r="G43" s="3">
        <v>176.21</v>
      </c>
      <c r="H43" s="3">
        <v>200</v>
      </c>
      <c r="I43" s="3">
        <v>6.37</v>
      </c>
      <c r="J43" s="3">
        <v>6.85</v>
      </c>
      <c r="K43" s="3">
        <v>37.840000000000003</v>
      </c>
      <c r="L43" s="3">
        <v>235</v>
      </c>
    </row>
    <row r="44" spans="1:15" ht="15.75" customHeight="1" x14ac:dyDescent="0.25">
      <c r="A44" s="1">
        <v>1</v>
      </c>
      <c r="B44" s="17" t="s">
        <v>110</v>
      </c>
      <c r="C44" s="1">
        <v>36</v>
      </c>
      <c r="D44" s="1">
        <v>2.17</v>
      </c>
      <c r="E44" s="1">
        <v>6.79</v>
      </c>
      <c r="F44" s="1">
        <v>13.15</v>
      </c>
      <c r="G44" s="1">
        <v>122.4</v>
      </c>
      <c r="H44" s="1">
        <v>37</v>
      </c>
      <c r="I44" s="1">
        <v>2.2599999999999998</v>
      </c>
      <c r="J44" s="1">
        <v>6.98</v>
      </c>
      <c r="K44" s="1">
        <v>13.52</v>
      </c>
      <c r="L44" s="1">
        <v>125.8</v>
      </c>
    </row>
    <row r="45" spans="1:15" ht="12.75" customHeight="1" x14ac:dyDescent="0.25">
      <c r="A45" s="6">
        <v>413</v>
      </c>
      <c r="B45" s="11" t="s">
        <v>32</v>
      </c>
      <c r="C45" s="3">
        <v>150</v>
      </c>
      <c r="D45" s="3">
        <v>1.05</v>
      </c>
      <c r="E45" s="3">
        <v>1.2</v>
      </c>
      <c r="F45" s="3">
        <v>13.01</v>
      </c>
      <c r="G45" s="3">
        <v>66.989999999999995</v>
      </c>
      <c r="H45" s="3">
        <v>200</v>
      </c>
      <c r="I45" s="3">
        <v>1.4</v>
      </c>
      <c r="J45" s="3">
        <v>1.6</v>
      </c>
      <c r="K45" s="3">
        <v>17.350000000000001</v>
      </c>
      <c r="L45" s="3">
        <v>89.32</v>
      </c>
    </row>
    <row r="46" spans="1:15" x14ac:dyDescent="0.25">
      <c r="A46" s="213" t="s">
        <v>111</v>
      </c>
      <c r="B46" s="214"/>
      <c r="C46" s="215"/>
      <c r="D46" s="6">
        <f>SUM(D43:D45)</f>
        <v>8</v>
      </c>
      <c r="E46" s="6">
        <f>SUM(E43:E45)</f>
        <v>13.129999999999999</v>
      </c>
      <c r="F46" s="6">
        <f>SUM(F43:F45)</f>
        <v>54.54</v>
      </c>
      <c r="G46" s="6">
        <f>SUM(G43:G45)</f>
        <v>365.6</v>
      </c>
      <c r="H46" s="6"/>
      <c r="I46" s="6">
        <f>SUM(I43:I45)</f>
        <v>10.029999999999999</v>
      </c>
      <c r="J46" s="6">
        <f>SUM(J43:J45)</f>
        <v>15.43</v>
      </c>
      <c r="K46" s="6">
        <f>SUM(K43:K45)</f>
        <v>68.710000000000008</v>
      </c>
      <c r="L46" s="6">
        <f>SUM(L43:L45)</f>
        <v>450.12</v>
      </c>
    </row>
    <row r="47" spans="1:15" x14ac:dyDescent="0.25">
      <c r="A47" s="58"/>
      <c r="B47" s="58"/>
      <c r="C47" s="58"/>
      <c r="D47" s="37"/>
      <c r="E47" s="37"/>
      <c r="F47" s="37"/>
      <c r="G47" s="37"/>
      <c r="H47" s="37"/>
      <c r="I47" s="37"/>
      <c r="J47" s="37"/>
      <c r="K47" s="37"/>
      <c r="L47" s="37"/>
    </row>
    <row r="48" spans="1:15" x14ac:dyDescent="0.25">
      <c r="A48" s="207" t="s">
        <v>175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9"/>
    </row>
    <row r="49" spans="1:12" x14ac:dyDescent="0.25">
      <c r="A49" s="6" t="s">
        <v>113</v>
      </c>
      <c r="B49" s="14" t="s">
        <v>182</v>
      </c>
      <c r="C49" s="3">
        <v>200</v>
      </c>
      <c r="D49" s="3">
        <v>0</v>
      </c>
      <c r="E49" s="3">
        <v>0</v>
      </c>
      <c r="F49" s="3">
        <v>22</v>
      </c>
      <c r="G49" s="3">
        <v>90</v>
      </c>
      <c r="H49" s="3">
        <v>200</v>
      </c>
      <c r="I49" s="3">
        <v>0</v>
      </c>
      <c r="J49" s="3">
        <v>0</v>
      </c>
      <c r="K49" s="3">
        <v>22</v>
      </c>
      <c r="L49" s="3">
        <v>90</v>
      </c>
    </row>
    <row r="50" spans="1:12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spans="1:12" x14ac:dyDescent="0.25">
      <c r="A51" s="207" t="s">
        <v>117</v>
      </c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9"/>
    </row>
    <row r="52" spans="1:12" x14ac:dyDescent="0.25">
      <c r="A52" s="6">
        <v>70</v>
      </c>
      <c r="B52" s="41" t="s">
        <v>172</v>
      </c>
      <c r="C52" s="3">
        <v>150</v>
      </c>
      <c r="D52" s="3">
        <v>1.1599999999999999</v>
      </c>
      <c r="E52" s="3">
        <v>3.8</v>
      </c>
      <c r="F52" s="3">
        <v>6.03</v>
      </c>
      <c r="G52" s="3">
        <v>62.5</v>
      </c>
      <c r="H52" s="3">
        <v>200</v>
      </c>
      <c r="I52" s="3">
        <v>1.55</v>
      </c>
      <c r="J52" s="3">
        <v>5.0999999999999996</v>
      </c>
      <c r="K52" s="3">
        <v>8.0399999999999991</v>
      </c>
      <c r="L52" s="3">
        <v>83.33</v>
      </c>
    </row>
    <row r="53" spans="1:12" ht="15.75" customHeight="1" x14ac:dyDescent="0.25">
      <c r="A53" s="6">
        <v>332</v>
      </c>
      <c r="B53" s="11" t="s">
        <v>72</v>
      </c>
      <c r="C53" s="3">
        <v>110</v>
      </c>
      <c r="D53" s="3">
        <v>6.4</v>
      </c>
      <c r="E53" s="3">
        <v>3.98</v>
      </c>
      <c r="F53" s="3">
        <v>33</v>
      </c>
      <c r="G53" s="3">
        <v>193.46</v>
      </c>
      <c r="H53" s="3">
        <v>120</v>
      </c>
      <c r="I53" s="3">
        <v>6.99</v>
      </c>
      <c r="J53" s="3">
        <v>4.34</v>
      </c>
      <c r="K53" s="3">
        <v>36</v>
      </c>
      <c r="L53" s="3">
        <v>211.05</v>
      </c>
    </row>
    <row r="54" spans="1:12" ht="15.75" customHeight="1" x14ac:dyDescent="0.25">
      <c r="A54" s="6">
        <v>299</v>
      </c>
      <c r="B54" s="11" t="s">
        <v>61</v>
      </c>
      <c r="C54" s="3">
        <v>80</v>
      </c>
      <c r="D54" s="3">
        <v>11.04</v>
      </c>
      <c r="E54" s="3">
        <v>10.72</v>
      </c>
      <c r="F54" s="3">
        <v>5.27</v>
      </c>
      <c r="G54" s="3">
        <v>161.63999999999999</v>
      </c>
      <c r="H54" s="3">
        <v>90</v>
      </c>
      <c r="I54" s="3">
        <v>12.42</v>
      </c>
      <c r="J54" s="3">
        <v>12.06</v>
      </c>
      <c r="K54" s="3">
        <v>5.92</v>
      </c>
      <c r="L54" s="3">
        <v>181.8</v>
      </c>
    </row>
    <row r="55" spans="1:12" x14ac:dyDescent="0.25">
      <c r="A55" s="6">
        <v>366</v>
      </c>
      <c r="B55" s="11" t="s">
        <v>36</v>
      </c>
      <c r="C55" s="3">
        <v>30</v>
      </c>
      <c r="D55" s="3">
        <v>0.16</v>
      </c>
      <c r="E55" s="3">
        <v>1.1000000000000001</v>
      </c>
      <c r="F55" s="3">
        <v>1.57</v>
      </c>
      <c r="G55" s="3">
        <v>16.850000000000001</v>
      </c>
      <c r="H55" s="3">
        <v>30</v>
      </c>
      <c r="I55" s="3">
        <v>0.16</v>
      </c>
      <c r="J55" s="3">
        <v>1.1000000000000001</v>
      </c>
      <c r="K55" s="3">
        <v>1.57</v>
      </c>
      <c r="L55" s="3">
        <v>16.850000000000001</v>
      </c>
    </row>
    <row r="56" spans="1:12" ht="15.75" customHeight="1" x14ac:dyDescent="0.25">
      <c r="A56" s="6">
        <v>394</v>
      </c>
      <c r="B56" s="11" t="s">
        <v>202</v>
      </c>
      <c r="C56" s="3">
        <v>150</v>
      </c>
      <c r="D56" s="3">
        <v>0.25</v>
      </c>
      <c r="E56" s="3">
        <v>0</v>
      </c>
      <c r="F56" s="3">
        <v>17</v>
      </c>
      <c r="G56" s="3">
        <v>68.989999999999995</v>
      </c>
      <c r="H56" s="3">
        <v>200</v>
      </c>
      <c r="I56" s="3">
        <v>0.33</v>
      </c>
      <c r="J56" s="3">
        <v>0</v>
      </c>
      <c r="K56" s="3">
        <v>22.67</v>
      </c>
      <c r="L56" s="3">
        <v>91.99</v>
      </c>
    </row>
    <row r="57" spans="1:12" x14ac:dyDescent="0.25">
      <c r="A57" s="63" t="s">
        <v>113</v>
      </c>
      <c r="B57" s="10" t="s">
        <v>124</v>
      </c>
      <c r="C57" s="3">
        <v>40</v>
      </c>
      <c r="D57" s="3">
        <v>2.8</v>
      </c>
      <c r="E57" s="3">
        <v>0.28000000000000003</v>
      </c>
      <c r="F57" s="3">
        <v>19.96</v>
      </c>
      <c r="G57" s="3">
        <v>96</v>
      </c>
      <c r="H57" s="3">
        <v>50</v>
      </c>
      <c r="I57" s="3">
        <v>2.8</v>
      </c>
      <c r="J57" s="3">
        <v>0.28000000000000003</v>
      </c>
      <c r="K57" s="3">
        <v>19.96</v>
      </c>
      <c r="L57" s="3">
        <v>120</v>
      </c>
    </row>
    <row r="58" spans="1:12" x14ac:dyDescent="0.25">
      <c r="A58" s="213" t="s">
        <v>111</v>
      </c>
      <c r="B58" s="214"/>
      <c r="C58" s="215"/>
      <c r="D58" s="6">
        <f>SUM(D52:D57)</f>
        <v>21.810000000000002</v>
      </c>
      <c r="E58" s="6">
        <f>SUM(E52:E57)</f>
        <v>19.880000000000003</v>
      </c>
      <c r="F58" s="6">
        <f>SUM(F52:F57)</f>
        <v>82.83</v>
      </c>
      <c r="G58" s="6">
        <f>SUM(G52:G57)</f>
        <v>599.44000000000005</v>
      </c>
      <c r="H58" s="6"/>
      <c r="I58" s="6">
        <f>SUM(I52:I57)</f>
        <v>24.25</v>
      </c>
      <c r="J58" s="6">
        <f>SUM(J52:J57)</f>
        <v>22.880000000000003</v>
      </c>
      <c r="K58" s="6">
        <f>SUM(K52:K57)</f>
        <v>94.16</v>
      </c>
      <c r="L58" s="6">
        <f>SUM(L52:L57)</f>
        <v>705.02</v>
      </c>
    </row>
    <row r="59" spans="1:12" x14ac:dyDescent="0.25">
      <c r="A59" s="58"/>
      <c r="B59" s="58"/>
      <c r="C59" s="58"/>
      <c r="D59" s="37"/>
      <c r="E59" s="37"/>
      <c r="F59" s="37"/>
      <c r="G59" s="37"/>
      <c r="H59" s="37"/>
      <c r="I59" s="37"/>
      <c r="J59" s="37"/>
      <c r="K59" s="37"/>
      <c r="L59" s="37"/>
    </row>
    <row r="60" spans="1:12" x14ac:dyDescent="0.25">
      <c r="A60" s="207" t="s">
        <v>125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9"/>
    </row>
    <row r="61" spans="1:12" ht="15.75" customHeight="1" x14ac:dyDescent="0.25">
      <c r="A61" s="1" t="s">
        <v>113</v>
      </c>
      <c r="B61" s="24" t="s">
        <v>128</v>
      </c>
      <c r="C61" s="1">
        <v>200</v>
      </c>
      <c r="D61" s="1">
        <v>6</v>
      </c>
      <c r="E61" s="1">
        <v>6.4</v>
      </c>
      <c r="F61" s="1">
        <v>9.4</v>
      </c>
      <c r="G61" s="1">
        <v>116</v>
      </c>
      <c r="H61" s="1">
        <v>200</v>
      </c>
      <c r="I61" s="1">
        <v>6</v>
      </c>
      <c r="J61" s="1">
        <v>6.4</v>
      </c>
      <c r="K61" s="1">
        <v>9.4</v>
      </c>
      <c r="L61" s="1">
        <v>116</v>
      </c>
    </row>
    <row r="62" spans="1:12" x14ac:dyDescent="0.25">
      <c r="A62" s="213" t="s">
        <v>111</v>
      </c>
      <c r="B62" s="214"/>
      <c r="C62" s="215"/>
      <c r="D62" s="6">
        <f>SUM(D60:D61)</f>
        <v>6</v>
      </c>
      <c r="E62" s="6">
        <f>SUM(E60:E61)</f>
        <v>6.4</v>
      </c>
      <c r="F62" s="6">
        <f>SUM(F60:F61)</f>
        <v>9.4</v>
      </c>
      <c r="G62" s="6">
        <f>SUM(G60:G61)</f>
        <v>116</v>
      </c>
      <c r="H62" s="6"/>
      <c r="I62" s="6">
        <f>SUM(I60:I61)</f>
        <v>6</v>
      </c>
      <c r="J62" s="6">
        <f>SUM(J60:J61)</f>
        <v>6.4</v>
      </c>
      <c r="K62" s="6">
        <f>SUM(K60:K61)</f>
        <v>9.4</v>
      </c>
      <c r="L62" s="6">
        <f>SUM(L60:L61)</f>
        <v>116</v>
      </c>
    </row>
    <row r="63" spans="1:12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spans="1:12" x14ac:dyDescent="0.25">
      <c r="A64" s="207" t="s">
        <v>129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9"/>
    </row>
    <row r="65" spans="1:12" ht="15.75" customHeight="1" x14ac:dyDescent="0.25">
      <c r="A65" s="1">
        <v>244</v>
      </c>
      <c r="B65" s="17" t="s">
        <v>107</v>
      </c>
      <c r="C65" s="1">
        <v>150</v>
      </c>
      <c r="D65" s="1">
        <v>20.16</v>
      </c>
      <c r="E65" s="1">
        <v>10.11</v>
      </c>
      <c r="F65" s="1">
        <v>33.85</v>
      </c>
      <c r="G65" s="1">
        <v>306.8</v>
      </c>
      <c r="H65" s="1">
        <v>200</v>
      </c>
      <c r="I65" s="1">
        <v>26.89</v>
      </c>
      <c r="J65" s="1">
        <v>13.49</v>
      </c>
      <c r="K65" s="1">
        <v>45.14</v>
      </c>
      <c r="L65" s="1">
        <v>409.1</v>
      </c>
    </row>
    <row r="66" spans="1:12" x14ac:dyDescent="0.25">
      <c r="A66" s="1" t="s">
        <v>113</v>
      </c>
      <c r="B66" s="17" t="s">
        <v>194</v>
      </c>
      <c r="C66" s="1">
        <v>30</v>
      </c>
      <c r="D66" s="1">
        <v>1.5</v>
      </c>
      <c r="E66" s="1">
        <v>0.06</v>
      </c>
      <c r="F66" s="1">
        <v>26.4</v>
      </c>
      <c r="G66" s="1">
        <v>99</v>
      </c>
      <c r="H66" s="1">
        <v>30</v>
      </c>
      <c r="I66" s="1">
        <v>1.5</v>
      </c>
      <c r="J66" s="1">
        <v>0.06</v>
      </c>
      <c r="K66" s="1">
        <v>26.4</v>
      </c>
      <c r="L66" s="1">
        <v>99</v>
      </c>
    </row>
    <row r="67" spans="1:12" x14ac:dyDescent="0.25">
      <c r="A67" s="6">
        <v>410</v>
      </c>
      <c r="B67" s="10" t="s">
        <v>130</v>
      </c>
      <c r="C67" s="3">
        <v>150</v>
      </c>
      <c r="D67" s="3">
        <v>4.4999999999999998E-2</v>
      </c>
      <c r="E67" s="3">
        <v>0</v>
      </c>
      <c r="F67" s="3">
        <v>4.51</v>
      </c>
      <c r="G67" s="3">
        <v>18.239999999999998</v>
      </c>
      <c r="H67" s="3">
        <v>200</v>
      </c>
      <c r="I67" s="3">
        <v>0.06</v>
      </c>
      <c r="J67" s="3">
        <v>0</v>
      </c>
      <c r="K67" s="3">
        <v>6.02</v>
      </c>
      <c r="L67" s="3">
        <v>24.32</v>
      </c>
    </row>
    <row r="68" spans="1:12" x14ac:dyDescent="0.25">
      <c r="A68" s="213" t="s">
        <v>111</v>
      </c>
      <c r="B68" s="214"/>
      <c r="C68" s="215"/>
      <c r="D68" s="6">
        <f>SUM(D65:D67)</f>
        <v>21.705000000000002</v>
      </c>
      <c r="E68" s="6">
        <f>SUM(E65:E67)</f>
        <v>10.17</v>
      </c>
      <c r="F68" s="6">
        <f>SUM(F65:F67)</f>
        <v>64.760000000000005</v>
      </c>
      <c r="G68" s="6">
        <f>SUM(G65:G67)</f>
        <v>424.04</v>
      </c>
      <c r="H68" s="6"/>
      <c r="I68" s="6">
        <f>SUM(I65:I67)</f>
        <v>28.45</v>
      </c>
      <c r="J68" s="6">
        <f>SUM(J65:J67)</f>
        <v>13.55</v>
      </c>
      <c r="K68" s="6">
        <f>SUM(K65:K67)</f>
        <v>77.559999999999988</v>
      </c>
      <c r="L68" s="6">
        <f>SUM(L65:L67)</f>
        <v>532.42000000000007</v>
      </c>
    </row>
    <row r="69" spans="1:12" x14ac:dyDescent="0.25">
      <c r="A69" s="36" t="s">
        <v>131</v>
      </c>
      <c r="B69" s="57"/>
      <c r="C69" s="57"/>
      <c r="D69" s="57"/>
      <c r="E69" s="57"/>
      <c r="F69" s="57"/>
      <c r="G69" s="36">
        <f>G68+G62+G58+G46+G49</f>
        <v>1595.08</v>
      </c>
      <c r="H69" s="57"/>
      <c r="I69" s="57"/>
      <c r="J69" s="57"/>
      <c r="K69" s="57"/>
      <c r="L69" s="36">
        <f>L68+L62+L58+L46+L49</f>
        <v>1893.56</v>
      </c>
    </row>
    <row r="71" spans="1:12" x14ac:dyDescent="0.25">
      <c r="A71" s="204">
        <v>44355</v>
      </c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9"/>
    </row>
    <row r="72" spans="1:12" x14ac:dyDescent="0.25">
      <c r="A72" s="207" t="s">
        <v>116</v>
      </c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9"/>
    </row>
    <row r="73" spans="1:12" ht="15.75" customHeight="1" x14ac:dyDescent="0.25">
      <c r="A73" s="6">
        <v>168</v>
      </c>
      <c r="B73" s="11" t="s">
        <v>22</v>
      </c>
      <c r="C73" s="3">
        <v>150</v>
      </c>
      <c r="D73" s="3">
        <v>7.35</v>
      </c>
      <c r="E73" s="3">
        <v>10.46</v>
      </c>
      <c r="F73" s="3">
        <v>31.3</v>
      </c>
      <c r="G73" s="3">
        <v>248.69</v>
      </c>
      <c r="H73" s="3">
        <v>200</v>
      </c>
      <c r="I73" s="3">
        <v>9.8000000000000007</v>
      </c>
      <c r="J73" s="3">
        <v>13.95</v>
      </c>
      <c r="K73" s="3">
        <v>41.73</v>
      </c>
      <c r="L73" s="3">
        <v>331.59</v>
      </c>
    </row>
    <row r="74" spans="1:12" ht="15.75" customHeight="1" x14ac:dyDescent="0.25">
      <c r="A74" s="1">
        <v>3</v>
      </c>
      <c r="B74" s="49" t="s">
        <v>153</v>
      </c>
      <c r="C74" s="1">
        <v>42</v>
      </c>
      <c r="D74" s="1">
        <v>4.41</v>
      </c>
      <c r="E74" s="1">
        <v>6.42</v>
      </c>
      <c r="F74" s="1">
        <v>13.58</v>
      </c>
      <c r="G74" s="1">
        <v>129.69999999999999</v>
      </c>
      <c r="H74" s="1">
        <v>44</v>
      </c>
      <c r="I74" s="1">
        <v>4.7300000000000004</v>
      </c>
      <c r="J74" s="1">
        <v>6.88</v>
      </c>
      <c r="K74" s="1">
        <v>14.56</v>
      </c>
      <c r="L74" s="1">
        <v>139</v>
      </c>
    </row>
    <row r="75" spans="1:12" ht="15.75" customHeight="1" x14ac:dyDescent="0.25">
      <c r="A75" s="6">
        <v>414</v>
      </c>
      <c r="B75" s="11" t="s">
        <v>24</v>
      </c>
      <c r="C75" s="3">
        <v>150</v>
      </c>
      <c r="D75" s="3">
        <v>2.09</v>
      </c>
      <c r="E75" s="3">
        <v>2.39</v>
      </c>
      <c r="F75" s="3">
        <v>14.78</v>
      </c>
      <c r="G75" s="3">
        <v>89.02</v>
      </c>
      <c r="H75" s="3">
        <v>200</v>
      </c>
      <c r="I75" s="3">
        <v>2.79</v>
      </c>
      <c r="J75" s="3">
        <v>3.19</v>
      </c>
      <c r="K75" s="3">
        <v>19.71</v>
      </c>
      <c r="L75" s="3">
        <v>118.69</v>
      </c>
    </row>
    <row r="76" spans="1:12" x14ac:dyDescent="0.25">
      <c r="A76" s="213" t="s">
        <v>111</v>
      </c>
      <c r="B76" s="214"/>
      <c r="C76" s="215"/>
      <c r="D76" s="6">
        <f>SUM(D73:D75)</f>
        <v>13.85</v>
      </c>
      <c r="E76" s="6">
        <f>SUM(E73:E75)</f>
        <v>19.270000000000003</v>
      </c>
      <c r="F76" s="6">
        <f>SUM(F73:F75)</f>
        <v>59.660000000000004</v>
      </c>
      <c r="G76" s="6">
        <f>SUM(G73:G75)</f>
        <v>467.40999999999997</v>
      </c>
      <c r="H76" s="6"/>
      <c r="I76" s="6">
        <f>SUM(I73:I75)</f>
        <v>17.32</v>
      </c>
      <c r="J76" s="6">
        <f>SUM(J73:J75)</f>
        <v>24.02</v>
      </c>
      <c r="K76" s="6">
        <f>SUM(K73:K75)</f>
        <v>76</v>
      </c>
      <c r="L76" s="6">
        <f>SUM(L73:L75)</f>
        <v>589.28</v>
      </c>
    </row>
    <row r="77" spans="1:12" x14ac:dyDescent="0.25">
      <c r="A77" s="58"/>
      <c r="B77" s="58"/>
      <c r="C77" s="58"/>
      <c r="D77" s="37"/>
      <c r="E77" s="37"/>
      <c r="F77" s="37"/>
      <c r="G77" s="37"/>
      <c r="H77" s="37"/>
      <c r="I77" s="37"/>
      <c r="J77" s="37"/>
      <c r="K77" s="37"/>
      <c r="L77" s="37"/>
    </row>
    <row r="78" spans="1:12" x14ac:dyDescent="0.25">
      <c r="A78" s="207" t="s">
        <v>175</v>
      </c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9"/>
    </row>
    <row r="79" spans="1:12" x14ac:dyDescent="0.25">
      <c r="A79" s="6" t="s">
        <v>113</v>
      </c>
      <c r="B79" s="14" t="s">
        <v>182</v>
      </c>
      <c r="C79" s="3">
        <v>200</v>
      </c>
      <c r="D79" s="3">
        <v>0</v>
      </c>
      <c r="E79" s="3">
        <v>0</v>
      </c>
      <c r="F79" s="3">
        <v>22</v>
      </c>
      <c r="G79" s="3">
        <v>90</v>
      </c>
      <c r="H79" s="3">
        <v>200</v>
      </c>
      <c r="I79" s="3">
        <v>0</v>
      </c>
      <c r="J79" s="3">
        <v>0</v>
      </c>
      <c r="K79" s="3">
        <v>22</v>
      </c>
      <c r="L79" s="3">
        <v>90</v>
      </c>
    </row>
    <row r="80" spans="1:12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</row>
    <row r="81" spans="1:12" x14ac:dyDescent="0.25">
      <c r="A81" s="207" t="s">
        <v>117</v>
      </c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9"/>
    </row>
    <row r="82" spans="1:12" x14ac:dyDescent="0.25">
      <c r="A82" s="6">
        <v>88</v>
      </c>
      <c r="B82" s="48" t="s">
        <v>89</v>
      </c>
      <c r="C82" s="6">
        <v>150</v>
      </c>
      <c r="D82" s="6">
        <v>1.61</v>
      </c>
      <c r="E82" s="6">
        <v>1.7</v>
      </c>
      <c r="F82" s="6">
        <v>10.199999999999999</v>
      </c>
      <c r="G82" s="6">
        <v>62.8</v>
      </c>
      <c r="H82" s="6">
        <v>200</v>
      </c>
      <c r="I82" s="6">
        <v>2.68</v>
      </c>
      <c r="J82" s="6">
        <v>2.83</v>
      </c>
      <c r="K82" s="6">
        <v>17.14</v>
      </c>
      <c r="L82" s="6">
        <v>104.7</v>
      </c>
    </row>
    <row r="83" spans="1:12" ht="15.75" customHeight="1" x14ac:dyDescent="0.25">
      <c r="A83" s="8">
        <v>332</v>
      </c>
      <c r="B83" s="54" t="s">
        <v>90</v>
      </c>
      <c r="C83" s="8">
        <v>110</v>
      </c>
      <c r="D83" s="8">
        <v>2.67</v>
      </c>
      <c r="E83" s="8">
        <v>3.94</v>
      </c>
      <c r="F83" s="8">
        <v>26.9</v>
      </c>
      <c r="G83" s="8">
        <v>153.78</v>
      </c>
      <c r="H83" s="8">
        <v>120</v>
      </c>
      <c r="I83" s="8">
        <v>2.92</v>
      </c>
      <c r="J83" s="8">
        <v>4.29</v>
      </c>
      <c r="K83" s="8">
        <v>29.34</v>
      </c>
      <c r="L83" s="6">
        <v>167.76</v>
      </c>
    </row>
    <row r="84" spans="1:12" x14ac:dyDescent="0.25">
      <c r="A84" s="1">
        <v>296</v>
      </c>
      <c r="B84" s="40" t="s">
        <v>105</v>
      </c>
      <c r="C84" s="1">
        <v>80</v>
      </c>
      <c r="D84" s="1">
        <v>15.56</v>
      </c>
      <c r="E84" s="1">
        <v>11.39</v>
      </c>
      <c r="F84" s="1">
        <v>16.7</v>
      </c>
      <c r="G84" s="1">
        <v>232</v>
      </c>
      <c r="H84" s="1">
        <v>90</v>
      </c>
      <c r="I84" s="21">
        <v>17.5</v>
      </c>
      <c r="J84" s="1">
        <v>12.81</v>
      </c>
      <c r="K84" s="1">
        <v>18.79</v>
      </c>
      <c r="L84" s="1">
        <v>298.3</v>
      </c>
    </row>
    <row r="85" spans="1:12" x14ac:dyDescent="0.25">
      <c r="A85" s="6">
        <v>366</v>
      </c>
      <c r="B85" s="11" t="s">
        <v>36</v>
      </c>
      <c r="C85" s="3">
        <v>30</v>
      </c>
      <c r="D85" s="3">
        <v>0.16</v>
      </c>
      <c r="E85" s="3">
        <v>1.1000000000000001</v>
      </c>
      <c r="F85" s="3">
        <v>1.57</v>
      </c>
      <c r="G85" s="3">
        <v>16.850000000000001</v>
      </c>
      <c r="H85" s="3">
        <v>30</v>
      </c>
      <c r="I85" s="3">
        <v>0.16</v>
      </c>
      <c r="J85" s="3">
        <v>1.1000000000000001</v>
      </c>
      <c r="K85" s="3">
        <v>1.57</v>
      </c>
      <c r="L85" s="3">
        <v>16.850000000000001</v>
      </c>
    </row>
    <row r="86" spans="1:12" x14ac:dyDescent="0.25">
      <c r="A86" s="63" t="s">
        <v>113</v>
      </c>
      <c r="B86" s="10" t="s">
        <v>124</v>
      </c>
      <c r="C86" s="3">
        <v>40</v>
      </c>
      <c r="D86" s="3">
        <v>2.8</v>
      </c>
      <c r="E86" s="3">
        <v>0.28000000000000003</v>
      </c>
      <c r="F86" s="3">
        <v>19.96</v>
      </c>
      <c r="G86" s="3">
        <v>96</v>
      </c>
      <c r="H86" s="3">
        <v>50</v>
      </c>
      <c r="I86" s="3">
        <v>2.8</v>
      </c>
      <c r="J86" s="3">
        <v>0.28000000000000003</v>
      </c>
      <c r="K86" s="3">
        <v>19.96</v>
      </c>
      <c r="L86" s="3">
        <v>120</v>
      </c>
    </row>
    <row r="87" spans="1:12" x14ac:dyDescent="0.25">
      <c r="A87" s="213" t="s">
        <v>111</v>
      </c>
      <c r="B87" s="214"/>
      <c r="C87" s="215"/>
      <c r="D87" s="6">
        <f>SUM(D82:D86)</f>
        <v>22.8</v>
      </c>
      <c r="E87" s="6">
        <f>SUM(E82:E86)</f>
        <v>18.410000000000004</v>
      </c>
      <c r="F87" s="6">
        <f>SUM(F82:F86)</f>
        <v>75.33</v>
      </c>
      <c r="G87" s="6">
        <f>SUM(G82:G86)</f>
        <v>561.43000000000006</v>
      </c>
      <c r="H87" s="6"/>
      <c r="I87" s="6">
        <f>SUM(I82:I86)</f>
        <v>26.060000000000002</v>
      </c>
      <c r="J87" s="6">
        <f>SUM(J82:J86)</f>
        <v>21.310000000000002</v>
      </c>
      <c r="K87" s="6">
        <f>SUM(K82:K86)</f>
        <v>86.800000000000011</v>
      </c>
      <c r="L87" s="6">
        <f>SUM(L82:L86)</f>
        <v>707.61</v>
      </c>
    </row>
    <row r="88" spans="1:12" x14ac:dyDescent="0.25">
      <c r="A88" s="58"/>
      <c r="B88" s="58"/>
      <c r="C88" s="58"/>
      <c r="D88" s="37"/>
      <c r="E88" s="37"/>
      <c r="F88" s="37"/>
      <c r="G88" s="37"/>
      <c r="H88" s="37"/>
      <c r="I88" s="37"/>
      <c r="J88" s="37"/>
      <c r="K88" s="37"/>
      <c r="L88" s="37"/>
    </row>
    <row r="89" spans="1:12" x14ac:dyDescent="0.25">
      <c r="A89" s="207" t="s">
        <v>125</v>
      </c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9"/>
    </row>
    <row r="90" spans="1:12" x14ac:dyDescent="0.25">
      <c r="A90" s="6" t="s">
        <v>113</v>
      </c>
      <c r="B90" s="14" t="s">
        <v>182</v>
      </c>
      <c r="C90" s="3">
        <v>200</v>
      </c>
      <c r="D90" s="3">
        <v>0</v>
      </c>
      <c r="E90" s="3">
        <v>0</v>
      </c>
      <c r="F90" s="3">
        <v>22</v>
      </c>
      <c r="G90" s="3">
        <v>90</v>
      </c>
      <c r="H90" s="3">
        <v>200</v>
      </c>
      <c r="I90" s="3">
        <v>0</v>
      </c>
      <c r="J90" s="3">
        <v>0</v>
      </c>
      <c r="K90" s="3">
        <v>22</v>
      </c>
      <c r="L90" s="3">
        <v>90</v>
      </c>
    </row>
    <row r="91" spans="1:12" x14ac:dyDescent="0.25">
      <c r="A91" s="213" t="s">
        <v>111</v>
      </c>
      <c r="B91" s="214"/>
      <c r="C91" s="215"/>
      <c r="D91" s="6">
        <f>SUM(D89:D90)</f>
        <v>0</v>
      </c>
      <c r="E91" s="6">
        <f>SUM(E89:E90)</f>
        <v>0</v>
      </c>
      <c r="F91" s="6">
        <f>SUM(F89:F90)</f>
        <v>22</v>
      </c>
      <c r="G91" s="6">
        <f>SUM(G89:G90)</f>
        <v>90</v>
      </c>
      <c r="H91" s="6"/>
      <c r="I91" s="6">
        <f>SUM(I89:I90)</f>
        <v>0</v>
      </c>
      <c r="J91" s="6">
        <f>SUM(J89:J90)</f>
        <v>0</v>
      </c>
      <c r="K91" s="6">
        <f>SUM(K89:K90)</f>
        <v>22</v>
      </c>
      <c r="L91" s="6">
        <f>SUM(L89:L90)</f>
        <v>90</v>
      </c>
    </row>
    <row r="92" spans="1:12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</row>
    <row r="93" spans="1:12" x14ac:dyDescent="0.25">
      <c r="A93" s="207" t="s">
        <v>129</v>
      </c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9"/>
    </row>
    <row r="94" spans="1:12" x14ac:dyDescent="0.25">
      <c r="A94" s="1">
        <v>86</v>
      </c>
      <c r="B94" s="40" t="s">
        <v>103</v>
      </c>
      <c r="C94" s="1">
        <v>150</v>
      </c>
      <c r="D94" s="1">
        <v>1.4</v>
      </c>
      <c r="E94" s="1">
        <v>1.65</v>
      </c>
      <c r="F94" s="1">
        <v>9.52</v>
      </c>
      <c r="G94" s="1">
        <v>58.65</v>
      </c>
      <c r="H94" s="1">
        <v>200</v>
      </c>
      <c r="I94" s="1">
        <v>1.86</v>
      </c>
      <c r="J94" s="1">
        <v>2.2000000000000002</v>
      </c>
      <c r="K94" s="1">
        <v>12.69</v>
      </c>
      <c r="L94" s="1">
        <v>78.2</v>
      </c>
    </row>
    <row r="95" spans="1:12" ht="15.75" customHeight="1" x14ac:dyDescent="0.25">
      <c r="A95" s="1" t="s">
        <v>145</v>
      </c>
      <c r="B95" s="17" t="s">
        <v>147</v>
      </c>
      <c r="C95" s="1">
        <v>40</v>
      </c>
      <c r="D95" s="1">
        <v>5.32</v>
      </c>
      <c r="E95" s="1">
        <v>1.98</v>
      </c>
      <c r="F95" s="1">
        <v>31.44</v>
      </c>
      <c r="G95" s="1">
        <v>164.71</v>
      </c>
      <c r="H95" s="1">
        <v>60</v>
      </c>
      <c r="I95" s="1">
        <v>7.08</v>
      </c>
      <c r="J95" s="1">
        <v>2.63</v>
      </c>
      <c r="K95" s="1">
        <v>41.81</v>
      </c>
      <c r="L95" s="1">
        <v>219.07</v>
      </c>
    </row>
    <row r="96" spans="1:12" x14ac:dyDescent="0.25">
      <c r="A96" s="6">
        <v>410</v>
      </c>
      <c r="B96" s="10" t="s">
        <v>130</v>
      </c>
      <c r="C96" s="3">
        <v>150</v>
      </c>
      <c r="D96" s="3">
        <v>4.4999999999999998E-2</v>
      </c>
      <c r="E96" s="3">
        <v>0</v>
      </c>
      <c r="F96" s="3">
        <v>4.51</v>
      </c>
      <c r="G96" s="3">
        <v>18.239999999999998</v>
      </c>
      <c r="H96" s="3">
        <v>200</v>
      </c>
      <c r="I96" s="3">
        <v>0.06</v>
      </c>
      <c r="J96" s="3">
        <v>0</v>
      </c>
      <c r="K96" s="3">
        <v>6.02</v>
      </c>
      <c r="L96" s="3">
        <v>24.32</v>
      </c>
    </row>
    <row r="97" spans="1:12" x14ac:dyDescent="0.25">
      <c r="A97" s="213" t="s">
        <v>111</v>
      </c>
      <c r="B97" s="214"/>
      <c r="C97" s="215"/>
      <c r="D97" s="6">
        <f>SUM(D94:D96)</f>
        <v>6.7650000000000006</v>
      </c>
      <c r="E97" s="6">
        <f>SUM(E94:E96)</f>
        <v>3.63</v>
      </c>
      <c r="F97" s="6">
        <f>SUM(F94:F96)</f>
        <v>45.47</v>
      </c>
      <c r="G97" s="6">
        <f>SUM(G94:G96)</f>
        <v>241.60000000000002</v>
      </c>
      <c r="H97" s="6"/>
      <c r="I97" s="6">
        <f>SUM(I94:I96)</f>
        <v>9</v>
      </c>
      <c r="J97" s="6">
        <f>SUM(J94:J96)</f>
        <v>4.83</v>
      </c>
      <c r="K97" s="6">
        <f>SUM(K94:K96)</f>
        <v>60.519999999999996</v>
      </c>
      <c r="L97" s="6">
        <f>SUM(L94:L96)</f>
        <v>321.58999999999997</v>
      </c>
    </row>
    <row r="98" spans="1:12" x14ac:dyDescent="0.25">
      <c r="A98" s="36" t="s">
        <v>131</v>
      </c>
      <c r="B98" s="57"/>
      <c r="C98" s="57"/>
      <c r="D98" s="57"/>
      <c r="E98" s="57"/>
      <c r="F98" s="57"/>
      <c r="G98" s="36">
        <f>G97+G91+G87+G76+G79</f>
        <v>1450.44</v>
      </c>
      <c r="H98" s="57"/>
      <c r="I98" s="57"/>
      <c r="J98" s="57"/>
      <c r="K98" s="57"/>
      <c r="L98" s="36">
        <f>L97+L91+L87+L76+L79</f>
        <v>1798.48</v>
      </c>
    </row>
    <row r="100" spans="1:12" x14ac:dyDescent="0.25">
      <c r="A100" s="204">
        <v>44356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9"/>
    </row>
    <row r="101" spans="1:12" x14ac:dyDescent="0.25">
      <c r="A101" s="207" t="s">
        <v>116</v>
      </c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9"/>
    </row>
    <row r="102" spans="1:12" ht="15.75" customHeight="1" x14ac:dyDescent="0.25">
      <c r="A102" s="6"/>
      <c r="B102" s="11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 x14ac:dyDescent="0.25">
      <c r="A103" s="1"/>
      <c r="B103" s="49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customHeight="1" x14ac:dyDescent="0.25">
      <c r="A104" s="6"/>
      <c r="B104" s="11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A105" s="213" t="s">
        <v>111</v>
      </c>
      <c r="B105" s="214"/>
      <c r="C105" s="215"/>
      <c r="D105" s="6">
        <f>SUM(D102:D104)</f>
        <v>0</v>
      </c>
      <c r="E105" s="6">
        <f>SUM(E102:E104)</f>
        <v>0</v>
      </c>
      <c r="F105" s="6">
        <f>SUM(F102:F104)</f>
        <v>0</v>
      </c>
      <c r="G105" s="6">
        <f>SUM(G102:G104)</f>
        <v>0</v>
      </c>
      <c r="H105" s="6"/>
      <c r="I105" s="6">
        <f>SUM(I102:I104)</f>
        <v>0</v>
      </c>
      <c r="J105" s="6">
        <f>SUM(J102:J104)</f>
        <v>0</v>
      </c>
      <c r="K105" s="6">
        <f>SUM(K102:K104)</f>
        <v>0</v>
      </c>
      <c r="L105" s="6">
        <f>SUM(L102:L104)</f>
        <v>0</v>
      </c>
    </row>
    <row r="106" spans="1:12" x14ac:dyDescent="0.25">
      <c r="A106" s="58"/>
      <c r="B106" s="58"/>
      <c r="C106" s="58"/>
      <c r="D106" s="37"/>
      <c r="E106" s="37"/>
      <c r="F106" s="37"/>
      <c r="G106" s="37"/>
      <c r="H106" s="37"/>
      <c r="I106" s="37"/>
      <c r="J106" s="37"/>
      <c r="K106" s="37"/>
      <c r="L106" s="37"/>
    </row>
    <row r="107" spans="1:12" x14ac:dyDescent="0.25">
      <c r="A107" s="207" t="s">
        <v>175</v>
      </c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9"/>
    </row>
    <row r="108" spans="1:12" x14ac:dyDescent="0.25">
      <c r="A108" s="6" t="s">
        <v>113</v>
      </c>
      <c r="B108" s="14" t="s">
        <v>182</v>
      </c>
      <c r="C108" s="3">
        <v>200</v>
      </c>
      <c r="D108" s="3">
        <v>0</v>
      </c>
      <c r="E108" s="3">
        <v>0</v>
      </c>
      <c r="F108" s="3">
        <v>22</v>
      </c>
      <c r="G108" s="3">
        <v>90</v>
      </c>
      <c r="H108" s="3">
        <v>200</v>
      </c>
      <c r="I108" s="3">
        <v>0</v>
      </c>
      <c r="J108" s="3">
        <v>0</v>
      </c>
      <c r="K108" s="3">
        <v>22</v>
      </c>
      <c r="L108" s="3">
        <v>90</v>
      </c>
    </row>
    <row r="109" spans="1:12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</row>
    <row r="110" spans="1:12" x14ac:dyDescent="0.25">
      <c r="A110" s="207" t="s">
        <v>117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9"/>
    </row>
    <row r="111" spans="1:12" x14ac:dyDescent="0.25">
      <c r="A111" s="6"/>
      <c r="B111" s="48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ht="15.75" customHeight="1" x14ac:dyDescent="0.25">
      <c r="A112" s="8"/>
      <c r="B112" s="54"/>
      <c r="C112" s="8"/>
      <c r="D112" s="8"/>
      <c r="E112" s="8"/>
      <c r="F112" s="8"/>
      <c r="G112" s="8"/>
      <c r="H112" s="8"/>
      <c r="I112" s="8"/>
      <c r="J112" s="8"/>
      <c r="K112" s="8"/>
      <c r="L112" s="6"/>
    </row>
    <row r="113" spans="1:12" x14ac:dyDescent="0.25">
      <c r="A113" s="1"/>
      <c r="B113" s="40"/>
      <c r="C113" s="1"/>
      <c r="D113" s="1"/>
      <c r="E113" s="1"/>
      <c r="F113" s="1"/>
      <c r="G113" s="1"/>
      <c r="H113" s="1"/>
      <c r="I113" s="21"/>
      <c r="J113" s="1"/>
      <c r="K113" s="1"/>
      <c r="L113" s="1"/>
    </row>
    <row r="114" spans="1:12" x14ac:dyDescent="0.25">
      <c r="A114" s="6"/>
      <c r="B114" s="11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5">
      <c r="A115" s="63" t="s">
        <v>113</v>
      </c>
      <c r="B115" s="10" t="s">
        <v>124</v>
      </c>
      <c r="C115" s="3">
        <v>40</v>
      </c>
      <c r="D115" s="3">
        <v>2.8</v>
      </c>
      <c r="E115" s="3">
        <v>0.28000000000000003</v>
      </c>
      <c r="F115" s="3">
        <v>19.96</v>
      </c>
      <c r="G115" s="3">
        <v>96</v>
      </c>
      <c r="H115" s="3">
        <v>50</v>
      </c>
      <c r="I115" s="3">
        <v>2.8</v>
      </c>
      <c r="J115" s="3">
        <v>0.28000000000000003</v>
      </c>
      <c r="K115" s="3">
        <v>19.96</v>
      </c>
      <c r="L115" s="3">
        <v>120</v>
      </c>
    </row>
    <row r="116" spans="1:12" x14ac:dyDescent="0.25">
      <c r="A116" s="213" t="s">
        <v>111</v>
      </c>
      <c r="B116" s="214"/>
      <c r="C116" s="215"/>
      <c r="D116" s="6">
        <f>SUM(D111:D115)</f>
        <v>2.8</v>
      </c>
      <c r="E116" s="6">
        <f>SUM(E111:E115)</f>
        <v>0.28000000000000003</v>
      </c>
      <c r="F116" s="6">
        <f>SUM(F111:F115)</f>
        <v>19.96</v>
      </c>
      <c r="G116" s="6">
        <f>SUM(G111:G115)</f>
        <v>96</v>
      </c>
      <c r="H116" s="6"/>
      <c r="I116" s="6">
        <f>SUM(I111:I115)</f>
        <v>2.8</v>
      </c>
      <c r="J116" s="6">
        <f>SUM(J111:J115)</f>
        <v>0.28000000000000003</v>
      </c>
      <c r="K116" s="6">
        <f>SUM(K111:K115)</f>
        <v>19.96</v>
      </c>
      <c r="L116" s="6">
        <f>SUM(L111:L115)</f>
        <v>120</v>
      </c>
    </row>
    <row r="117" spans="1:12" x14ac:dyDescent="0.25">
      <c r="A117" s="58"/>
      <c r="B117" s="58"/>
      <c r="C117" s="58"/>
      <c r="D117" s="37"/>
      <c r="E117" s="37"/>
      <c r="F117" s="37"/>
      <c r="G117" s="37"/>
      <c r="H117" s="37"/>
      <c r="I117" s="37"/>
      <c r="J117" s="37"/>
      <c r="K117" s="37"/>
      <c r="L117" s="37"/>
    </row>
    <row r="118" spans="1:12" x14ac:dyDescent="0.25">
      <c r="A118" s="207" t="s">
        <v>125</v>
      </c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9"/>
    </row>
    <row r="119" spans="1:12" x14ac:dyDescent="0.25">
      <c r="A119" s="6"/>
      <c r="B119" s="14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213" t="s">
        <v>111</v>
      </c>
      <c r="B120" s="214"/>
      <c r="C120" s="215"/>
      <c r="D120" s="6">
        <f>SUM(D118:D119)</f>
        <v>0</v>
      </c>
      <c r="E120" s="6">
        <f>SUM(E118:E119)</f>
        <v>0</v>
      </c>
      <c r="F120" s="6">
        <f>SUM(F118:F119)</f>
        <v>0</v>
      </c>
      <c r="G120" s="6">
        <f>SUM(G118:G119)</f>
        <v>0</v>
      </c>
      <c r="H120" s="6"/>
      <c r="I120" s="6">
        <f>SUM(I118:I119)</f>
        <v>0</v>
      </c>
      <c r="J120" s="6">
        <f>SUM(J118:J119)</f>
        <v>0</v>
      </c>
      <c r="K120" s="6">
        <f>SUM(K118:K119)</f>
        <v>0</v>
      </c>
      <c r="L120" s="6">
        <f>SUM(L118:L119)</f>
        <v>0</v>
      </c>
    </row>
    <row r="121" spans="1:12" x14ac:dyDescent="0.2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</row>
    <row r="122" spans="1:12" x14ac:dyDescent="0.25">
      <c r="A122" s="207" t="s">
        <v>129</v>
      </c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9"/>
    </row>
    <row r="123" spans="1:12" x14ac:dyDescent="0.25">
      <c r="A123" s="1"/>
      <c r="B123" s="40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40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5">
      <c r="A125" s="1"/>
      <c r="B125" s="17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6"/>
      <c r="B126" s="10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5">
      <c r="A127" s="213" t="s">
        <v>111</v>
      </c>
      <c r="B127" s="214"/>
      <c r="C127" s="215"/>
      <c r="D127" s="6">
        <f>SUM(D123:D126)</f>
        <v>0</v>
      </c>
      <c r="E127" s="6">
        <f>SUM(E123:E126)</f>
        <v>0</v>
      </c>
      <c r="F127" s="6">
        <f>SUM(F123:F126)</f>
        <v>0</v>
      </c>
      <c r="G127" s="6">
        <f>SUM(G123:G126)</f>
        <v>0</v>
      </c>
      <c r="H127" s="6"/>
      <c r="I127" s="6">
        <f>SUM(I123:I126)</f>
        <v>0</v>
      </c>
      <c r="J127" s="6">
        <f>SUM(J123:J126)</f>
        <v>0</v>
      </c>
      <c r="K127" s="6">
        <f>SUM(K123:K126)</f>
        <v>0</v>
      </c>
      <c r="L127" s="6">
        <f>SUM(L123:L126)</f>
        <v>0</v>
      </c>
    </row>
    <row r="128" spans="1:12" x14ac:dyDescent="0.25">
      <c r="A128" s="36" t="s">
        <v>131</v>
      </c>
      <c r="B128" s="57"/>
      <c r="C128" s="57"/>
      <c r="D128" s="57"/>
      <c r="E128" s="57"/>
      <c r="F128" s="57"/>
      <c r="G128" s="36">
        <f>G127+G120+G116+G105+G108</f>
        <v>186</v>
      </c>
      <c r="H128" s="57"/>
      <c r="I128" s="57"/>
      <c r="J128" s="57"/>
      <c r="K128" s="57"/>
      <c r="L128" s="36">
        <f>L127+L120+L116+L105+L108</f>
        <v>210</v>
      </c>
    </row>
  </sheetData>
  <mergeCells count="48">
    <mergeCell ref="A127:C127"/>
    <mergeCell ref="A110:L110"/>
    <mergeCell ref="A116:C116"/>
    <mergeCell ref="A118:L118"/>
    <mergeCell ref="A120:C120"/>
    <mergeCell ref="A122:L122"/>
    <mergeCell ref="A97:C97"/>
    <mergeCell ref="A100:L100"/>
    <mergeCell ref="A101:L101"/>
    <mergeCell ref="A105:C105"/>
    <mergeCell ref="A107:L107"/>
    <mergeCell ref="A81:L81"/>
    <mergeCell ref="A87:C87"/>
    <mergeCell ref="A89:L89"/>
    <mergeCell ref="A91:C91"/>
    <mergeCell ref="A93:L93"/>
    <mergeCell ref="A68:C68"/>
    <mergeCell ref="A71:L71"/>
    <mergeCell ref="A72:L72"/>
    <mergeCell ref="A76:C76"/>
    <mergeCell ref="A78:L78"/>
    <mergeCell ref="A51:L51"/>
    <mergeCell ref="A58:C58"/>
    <mergeCell ref="A60:L60"/>
    <mergeCell ref="A62:C62"/>
    <mergeCell ref="A64:L64"/>
    <mergeCell ref="A41:L41"/>
    <mergeCell ref="A42:L42"/>
    <mergeCell ref="A46:C46"/>
    <mergeCell ref="A48:L48"/>
    <mergeCell ref="C9:G9"/>
    <mergeCell ref="H9:L9"/>
    <mergeCell ref="A11:L11"/>
    <mergeCell ref="A12:L12"/>
    <mergeCell ref="A16:C16"/>
    <mergeCell ref="A38:C38"/>
    <mergeCell ref="A18:L18"/>
    <mergeCell ref="A21:L21"/>
    <mergeCell ref="A26:C26"/>
    <mergeCell ref="A28:L28"/>
    <mergeCell ref="A31:C31"/>
    <mergeCell ref="A33:L33"/>
    <mergeCell ref="B8:K8"/>
    <mergeCell ref="H2:K2"/>
    <mergeCell ref="H3:J3"/>
    <mergeCell ref="H4:K4"/>
    <mergeCell ref="H5:K5"/>
    <mergeCell ref="B7:K7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31"/>
  <sheetViews>
    <sheetView topLeftCell="B299" workbookViewId="0">
      <selection activeCell="S321" sqref="S321"/>
    </sheetView>
  </sheetViews>
  <sheetFormatPr defaultRowHeight="15" x14ac:dyDescent="0.25"/>
  <cols>
    <col min="1" max="1" width="11.140625" customWidth="1"/>
    <col min="2" max="2" width="27.42578125" customWidth="1"/>
  </cols>
  <sheetData>
    <row r="1" spans="1:1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/>
      <c r="B2" s="57"/>
      <c r="C2" s="57"/>
      <c r="D2" s="57"/>
      <c r="E2" s="57"/>
      <c r="F2" s="57"/>
      <c r="G2" s="57"/>
      <c r="H2" s="210" t="s">
        <v>121</v>
      </c>
      <c r="I2" s="210"/>
      <c r="J2" s="210"/>
      <c r="K2" s="210"/>
      <c r="L2" s="57"/>
    </row>
    <row r="3" spans="1:12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x14ac:dyDescent="0.25">
      <c r="A5" s="57"/>
      <c r="B5" s="57"/>
      <c r="C5" s="57"/>
      <c r="D5" s="57"/>
      <c r="E5" s="57"/>
      <c r="F5" s="57"/>
      <c r="G5" s="57"/>
      <c r="H5" s="210" t="s">
        <v>192</v>
      </c>
      <c r="I5" s="210"/>
      <c r="J5" s="210"/>
      <c r="K5" s="210"/>
      <c r="L5" s="57"/>
    </row>
    <row r="6" spans="1:12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x14ac:dyDescent="0.25">
      <c r="A7" s="57"/>
      <c r="B7" s="211" t="s">
        <v>205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x14ac:dyDescent="0.25">
      <c r="A8" s="57"/>
      <c r="B8" s="212" t="s">
        <v>198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x14ac:dyDescent="0.25">
      <c r="A11" s="204">
        <v>44382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ht="15.75" customHeight="1" x14ac:dyDescent="0.25">
      <c r="A13" s="6">
        <v>168</v>
      </c>
      <c r="B13" s="11" t="s">
        <v>48</v>
      </c>
      <c r="C13" s="3">
        <v>150</v>
      </c>
      <c r="D13" s="3">
        <v>5.3</v>
      </c>
      <c r="E13" s="3">
        <v>4.88</v>
      </c>
      <c r="F13" s="3">
        <v>28.93</v>
      </c>
      <c r="G13" s="3">
        <v>180.64</v>
      </c>
      <c r="H13" s="3">
        <v>200</v>
      </c>
      <c r="I13" s="3">
        <v>7.1</v>
      </c>
      <c r="J13" s="3">
        <v>6.51</v>
      </c>
      <c r="K13" s="3">
        <v>38.58</v>
      </c>
      <c r="L13" s="3">
        <v>240.85</v>
      </c>
    </row>
    <row r="14" spans="1:12" ht="15.75" customHeight="1" x14ac:dyDescent="0.25">
      <c r="A14" s="1">
        <v>1</v>
      </c>
      <c r="B14" s="17" t="s">
        <v>110</v>
      </c>
      <c r="C14" s="1">
        <v>36</v>
      </c>
      <c r="D14" s="1">
        <v>2.17</v>
      </c>
      <c r="E14" s="1">
        <v>6.79</v>
      </c>
      <c r="F14" s="1">
        <v>13.15</v>
      </c>
      <c r="G14" s="1">
        <v>122.4</v>
      </c>
      <c r="H14" s="1">
        <v>37</v>
      </c>
      <c r="I14" s="1">
        <v>2.2599999999999998</v>
      </c>
      <c r="J14" s="1">
        <v>6.98</v>
      </c>
      <c r="K14" s="1">
        <v>13.52</v>
      </c>
      <c r="L14" s="1">
        <v>125.8</v>
      </c>
    </row>
    <row r="15" spans="1:12" ht="15.75" customHeight="1" x14ac:dyDescent="0.25">
      <c r="A15" s="1">
        <v>416</v>
      </c>
      <c r="B15" s="17" t="s">
        <v>108</v>
      </c>
      <c r="C15" s="1">
        <v>150</v>
      </c>
      <c r="D15" s="1">
        <v>3.15</v>
      </c>
      <c r="E15" s="1">
        <v>2.72</v>
      </c>
      <c r="F15" s="1">
        <v>12.96</v>
      </c>
      <c r="G15" s="1">
        <v>89</v>
      </c>
      <c r="H15" s="1">
        <v>200</v>
      </c>
      <c r="I15" s="1">
        <v>4.2</v>
      </c>
      <c r="J15" s="1">
        <v>3.62</v>
      </c>
      <c r="K15" s="1">
        <v>17.28</v>
      </c>
      <c r="L15" s="1">
        <v>118.66</v>
      </c>
    </row>
    <row r="16" spans="1:12" x14ac:dyDescent="0.25">
      <c r="A16" s="213" t="s">
        <v>111</v>
      </c>
      <c r="B16" s="214"/>
      <c r="C16" s="215"/>
      <c r="D16" s="6">
        <f>SUM(D13:D15)</f>
        <v>10.62</v>
      </c>
      <c r="E16" s="6">
        <f>SUM(E13:E15)</f>
        <v>14.39</v>
      </c>
      <c r="F16" s="6">
        <f>SUM(F13:F15)</f>
        <v>55.04</v>
      </c>
      <c r="G16" s="6">
        <f>SUM(G13:G15)</f>
        <v>392.03999999999996</v>
      </c>
      <c r="H16" s="6"/>
      <c r="I16" s="6">
        <f>SUM(I13:I15)</f>
        <v>13.559999999999999</v>
      </c>
      <c r="J16" s="6">
        <f>SUM(J13:J15)</f>
        <v>17.11</v>
      </c>
      <c r="K16" s="6">
        <f>SUM(K13:K15)</f>
        <v>69.38</v>
      </c>
      <c r="L16" s="6">
        <f>SUM(L13:L15)</f>
        <v>485.30999999999995</v>
      </c>
    </row>
    <row r="17" spans="1:16" x14ac:dyDescent="0.25">
      <c r="A17" s="58"/>
      <c r="B17" s="58"/>
      <c r="C17" s="58"/>
      <c r="D17" s="37"/>
      <c r="E17" s="37"/>
      <c r="F17" s="37"/>
      <c r="G17" s="37"/>
      <c r="H17" s="37"/>
      <c r="I17" s="37"/>
      <c r="J17" s="37"/>
      <c r="K17" s="37"/>
      <c r="L17" s="37"/>
    </row>
    <row r="18" spans="1:16" x14ac:dyDescent="0.25">
      <c r="A18" s="207" t="s">
        <v>175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9"/>
    </row>
    <row r="19" spans="1:16" x14ac:dyDescent="0.25">
      <c r="A19" s="6" t="s">
        <v>113</v>
      </c>
      <c r="B19" s="14" t="s">
        <v>182</v>
      </c>
      <c r="C19" s="3">
        <v>100</v>
      </c>
      <c r="D19" s="3">
        <v>0</v>
      </c>
      <c r="E19" s="3">
        <v>0</v>
      </c>
      <c r="F19" s="3">
        <v>22</v>
      </c>
      <c r="G19" s="3">
        <v>45</v>
      </c>
      <c r="H19" s="3">
        <v>100</v>
      </c>
      <c r="I19" s="3">
        <v>0</v>
      </c>
      <c r="J19" s="3">
        <v>0</v>
      </c>
      <c r="K19" s="3">
        <v>22</v>
      </c>
      <c r="L19" s="3">
        <v>45</v>
      </c>
    </row>
    <row r="20" spans="1:16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6" x14ac:dyDescent="0.25">
      <c r="A21" s="207" t="s">
        <v>117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9"/>
    </row>
    <row r="22" spans="1:16" ht="15.75" customHeight="1" x14ac:dyDescent="0.25">
      <c r="A22" s="6">
        <v>62</v>
      </c>
      <c r="B22" s="11" t="s">
        <v>43</v>
      </c>
      <c r="C22" s="3">
        <v>150</v>
      </c>
      <c r="D22" s="3">
        <v>1.1599999999999999</v>
      </c>
      <c r="E22" s="3">
        <v>3.8</v>
      </c>
      <c r="F22" s="3">
        <v>6.03</v>
      </c>
      <c r="G22" s="3">
        <v>62.5</v>
      </c>
      <c r="H22" s="3">
        <v>200</v>
      </c>
      <c r="I22" s="3">
        <v>1.55</v>
      </c>
      <c r="J22" s="3">
        <v>5.07</v>
      </c>
      <c r="K22" s="3">
        <v>8.0399999999999991</v>
      </c>
      <c r="L22" s="3">
        <v>83.33</v>
      </c>
    </row>
    <row r="23" spans="1:16" ht="15.75" customHeight="1" x14ac:dyDescent="0.25">
      <c r="A23" s="6" t="s">
        <v>140</v>
      </c>
      <c r="B23" s="11" t="s">
        <v>26</v>
      </c>
      <c r="C23" s="3">
        <v>110</v>
      </c>
      <c r="D23" s="3">
        <v>12.65</v>
      </c>
      <c r="E23" s="3">
        <v>1</v>
      </c>
      <c r="F23" s="3">
        <v>27.94</v>
      </c>
      <c r="G23" s="3">
        <v>170.28</v>
      </c>
      <c r="H23" s="3">
        <v>120</v>
      </c>
      <c r="I23" s="3">
        <v>13.8</v>
      </c>
      <c r="J23" s="3">
        <v>1.33</v>
      </c>
      <c r="K23" s="3">
        <v>30.48</v>
      </c>
      <c r="L23" s="3">
        <v>185.76</v>
      </c>
    </row>
    <row r="24" spans="1:16" x14ac:dyDescent="0.25">
      <c r="A24" s="1">
        <v>299</v>
      </c>
      <c r="B24" s="17" t="s">
        <v>155</v>
      </c>
      <c r="C24" s="3">
        <v>80</v>
      </c>
      <c r="D24" s="3">
        <v>11.04</v>
      </c>
      <c r="E24" s="3">
        <v>10.72</v>
      </c>
      <c r="F24" s="3">
        <v>5.27</v>
      </c>
      <c r="G24" s="3">
        <v>161.63999999999999</v>
      </c>
      <c r="H24" s="3">
        <v>90</v>
      </c>
      <c r="I24" s="3">
        <v>12.42</v>
      </c>
      <c r="J24" s="3">
        <v>12.06</v>
      </c>
      <c r="K24" s="3">
        <v>5.92</v>
      </c>
      <c r="L24" s="3">
        <v>181.8</v>
      </c>
    </row>
    <row r="25" spans="1:16" x14ac:dyDescent="0.25">
      <c r="A25" s="6">
        <v>366</v>
      </c>
      <c r="B25" s="11" t="s">
        <v>36</v>
      </c>
      <c r="C25" s="3">
        <v>30</v>
      </c>
      <c r="D25" s="3">
        <v>0.16</v>
      </c>
      <c r="E25" s="3">
        <v>1.1000000000000001</v>
      </c>
      <c r="F25" s="3">
        <v>1.57</v>
      </c>
      <c r="G25" s="3">
        <v>16.850000000000001</v>
      </c>
      <c r="H25" s="3">
        <v>30</v>
      </c>
      <c r="I25" s="3">
        <v>0.16</v>
      </c>
      <c r="J25" s="3">
        <v>1.1000000000000001</v>
      </c>
      <c r="K25" s="3">
        <v>1.57</v>
      </c>
      <c r="L25" s="3">
        <v>16.850000000000001</v>
      </c>
    </row>
    <row r="26" spans="1:16" ht="15.75" customHeight="1" x14ac:dyDescent="0.25">
      <c r="A26" s="6">
        <v>394</v>
      </c>
      <c r="B26" s="11" t="s">
        <v>55</v>
      </c>
      <c r="C26" s="3">
        <v>150</v>
      </c>
      <c r="D26" s="3">
        <v>0.12</v>
      </c>
      <c r="E26" s="3">
        <v>0</v>
      </c>
      <c r="F26" s="3">
        <v>11.24</v>
      </c>
      <c r="G26" s="3">
        <v>45.48</v>
      </c>
      <c r="H26" s="3">
        <v>200</v>
      </c>
      <c r="I26" s="3">
        <v>0.16</v>
      </c>
      <c r="J26" s="3">
        <v>0</v>
      </c>
      <c r="K26" s="3">
        <v>14.99</v>
      </c>
      <c r="L26" s="3">
        <v>60.64</v>
      </c>
    </row>
    <row r="27" spans="1:16" x14ac:dyDescent="0.25">
      <c r="A27" s="63" t="s">
        <v>113</v>
      </c>
      <c r="B27" s="10" t="s">
        <v>124</v>
      </c>
      <c r="C27" s="3">
        <v>40</v>
      </c>
      <c r="D27" s="3">
        <v>2.8</v>
      </c>
      <c r="E27" s="3">
        <v>0.28000000000000003</v>
      </c>
      <c r="F27" s="3">
        <v>19.96</v>
      </c>
      <c r="G27" s="3">
        <v>96</v>
      </c>
      <c r="H27" s="3">
        <v>50</v>
      </c>
      <c r="I27" s="3">
        <v>2.8</v>
      </c>
      <c r="J27" s="3">
        <v>0.28000000000000003</v>
      </c>
      <c r="K27" s="3">
        <v>19.96</v>
      </c>
      <c r="L27" s="3">
        <v>120</v>
      </c>
      <c r="P27" s="56"/>
    </row>
    <row r="28" spans="1:16" x14ac:dyDescent="0.25">
      <c r="A28" s="213" t="s">
        <v>111</v>
      </c>
      <c r="B28" s="214"/>
      <c r="C28" s="215"/>
      <c r="D28" s="6">
        <f>SUM(D22:D27)</f>
        <v>27.930000000000003</v>
      </c>
      <c r="E28" s="6">
        <f>SUM(E22:E27)</f>
        <v>16.900000000000002</v>
      </c>
      <c r="F28" s="6">
        <f>SUM(F22:F27)</f>
        <v>72.009999999999991</v>
      </c>
      <c r="G28" s="6">
        <f>SUM(G22:G27)</f>
        <v>552.75</v>
      </c>
      <c r="H28" s="6"/>
      <c r="I28" s="6">
        <f>SUM(I22:I27)</f>
        <v>30.890000000000004</v>
      </c>
      <c r="J28" s="6">
        <f>SUM(J22:J27)</f>
        <v>19.840000000000003</v>
      </c>
      <c r="K28" s="6">
        <f>SUM(K22:K27)</f>
        <v>80.960000000000008</v>
      </c>
      <c r="L28" s="6">
        <f>SUM(L22:L27)</f>
        <v>648.38</v>
      </c>
    </row>
    <row r="29" spans="1:16" x14ac:dyDescent="0.25">
      <c r="A29" s="58"/>
      <c r="B29" s="58"/>
      <c r="C29" s="58"/>
      <c r="D29" s="37"/>
      <c r="E29" s="37"/>
      <c r="F29" s="37"/>
      <c r="G29" s="37"/>
      <c r="H29" s="37"/>
      <c r="I29" s="37"/>
      <c r="J29" s="37"/>
      <c r="K29" s="37"/>
      <c r="L29" s="37"/>
    </row>
    <row r="30" spans="1:16" x14ac:dyDescent="0.25">
      <c r="A30" s="207" t="s">
        <v>125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9"/>
    </row>
    <row r="31" spans="1:16" x14ac:dyDescent="0.25">
      <c r="A31" s="6" t="s">
        <v>113</v>
      </c>
      <c r="B31" s="14" t="s">
        <v>182</v>
      </c>
      <c r="C31" s="3">
        <v>200</v>
      </c>
      <c r="D31" s="3">
        <v>0</v>
      </c>
      <c r="E31" s="3">
        <v>0</v>
      </c>
      <c r="F31" s="3">
        <v>22</v>
      </c>
      <c r="G31" s="3">
        <v>90</v>
      </c>
      <c r="H31" s="3">
        <v>200</v>
      </c>
      <c r="I31" s="3">
        <v>0</v>
      </c>
      <c r="J31" s="3">
        <v>0</v>
      </c>
      <c r="K31" s="3">
        <v>22</v>
      </c>
      <c r="L31" s="3">
        <v>90</v>
      </c>
    </row>
    <row r="32" spans="1:16" ht="15.75" customHeight="1" x14ac:dyDescent="0.25">
      <c r="A32" s="1" t="s">
        <v>113</v>
      </c>
      <c r="B32" s="50" t="s">
        <v>112</v>
      </c>
      <c r="C32" s="1">
        <v>30</v>
      </c>
      <c r="D32" s="1">
        <v>2.25</v>
      </c>
      <c r="E32" s="1">
        <v>4.5</v>
      </c>
      <c r="F32" s="1">
        <v>20.399999999999999</v>
      </c>
      <c r="G32" s="1">
        <v>132</v>
      </c>
      <c r="H32" s="1">
        <v>30</v>
      </c>
      <c r="I32" s="1">
        <v>2.25</v>
      </c>
      <c r="J32" s="1">
        <v>4.5</v>
      </c>
      <c r="K32" s="1">
        <v>20.399999999999999</v>
      </c>
      <c r="L32" s="1">
        <v>132</v>
      </c>
    </row>
    <row r="33" spans="1:15" x14ac:dyDescent="0.25">
      <c r="A33" s="213" t="s">
        <v>111</v>
      </c>
      <c r="B33" s="214"/>
      <c r="C33" s="215"/>
      <c r="D33" s="6">
        <f>SUM(D31:D32)</f>
        <v>2.25</v>
      </c>
      <c r="E33" s="6">
        <f>SUM(E31:E32)</f>
        <v>4.5</v>
      </c>
      <c r="F33" s="6">
        <f>SUM(F31:F32)</f>
        <v>42.4</v>
      </c>
      <c r="G33" s="6">
        <f>SUM(G31:G32)</f>
        <v>222</v>
      </c>
      <c r="H33" s="6"/>
      <c r="I33" s="6">
        <f>SUM(I31:I32)</f>
        <v>2.25</v>
      </c>
      <c r="J33" s="6">
        <f>SUM(J31:J32)</f>
        <v>4.5</v>
      </c>
      <c r="K33" s="6">
        <f>SUM(K31:K32)</f>
        <v>42.4</v>
      </c>
      <c r="L33" s="6">
        <f>SUM(L31:L32)</f>
        <v>222</v>
      </c>
    </row>
    <row r="34" spans="1:15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5" x14ac:dyDescent="0.25">
      <c r="A35" s="207" t="s">
        <v>129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9"/>
    </row>
    <row r="36" spans="1:15" ht="15.75" customHeight="1" x14ac:dyDescent="0.25">
      <c r="A36" s="6">
        <v>217</v>
      </c>
      <c r="B36" s="17" t="s">
        <v>98</v>
      </c>
      <c r="C36" s="1">
        <v>150</v>
      </c>
      <c r="D36" s="1">
        <v>6.3</v>
      </c>
      <c r="E36" s="1">
        <v>5.25</v>
      </c>
      <c r="F36" s="1">
        <v>18.600000000000001</v>
      </c>
      <c r="G36" s="1">
        <v>147.9</v>
      </c>
      <c r="H36" s="6">
        <v>200</v>
      </c>
      <c r="I36" s="1">
        <v>8.4</v>
      </c>
      <c r="J36" s="1">
        <v>7</v>
      </c>
      <c r="K36" s="1">
        <v>24.8</v>
      </c>
      <c r="L36" s="1">
        <v>197.2</v>
      </c>
    </row>
    <row r="37" spans="1:15" ht="15.75" customHeight="1" x14ac:dyDescent="0.25">
      <c r="A37" s="6" t="s">
        <v>171</v>
      </c>
      <c r="B37" s="11" t="s">
        <v>170</v>
      </c>
      <c r="C37" s="3">
        <v>40</v>
      </c>
      <c r="D37" s="3">
        <v>3.09</v>
      </c>
      <c r="E37" s="3">
        <v>2.59</v>
      </c>
      <c r="F37" s="3">
        <v>19.260000000000002</v>
      </c>
      <c r="G37" s="3">
        <v>112.86</v>
      </c>
      <c r="H37" s="3">
        <v>60</v>
      </c>
      <c r="I37" s="3">
        <v>4.6399999999999997</v>
      </c>
      <c r="J37" s="3">
        <v>3.89</v>
      </c>
      <c r="K37" s="3">
        <v>28.9</v>
      </c>
      <c r="L37" s="3">
        <v>169.3</v>
      </c>
    </row>
    <row r="38" spans="1:15" x14ac:dyDescent="0.25">
      <c r="A38" s="63" t="s">
        <v>113</v>
      </c>
      <c r="B38" s="10" t="s">
        <v>16</v>
      </c>
      <c r="C38" s="3">
        <v>20</v>
      </c>
      <c r="D38" s="3">
        <v>3.4</v>
      </c>
      <c r="E38" s="3">
        <v>1.32</v>
      </c>
      <c r="F38" s="3">
        <v>17</v>
      </c>
      <c r="G38" s="3">
        <v>51.8</v>
      </c>
      <c r="H38" s="3">
        <v>25</v>
      </c>
      <c r="I38" s="3">
        <v>4.25</v>
      </c>
      <c r="J38" s="3">
        <v>1.65</v>
      </c>
      <c r="K38" s="3">
        <v>21.25</v>
      </c>
      <c r="L38" s="3">
        <v>64.8</v>
      </c>
    </row>
    <row r="39" spans="1:15" x14ac:dyDescent="0.25">
      <c r="A39" s="6">
        <v>410</v>
      </c>
      <c r="B39" s="10" t="s">
        <v>130</v>
      </c>
      <c r="C39" s="3">
        <v>150</v>
      </c>
      <c r="D39" s="3">
        <v>4.4999999999999998E-2</v>
      </c>
      <c r="E39" s="3">
        <v>0</v>
      </c>
      <c r="F39" s="3">
        <v>4.51</v>
      </c>
      <c r="G39" s="3">
        <v>18.239999999999998</v>
      </c>
      <c r="H39" s="3">
        <v>200</v>
      </c>
      <c r="I39" s="3">
        <v>0.06</v>
      </c>
      <c r="J39" s="3">
        <v>0</v>
      </c>
      <c r="K39" s="3">
        <v>6.02</v>
      </c>
      <c r="L39" s="3">
        <v>24.32</v>
      </c>
    </row>
    <row r="40" spans="1:15" x14ac:dyDescent="0.25">
      <c r="A40" s="213" t="s">
        <v>111</v>
      </c>
      <c r="B40" s="214"/>
      <c r="C40" s="215"/>
      <c r="D40" s="6">
        <f>SUM(D36:D39)</f>
        <v>12.835000000000001</v>
      </c>
      <c r="E40" s="6">
        <f>SUM(E36:E39)</f>
        <v>9.16</v>
      </c>
      <c r="F40" s="6">
        <f>SUM(F36:F39)</f>
        <v>59.37</v>
      </c>
      <c r="G40" s="6">
        <f>SUM(G36:G39)</f>
        <v>330.8</v>
      </c>
      <c r="H40" s="6"/>
      <c r="I40" s="6">
        <f>SUM(I36:I39)</f>
        <v>17.349999999999998</v>
      </c>
      <c r="J40" s="6">
        <f>SUM(J36:J39)</f>
        <v>12.540000000000001</v>
      </c>
      <c r="K40" s="6">
        <f>SUM(K36:K39)</f>
        <v>80.97</v>
      </c>
      <c r="L40" s="6">
        <f>SUM(L36:L39)</f>
        <v>455.62</v>
      </c>
    </row>
    <row r="41" spans="1:15" x14ac:dyDescent="0.25">
      <c r="A41" s="36" t="s">
        <v>131</v>
      </c>
      <c r="B41" s="57"/>
      <c r="C41" s="57"/>
      <c r="D41" s="57"/>
      <c r="E41" s="57"/>
      <c r="F41" s="57"/>
      <c r="G41" s="36">
        <f>G40+G33+G28+G16+G1+G19</f>
        <v>1542.59</v>
      </c>
      <c r="H41" s="57"/>
      <c r="I41" s="57"/>
      <c r="J41" s="57"/>
      <c r="K41" s="57"/>
      <c r="L41" s="36">
        <f>L40+L33+L28+L16+L1+L19</f>
        <v>1856.31</v>
      </c>
      <c r="N41" s="55"/>
      <c r="O41" s="55"/>
    </row>
    <row r="43" spans="1:15" x14ac:dyDescent="0.25">
      <c r="A43" s="204">
        <v>44383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9"/>
    </row>
    <row r="44" spans="1:15" x14ac:dyDescent="0.25">
      <c r="A44" s="207" t="s">
        <v>116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9"/>
    </row>
    <row r="45" spans="1:15" ht="15.75" customHeight="1" x14ac:dyDescent="0.25">
      <c r="A45" s="6">
        <v>168</v>
      </c>
      <c r="B45" s="11" t="s">
        <v>82</v>
      </c>
      <c r="C45" s="3">
        <v>150</v>
      </c>
      <c r="D45" s="3">
        <v>4.08</v>
      </c>
      <c r="E45" s="3">
        <v>4.08</v>
      </c>
      <c r="F45" s="3">
        <v>25.05</v>
      </c>
      <c r="G45" s="3">
        <v>153</v>
      </c>
      <c r="H45" s="6">
        <v>200</v>
      </c>
      <c r="I45" s="3">
        <v>5.43</v>
      </c>
      <c r="J45" s="3">
        <v>4.2300000000000004</v>
      </c>
      <c r="K45" s="3">
        <v>33.380000000000003</v>
      </c>
      <c r="L45" s="3">
        <v>193</v>
      </c>
    </row>
    <row r="46" spans="1:15" ht="15.75" customHeight="1" x14ac:dyDescent="0.25">
      <c r="A46" s="1">
        <v>3</v>
      </c>
      <c r="B46" s="49" t="s">
        <v>153</v>
      </c>
      <c r="C46" s="1">
        <v>42</v>
      </c>
      <c r="D46" s="1">
        <v>4.41</v>
      </c>
      <c r="E46" s="1">
        <v>6.42</v>
      </c>
      <c r="F46" s="1">
        <v>13.58</v>
      </c>
      <c r="G46" s="1">
        <v>129.69999999999999</v>
      </c>
      <c r="H46" s="1">
        <v>44</v>
      </c>
      <c r="I46" s="1">
        <v>4.7300000000000004</v>
      </c>
      <c r="J46" s="1">
        <v>6.88</v>
      </c>
      <c r="K46" s="1">
        <v>14.56</v>
      </c>
      <c r="L46" s="1">
        <v>139</v>
      </c>
    </row>
    <row r="47" spans="1:15" ht="12.75" customHeight="1" x14ac:dyDescent="0.25">
      <c r="A47" s="6">
        <v>413</v>
      </c>
      <c r="B47" s="11" t="s">
        <v>32</v>
      </c>
      <c r="C47" s="3">
        <v>150</v>
      </c>
      <c r="D47" s="3">
        <v>1.05</v>
      </c>
      <c r="E47" s="3">
        <v>1.2</v>
      </c>
      <c r="F47" s="3">
        <v>13.01</v>
      </c>
      <c r="G47" s="3">
        <v>66.989999999999995</v>
      </c>
      <c r="H47" s="3">
        <v>200</v>
      </c>
      <c r="I47" s="3">
        <v>1.4</v>
      </c>
      <c r="J47" s="3">
        <v>1.6</v>
      </c>
      <c r="K47" s="3">
        <v>17.350000000000001</v>
      </c>
      <c r="L47" s="3">
        <v>89.32</v>
      </c>
    </row>
    <row r="48" spans="1:15" x14ac:dyDescent="0.25">
      <c r="A48" s="213" t="s">
        <v>111</v>
      </c>
      <c r="B48" s="214"/>
      <c r="C48" s="215"/>
      <c r="D48" s="6">
        <f>SUM(D45:D47)</f>
        <v>9.5400000000000009</v>
      </c>
      <c r="E48" s="6">
        <f>SUM(E45:E47)</f>
        <v>11.7</v>
      </c>
      <c r="F48" s="6">
        <f>SUM(F45:F47)</f>
        <v>51.64</v>
      </c>
      <c r="G48" s="6">
        <f>SUM(G45:G47)</f>
        <v>349.69</v>
      </c>
      <c r="H48" s="6"/>
      <c r="I48" s="6">
        <f>SUM(I45:I47)</f>
        <v>11.56</v>
      </c>
      <c r="J48" s="6">
        <f>SUM(J45:J47)</f>
        <v>12.709999999999999</v>
      </c>
      <c r="K48" s="6">
        <f>SUM(K45:K47)</f>
        <v>65.290000000000006</v>
      </c>
      <c r="L48" s="6">
        <f>SUM(L45:L47)</f>
        <v>421.32</v>
      </c>
    </row>
    <row r="49" spans="1:16" x14ac:dyDescent="0.25">
      <c r="A49" s="58"/>
      <c r="B49" s="58"/>
      <c r="C49" s="58"/>
      <c r="D49" s="37"/>
      <c r="E49" s="37"/>
      <c r="F49" s="37"/>
      <c r="G49" s="37"/>
      <c r="H49" s="37"/>
      <c r="I49" s="37"/>
      <c r="J49" s="37"/>
      <c r="K49" s="37"/>
      <c r="L49" s="37"/>
    </row>
    <row r="50" spans="1:16" x14ac:dyDescent="0.25">
      <c r="A50" s="207" t="s">
        <v>175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9"/>
    </row>
    <row r="51" spans="1:16" x14ac:dyDescent="0.25">
      <c r="A51" s="6" t="s">
        <v>113</v>
      </c>
      <c r="B51" s="14" t="s">
        <v>182</v>
      </c>
      <c r="C51" s="3">
        <v>100</v>
      </c>
      <c r="D51" s="3">
        <v>0</v>
      </c>
      <c r="E51" s="3">
        <v>0</v>
      </c>
      <c r="F51" s="3">
        <v>22</v>
      </c>
      <c r="G51" s="3">
        <v>45</v>
      </c>
      <c r="H51" s="3">
        <v>100</v>
      </c>
      <c r="I51" s="3">
        <v>0</v>
      </c>
      <c r="J51" s="3">
        <v>0</v>
      </c>
      <c r="K51" s="3">
        <v>22</v>
      </c>
      <c r="L51" s="3">
        <v>45</v>
      </c>
    </row>
    <row r="52" spans="1:16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</row>
    <row r="53" spans="1:16" x14ac:dyDescent="0.25">
      <c r="A53" s="207" t="s">
        <v>117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9"/>
    </row>
    <row r="54" spans="1:16" x14ac:dyDescent="0.25">
      <c r="A54" s="6">
        <v>87</v>
      </c>
      <c r="B54" s="11" t="s">
        <v>78</v>
      </c>
      <c r="C54" s="3">
        <v>150</v>
      </c>
      <c r="D54" s="3">
        <v>1.8</v>
      </c>
      <c r="E54" s="3">
        <v>2.85</v>
      </c>
      <c r="F54" s="3">
        <v>2.95</v>
      </c>
      <c r="G54" s="3">
        <v>52.5</v>
      </c>
      <c r="H54" s="3">
        <v>200</v>
      </c>
      <c r="I54" s="3">
        <v>2.4</v>
      </c>
      <c r="J54" s="3">
        <v>3.8</v>
      </c>
      <c r="K54" s="3">
        <v>3.93</v>
      </c>
      <c r="L54" s="3">
        <v>70</v>
      </c>
    </row>
    <row r="55" spans="1:16" ht="15.75" customHeight="1" x14ac:dyDescent="0.25">
      <c r="A55" s="6">
        <v>332</v>
      </c>
      <c r="B55" s="11" t="s">
        <v>72</v>
      </c>
      <c r="C55" s="3">
        <v>110</v>
      </c>
      <c r="D55" s="3">
        <v>6.4</v>
      </c>
      <c r="E55" s="3">
        <v>3.98</v>
      </c>
      <c r="F55" s="3">
        <v>33</v>
      </c>
      <c r="G55" s="3">
        <v>193.46</v>
      </c>
      <c r="H55" s="3">
        <v>120</v>
      </c>
      <c r="I55" s="3">
        <v>6.99</v>
      </c>
      <c r="J55" s="3">
        <v>4.34</v>
      </c>
      <c r="K55" s="3">
        <v>36</v>
      </c>
      <c r="L55" s="3">
        <v>211.05</v>
      </c>
    </row>
    <row r="56" spans="1:16" x14ac:dyDescent="0.25">
      <c r="A56" s="1">
        <v>296</v>
      </c>
      <c r="B56" s="17" t="s">
        <v>105</v>
      </c>
      <c r="C56" s="1">
        <v>80</v>
      </c>
      <c r="D56" s="1">
        <v>15.56</v>
      </c>
      <c r="E56" s="1">
        <v>11.39</v>
      </c>
      <c r="F56" s="1">
        <v>16.7</v>
      </c>
      <c r="G56" s="1">
        <v>232</v>
      </c>
      <c r="H56" s="1">
        <v>90</v>
      </c>
      <c r="I56" s="21">
        <v>17.5</v>
      </c>
      <c r="J56" s="1">
        <v>12.81</v>
      </c>
      <c r="K56" s="1">
        <v>18.79</v>
      </c>
      <c r="L56" s="1">
        <v>298.3</v>
      </c>
    </row>
    <row r="57" spans="1:16" x14ac:dyDescent="0.25">
      <c r="A57" s="6">
        <v>366</v>
      </c>
      <c r="B57" s="11" t="s">
        <v>36</v>
      </c>
      <c r="C57" s="3">
        <v>30</v>
      </c>
      <c r="D57" s="3">
        <v>0.16</v>
      </c>
      <c r="E57" s="3">
        <v>1.1000000000000001</v>
      </c>
      <c r="F57" s="3">
        <v>1.57</v>
      </c>
      <c r="G57" s="3">
        <v>16.850000000000001</v>
      </c>
      <c r="H57" s="3">
        <v>30</v>
      </c>
      <c r="I57" s="3">
        <v>0.16</v>
      </c>
      <c r="J57" s="3">
        <v>1.1000000000000001</v>
      </c>
      <c r="K57" s="3">
        <v>1.57</v>
      </c>
      <c r="L57" s="3">
        <v>16.850000000000001</v>
      </c>
    </row>
    <row r="58" spans="1:16" ht="15.75" customHeight="1" x14ac:dyDescent="0.25">
      <c r="A58" s="6">
        <v>394</v>
      </c>
      <c r="B58" s="11" t="s">
        <v>207</v>
      </c>
      <c r="C58" s="3">
        <v>150</v>
      </c>
      <c r="D58" s="3">
        <v>0.12</v>
      </c>
      <c r="E58" s="3">
        <v>0</v>
      </c>
      <c r="F58" s="3">
        <v>11.24</v>
      </c>
      <c r="G58" s="3">
        <v>45.48</v>
      </c>
      <c r="H58" s="3">
        <v>200</v>
      </c>
      <c r="I58" s="3">
        <v>0.16</v>
      </c>
      <c r="J58" s="3">
        <v>0</v>
      </c>
      <c r="K58" s="3">
        <v>14.99</v>
      </c>
      <c r="L58" s="3">
        <v>60.64</v>
      </c>
    </row>
    <row r="59" spans="1:16" x14ac:dyDescent="0.25">
      <c r="A59" s="63" t="s">
        <v>113</v>
      </c>
      <c r="B59" s="10" t="s">
        <v>124</v>
      </c>
      <c r="C59" s="3">
        <v>40</v>
      </c>
      <c r="D59" s="3">
        <v>2.8</v>
      </c>
      <c r="E59" s="3">
        <v>0.28000000000000003</v>
      </c>
      <c r="F59" s="3">
        <v>19.96</v>
      </c>
      <c r="G59" s="3">
        <v>96</v>
      </c>
      <c r="H59" s="3">
        <v>50</v>
      </c>
      <c r="I59" s="3">
        <v>2.8</v>
      </c>
      <c r="J59" s="3">
        <v>0.28000000000000003</v>
      </c>
      <c r="K59" s="3">
        <v>19.96</v>
      </c>
      <c r="L59" s="3">
        <v>120</v>
      </c>
      <c r="P59" s="56"/>
    </row>
    <row r="60" spans="1:16" x14ac:dyDescent="0.25">
      <c r="A60" s="213" t="s">
        <v>111</v>
      </c>
      <c r="B60" s="214"/>
      <c r="C60" s="215"/>
      <c r="D60" s="6">
        <f>SUM(D54:D59)</f>
        <v>26.840000000000003</v>
      </c>
      <c r="E60" s="6">
        <f>SUM(E54:E59)</f>
        <v>19.600000000000001</v>
      </c>
      <c r="F60" s="6">
        <f>SUM(F54:F59)</f>
        <v>85.420000000000016</v>
      </c>
      <c r="G60" s="6">
        <f>SUM(G54:G59)</f>
        <v>636.29000000000008</v>
      </c>
      <c r="H60" s="6"/>
      <c r="I60" s="6">
        <f>SUM(I54:I59)</f>
        <v>30.01</v>
      </c>
      <c r="J60" s="6">
        <f>SUM(J54:J59)</f>
        <v>22.330000000000005</v>
      </c>
      <c r="K60" s="6">
        <f>SUM(K54:K59)</f>
        <v>95.240000000000009</v>
      </c>
      <c r="L60" s="6">
        <f>SUM(L54:L59)</f>
        <v>776.84</v>
      </c>
    </row>
    <row r="61" spans="1:16" x14ac:dyDescent="0.25">
      <c r="A61" s="58"/>
      <c r="B61" s="58"/>
      <c r="C61" s="58"/>
      <c r="D61" s="37"/>
      <c r="E61" s="37"/>
      <c r="F61" s="37"/>
      <c r="G61" s="37"/>
      <c r="H61" s="37"/>
      <c r="I61" s="37"/>
      <c r="J61" s="37"/>
      <c r="K61" s="37"/>
      <c r="L61" s="37"/>
    </row>
    <row r="62" spans="1:16" x14ac:dyDescent="0.25">
      <c r="A62" s="207" t="s">
        <v>125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9"/>
    </row>
    <row r="63" spans="1:16" ht="15.75" customHeight="1" x14ac:dyDescent="0.25">
      <c r="A63" s="6">
        <v>417</v>
      </c>
      <c r="B63" s="11" t="s">
        <v>206</v>
      </c>
      <c r="C63" s="3">
        <v>150</v>
      </c>
      <c r="D63" s="3">
        <v>0.08</v>
      </c>
      <c r="E63" s="3">
        <v>0</v>
      </c>
      <c r="F63" s="3">
        <v>15.8</v>
      </c>
      <c r="G63" s="3">
        <v>63.52</v>
      </c>
      <c r="H63" s="3">
        <v>200</v>
      </c>
      <c r="I63" s="3">
        <v>0.11</v>
      </c>
      <c r="J63" s="3">
        <v>0</v>
      </c>
      <c r="K63" s="3">
        <v>21.1</v>
      </c>
      <c r="L63" s="3">
        <v>84.7</v>
      </c>
    </row>
    <row r="64" spans="1:16" x14ac:dyDescent="0.25">
      <c r="A64" s="213" t="s">
        <v>111</v>
      </c>
      <c r="B64" s="214"/>
      <c r="C64" s="215"/>
      <c r="D64" s="6">
        <f>SUM(D63:D63)</f>
        <v>0.08</v>
      </c>
      <c r="E64" s="6">
        <f>SUM(E63:E63)</f>
        <v>0</v>
      </c>
      <c r="F64" s="6">
        <f>SUM(F63:F63)</f>
        <v>15.8</v>
      </c>
      <c r="G64" s="6">
        <f>SUM(G63:G63)</f>
        <v>63.52</v>
      </c>
      <c r="H64" s="6"/>
      <c r="I64" s="6">
        <f>SUM(I63:I63)</f>
        <v>0.11</v>
      </c>
      <c r="J64" s="6">
        <f>SUM(J63:J63)</f>
        <v>0</v>
      </c>
      <c r="K64" s="6">
        <f>SUM(K63:K63)</f>
        <v>21.1</v>
      </c>
      <c r="L64" s="6">
        <f>SUM(L63:L63)</f>
        <v>84.7</v>
      </c>
    </row>
    <row r="65" spans="1:15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</row>
    <row r="66" spans="1:15" x14ac:dyDescent="0.25">
      <c r="A66" s="207" t="s">
        <v>129</v>
      </c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9"/>
    </row>
    <row r="67" spans="1:15" x14ac:dyDescent="0.25">
      <c r="A67" s="1">
        <v>114</v>
      </c>
      <c r="B67" s="17" t="s">
        <v>114</v>
      </c>
      <c r="C67" s="1">
        <v>150</v>
      </c>
      <c r="D67" s="1">
        <v>3.52</v>
      </c>
      <c r="E67" s="1">
        <v>6.91</v>
      </c>
      <c r="F67" s="1">
        <v>18.239999999999998</v>
      </c>
      <c r="G67" s="1">
        <v>117.3</v>
      </c>
      <c r="H67" s="1">
        <v>200</v>
      </c>
      <c r="I67" s="21">
        <v>4.6900000000000004</v>
      </c>
      <c r="J67" s="1">
        <v>9.1999999999999993</v>
      </c>
      <c r="K67" s="1">
        <v>13.65</v>
      </c>
      <c r="L67" s="1">
        <v>156.4</v>
      </c>
    </row>
    <row r="68" spans="1:15" ht="15.75" customHeight="1" x14ac:dyDescent="0.25">
      <c r="A68" s="6">
        <v>492</v>
      </c>
      <c r="B68" s="12" t="s">
        <v>18</v>
      </c>
      <c r="C68" s="6">
        <v>40</v>
      </c>
      <c r="D68" s="6">
        <v>2.72</v>
      </c>
      <c r="E68" s="6">
        <v>4.68</v>
      </c>
      <c r="F68" s="6">
        <v>27.06</v>
      </c>
      <c r="G68" s="6">
        <v>161.4</v>
      </c>
      <c r="H68" s="6">
        <v>60</v>
      </c>
      <c r="I68" s="6">
        <v>4.09</v>
      </c>
      <c r="J68" s="6">
        <v>7.02</v>
      </c>
      <c r="K68" s="6">
        <v>40.590000000000003</v>
      </c>
      <c r="L68" s="6">
        <v>242.1</v>
      </c>
    </row>
    <row r="69" spans="1:15" x14ac:dyDescent="0.25">
      <c r="A69" s="63" t="s">
        <v>113</v>
      </c>
      <c r="B69" s="10" t="s">
        <v>16</v>
      </c>
      <c r="C69" s="3">
        <v>20</v>
      </c>
      <c r="D69" s="3">
        <v>3.4</v>
      </c>
      <c r="E69" s="3">
        <v>1.32</v>
      </c>
      <c r="F69" s="3">
        <v>17</v>
      </c>
      <c r="G69" s="3">
        <v>51.8</v>
      </c>
      <c r="H69" s="3">
        <v>25</v>
      </c>
      <c r="I69" s="3">
        <v>4.25</v>
      </c>
      <c r="J69" s="3">
        <v>1.65</v>
      </c>
      <c r="K69" s="3">
        <v>21.25</v>
      </c>
      <c r="L69" s="3">
        <v>64.8</v>
      </c>
    </row>
    <row r="70" spans="1:15" x14ac:dyDescent="0.25">
      <c r="A70" s="6">
        <v>410</v>
      </c>
      <c r="B70" s="10" t="s">
        <v>130</v>
      </c>
      <c r="C70" s="3">
        <v>150</v>
      </c>
      <c r="D70" s="3">
        <v>4.4999999999999998E-2</v>
      </c>
      <c r="E70" s="3">
        <v>0</v>
      </c>
      <c r="F70" s="3">
        <v>4.51</v>
      </c>
      <c r="G70" s="3">
        <v>18.239999999999998</v>
      </c>
      <c r="H70" s="3">
        <v>200</v>
      </c>
      <c r="I70" s="3">
        <v>0.06</v>
      </c>
      <c r="J70" s="3">
        <v>0</v>
      </c>
      <c r="K70" s="3">
        <v>6.02</v>
      </c>
      <c r="L70" s="3">
        <v>24.32</v>
      </c>
    </row>
    <row r="71" spans="1:15" x14ac:dyDescent="0.25">
      <c r="A71" s="223" t="s">
        <v>111</v>
      </c>
      <c r="B71" s="223"/>
      <c r="C71" s="223"/>
      <c r="D71" s="6">
        <f>SUM(D67:D70)</f>
        <v>9.6850000000000005</v>
      </c>
      <c r="E71" s="6">
        <f>SUM(E67:E70)</f>
        <v>12.91</v>
      </c>
      <c r="F71" s="6">
        <f>SUM(F67:F70)</f>
        <v>66.81</v>
      </c>
      <c r="G71" s="6">
        <f>SUM(G67:G70)</f>
        <v>348.74</v>
      </c>
      <c r="H71" s="6"/>
      <c r="I71" s="6">
        <f>SUM(I67:I70)</f>
        <v>13.090000000000002</v>
      </c>
      <c r="J71" s="6">
        <f>SUM(J67:J70)</f>
        <v>17.869999999999997</v>
      </c>
      <c r="K71" s="6">
        <f>SUM(K67:K70)</f>
        <v>81.510000000000005</v>
      </c>
      <c r="L71" s="6">
        <f>SUM(L67:L70)</f>
        <v>487.62</v>
      </c>
    </row>
    <row r="72" spans="1:15" x14ac:dyDescent="0.25">
      <c r="A72" s="36" t="s">
        <v>131</v>
      </c>
      <c r="B72" s="57"/>
      <c r="C72" s="57"/>
      <c r="D72" s="57"/>
      <c r="E72" s="57"/>
      <c r="F72" s="57"/>
      <c r="G72" s="36">
        <f>G71+G64+G60+G48+G33+G51</f>
        <v>1665.2400000000002</v>
      </c>
      <c r="H72" s="57"/>
      <c r="I72" s="57"/>
      <c r="J72" s="57"/>
      <c r="K72" s="57"/>
      <c r="L72" s="36">
        <f>L71+L64+L60+L48+L33+L51</f>
        <v>2037.48</v>
      </c>
      <c r="N72" s="55"/>
      <c r="O72" s="55"/>
    </row>
    <row r="74" spans="1:15" x14ac:dyDescent="0.25">
      <c r="A74" s="204">
        <v>44384</v>
      </c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9"/>
    </row>
    <row r="75" spans="1:15" x14ac:dyDescent="0.25">
      <c r="A75" s="207" t="s">
        <v>116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9"/>
    </row>
    <row r="76" spans="1:15" ht="15.75" customHeight="1" x14ac:dyDescent="0.25">
      <c r="A76" s="6">
        <v>168</v>
      </c>
      <c r="B76" s="11" t="s">
        <v>42</v>
      </c>
      <c r="C76" s="3">
        <v>150</v>
      </c>
      <c r="D76" s="3">
        <v>5.58</v>
      </c>
      <c r="E76" s="3">
        <v>6.05</v>
      </c>
      <c r="F76" s="3">
        <v>26.46</v>
      </c>
      <c r="G76" s="3">
        <v>182.94</v>
      </c>
      <c r="H76" s="3">
        <v>200</v>
      </c>
      <c r="I76" s="3">
        <v>7.44</v>
      </c>
      <c r="J76" s="3">
        <v>8.1</v>
      </c>
      <c r="K76" s="3">
        <v>35.28</v>
      </c>
      <c r="L76" s="3">
        <v>243.92</v>
      </c>
    </row>
    <row r="77" spans="1:15" ht="15.75" customHeight="1" x14ac:dyDescent="0.25">
      <c r="A77" s="1">
        <v>1</v>
      </c>
      <c r="B77" s="17" t="s">
        <v>110</v>
      </c>
      <c r="C77" s="1">
        <v>36</v>
      </c>
      <c r="D77" s="1">
        <v>2.17</v>
      </c>
      <c r="E77" s="1">
        <v>6.79</v>
      </c>
      <c r="F77" s="1">
        <v>13.15</v>
      </c>
      <c r="G77" s="1">
        <v>122.4</v>
      </c>
      <c r="H77" s="1">
        <v>37</v>
      </c>
      <c r="I77" s="1">
        <v>2.2599999999999998</v>
      </c>
      <c r="J77" s="1">
        <v>6.98</v>
      </c>
      <c r="K77" s="1">
        <v>13.52</v>
      </c>
      <c r="L77" s="1">
        <v>125.8</v>
      </c>
    </row>
    <row r="78" spans="1:15" ht="15.75" customHeight="1" x14ac:dyDescent="0.25">
      <c r="A78" s="6">
        <v>414</v>
      </c>
      <c r="B78" s="11" t="s">
        <v>24</v>
      </c>
      <c r="C78" s="3">
        <v>150</v>
      </c>
      <c r="D78" s="3">
        <v>2.09</v>
      </c>
      <c r="E78" s="3">
        <v>2.39</v>
      </c>
      <c r="F78" s="3">
        <v>14.78</v>
      </c>
      <c r="G78" s="3">
        <v>89.02</v>
      </c>
      <c r="H78" s="3">
        <v>200</v>
      </c>
      <c r="I78" s="3">
        <v>2.79</v>
      </c>
      <c r="J78" s="3">
        <v>3.19</v>
      </c>
      <c r="K78" s="3">
        <v>19.71</v>
      </c>
      <c r="L78" s="3">
        <v>118.69</v>
      </c>
    </row>
    <row r="79" spans="1:15" x14ac:dyDescent="0.25">
      <c r="A79" s="213" t="s">
        <v>111</v>
      </c>
      <c r="B79" s="214"/>
      <c r="C79" s="215"/>
      <c r="D79" s="6">
        <f>SUM(D76:D78)</f>
        <v>9.84</v>
      </c>
      <c r="E79" s="6">
        <f>SUM(E76:E78)</f>
        <v>15.23</v>
      </c>
      <c r="F79" s="6">
        <f>SUM(F76:F78)</f>
        <v>54.39</v>
      </c>
      <c r="G79" s="6">
        <f>SUM(G76:G78)</f>
        <v>394.36</v>
      </c>
      <c r="H79" s="6"/>
      <c r="I79" s="6">
        <f>SUM(I76:I78)</f>
        <v>12.489999999999998</v>
      </c>
      <c r="J79" s="6">
        <f>SUM(J76:J78)</f>
        <v>18.27</v>
      </c>
      <c r="K79" s="6">
        <f>SUM(K76:K78)</f>
        <v>68.509999999999991</v>
      </c>
      <c r="L79" s="6">
        <f>SUM(L76:L78)</f>
        <v>488.40999999999997</v>
      </c>
    </row>
    <row r="80" spans="1:15" x14ac:dyDescent="0.25">
      <c r="A80" s="58"/>
      <c r="B80" s="58"/>
      <c r="C80" s="58"/>
      <c r="D80" s="37"/>
      <c r="E80" s="37"/>
      <c r="F80" s="37"/>
      <c r="G80" s="37"/>
      <c r="H80" s="37"/>
      <c r="I80" s="37"/>
      <c r="J80" s="37"/>
      <c r="K80" s="37"/>
      <c r="L80" s="37"/>
    </row>
    <row r="81" spans="1:16" x14ac:dyDescent="0.25">
      <c r="A81" s="207" t="s">
        <v>175</v>
      </c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9"/>
    </row>
    <row r="82" spans="1:16" x14ac:dyDescent="0.25">
      <c r="A82" s="6" t="s">
        <v>113</v>
      </c>
      <c r="B82" s="14" t="s">
        <v>182</v>
      </c>
      <c r="C82" s="3">
        <v>100</v>
      </c>
      <c r="D82" s="3">
        <v>0</v>
      </c>
      <c r="E82" s="3">
        <v>0</v>
      </c>
      <c r="F82" s="3">
        <v>22</v>
      </c>
      <c r="G82" s="3">
        <v>45</v>
      </c>
      <c r="H82" s="3">
        <v>100</v>
      </c>
      <c r="I82" s="3">
        <v>0</v>
      </c>
      <c r="J82" s="3">
        <v>0</v>
      </c>
      <c r="K82" s="3">
        <v>22</v>
      </c>
      <c r="L82" s="3">
        <v>45</v>
      </c>
    </row>
    <row r="83" spans="1:16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</row>
    <row r="84" spans="1:16" x14ac:dyDescent="0.25">
      <c r="A84" s="207" t="s">
        <v>117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9"/>
    </row>
    <row r="85" spans="1:16" x14ac:dyDescent="0.25">
      <c r="A85" s="6">
        <v>80</v>
      </c>
      <c r="B85" s="47" t="s">
        <v>188</v>
      </c>
      <c r="C85" s="3">
        <v>150</v>
      </c>
      <c r="D85" s="3">
        <v>2.95</v>
      </c>
      <c r="E85" s="3">
        <v>3.68</v>
      </c>
      <c r="F85" s="3">
        <v>12.63</v>
      </c>
      <c r="G85" s="3">
        <v>90.66</v>
      </c>
      <c r="H85" s="3">
        <v>200</v>
      </c>
      <c r="I85" s="3">
        <v>3.93</v>
      </c>
      <c r="J85" s="3">
        <v>4.91</v>
      </c>
      <c r="K85" s="3">
        <v>16.84</v>
      </c>
      <c r="L85" s="3">
        <v>120.88</v>
      </c>
    </row>
    <row r="86" spans="1:16" ht="15.75" customHeight="1" x14ac:dyDescent="0.25">
      <c r="A86" s="6">
        <v>331</v>
      </c>
      <c r="B86" s="12" t="s">
        <v>86</v>
      </c>
      <c r="C86" s="6">
        <v>220</v>
      </c>
      <c r="D86" s="6">
        <v>1.94</v>
      </c>
      <c r="E86" s="6">
        <v>5.97</v>
      </c>
      <c r="F86" s="6">
        <v>15.77</v>
      </c>
      <c r="G86" s="6">
        <v>124.44</v>
      </c>
      <c r="H86" s="6">
        <v>250</v>
      </c>
      <c r="I86" s="6">
        <v>2.13</v>
      </c>
      <c r="J86" s="6">
        <v>6.56</v>
      </c>
      <c r="K86" s="6">
        <v>17.34</v>
      </c>
      <c r="L86" s="6">
        <v>136.88</v>
      </c>
    </row>
    <row r="87" spans="1:16" x14ac:dyDescent="0.25">
      <c r="A87" s="1"/>
      <c r="B87" s="17" t="s">
        <v>209</v>
      </c>
      <c r="C87" s="1">
        <v>40</v>
      </c>
      <c r="D87" s="1">
        <v>0</v>
      </c>
      <c r="E87" s="1">
        <v>0</v>
      </c>
      <c r="F87" s="1">
        <v>1.1200000000000001</v>
      </c>
      <c r="G87" s="1">
        <v>6</v>
      </c>
      <c r="H87" s="1">
        <v>50</v>
      </c>
      <c r="I87" s="1">
        <v>0</v>
      </c>
      <c r="J87" s="1">
        <v>0</v>
      </c>
      <c r="K87" s="1">
        <v>1.4</v>
      </c>
      <c r="L87" s="1">
        <v>7.5</v>
      </c>
    </row>
    <row r="88" spans="1:16" ht="15.75" customHeight="1" x14ac:dyDescent="0.25">
      <c r="A88" s="6">
        <v>394</v>
      </c>
      <c r="B88" s="11" t="s">
        <v>185</v>
      </c>
      <c r="C88" s="3">
        <v>150</v>
      </c>
      <c r="D88" s="3">
        <v>0.12</v>
      </c>
      <c r="E88" s="3">
        <v>0</v>
      </c>
      <c r="F88" s="3">
        <v>11.24</v>
      </c>
      <c r="G88" s="3">
        <v>45.48</v>
      </c>
      <c r="H88" s="3">
        <v>200</v>
      </c>
      <c r="I88" s="3">
        <v>0.16</v>
      </c>
      <c r="J88" s="3">
        <v>0</v>
      </c>
      <c r="K88" s="3">
        <v>14.99</v>
      </c>
      <c r="L88" s="3">
        <v>60.64</v>
      </c>
    </row>
    <row r="89" spans="1:16" x14ac:dyDescent="0.25">
      <c r="A89" s="63" t="s">
        <v>113</v>
      </c>
      <c r="B89" s="10" t="s">
        <v>124</v>
      </c>
      <c r="C89" s="3">
        <v>40</v>
      </c>
      <c r="D89" s="3">
        <v>2.8</v>
      </c>
      <c r="E89" s="3">
        <v>0.28000000000000003</v>
      </c>
      <c r="F89" s="3">
        <v>19.96</v>
      </c>
      <c r="G89" s="3">
        <v>96</v>
      </c>
      <c r="H89" s="3">
        <v>50</v>
      </c>
      <c r="I89" s="3">
        <v>2.8</v>
      </c>
      <c r="J89" s="3">
        <v>0.28000000000000003</v>
      </c>
      <c r="K89" s="3">
        <v>19.96</v>
      </c>
      <c r="L89" s="3">
        <v>120</v>
      </c>
      <c r="P89" s="56"/>
    </row>
    <row r="90" spans="1:16" x14ac:dyDescent="0.25">
      <c r="A90" s="213" t="s">
        <v>111</v>
      </c>
      <c r="B90" s="214"/>
      <c r="C90" s="215"/>
      <c r="D90" s="6">
        <f>SUM(D85:D89)</f>
        <v>7.8100000000000005</v>
      </c>
      <c r="E90" s="6">
        <f>SUM(E85:E89)</f>
        <v>9.93</v>
      </c>
      <c r="F90" s="6">
        <f>SUM(F85:F89)</f>
        <v>60.72</v>
      </c>
      <c r="G90" s="6">
        <f>SUM(G85:G89)</f>
        <v>362.58</v>
      </c>
      <c r="H90" s="6"/>
      <c r="I90" s="6">
        <f>SUM(I85:I89)</f>
        <v>9.02</v>
      </c>
      <c r="J90" s="6">
        <f>SUM(J85:J89)</f>
        <v>11.749999999999998</v>
      </c>
      <c r="K90" s="6">
        <f>SUM(K85:K89)</f>
        <v>70.53</v>
      </c>
      <c r="L90" s="6">
        <f>SUM(L85:L89)</f>
        <v>445.9</v>
      </c>
    </row>
    <row r="91" spans="1:16" x14ac:dyDescent="0.25">
      <c r="A91" s="58"/>
      <c r="B91" s="58"/>
      <c r="C91" s="58"/>
      <c r="D91" s="37"/>
      <c r="E91" s="37"/>
      <c r="F91" s="37"/>
      <c r="G91" s="37"/>
      <c r="H91" s="37"/>
      <c r="I91" s="37"/>
      <c r="J91" s="37"/>
      <c r="K91" s="37"/>
      <c r="L91" s="37"/>
    </row>
    <row r="92" spans="1:16" x14ac:dyDescent="0.25">
      <c r="A92" s="207" t="s">
        <v>125</v>
      </c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9"/>
    </row>
    <row r="93" spans="1:16" ht="15.75" customHeight="1" x14ac:dyDescent="0.25">
      <c r="A93" s="6">
        <v>417</v>
      </c>
      <c r="B93" s="11" t="s">
        <v>208</v>
      </c>
      <c r="C93" s="3">
        <v>150</v>
      </c>
      <c r="D93" s="3">
        <v>0.08</v>
      </c>
      <c r="E93" s="3">
        <v>0</v>
      </c>
      <c r="F93" s="3">
        <v>15.8</v>
      </c>
      <c r="G93" s="3">
        <v>63.52</v>
      </c>
      <c r="H93" s="3">
        <v>200</v>
      </c>
      <c r="I93" s="3">
        <v>0.11</v>
      </c>
      <c r="J93" s="3">
        <v>0</v>
      </c>
      <c r="K93" s="3">
        <v>21.1</v>
      </c>
      <c r="L93" s="3">
        <v>84.7</v>
      </c>
    </row>
    <row r="94" spans="1:16" ht="15.75" customHeight="1" x14ac:dyDescent="0.25">
      <c r="A94" s="1" t="s">
        <v>113</v>
      </c>
      <c r="B94" s="17" t="s">
        <v>112</v>
      </c>
      <c r="C94" s="1">
        <v>30</v>
      </c>
      <c r="D94" s="1">
        <v>2.25</v>
      </c>
      <c r="E94" s="1">
        <v>4.5</v>
      </c>
      <c r="F94" s="1">
        <v>20.399999999999999</v>
      </c>
      <c r="G94" s="1">
        <v>132</v>
      </c>
      <c r="H94" s="1">
        <v>30</v>
      </c>
      <c r="I94" s="1">
        <v>2.25</v>
      </c>
      <c r="J94" s="1">
        <v>4.5</v>
      </c>
      <c r="K94" s="1">
        <v>20.399999999999999</v>
      </c>
      <c r="L94" s="1">
        <v>132</v>
      </c>
    </row>
    <row r="95" spans="1:16" x14ac:dyDescent="0.25">
      <c r="A95" s="213" t="s">
        <v>111</v>
      </c>
      <c r="B95" s="214"/>
      <c r="C95" s="215"/>
      <c r="D95" s="6">
        <f>SUM(D93:D94)</f>
        <v>2.33</v>
      </c>
      <c r="E95" s="6">
        <f>SUM(E93:E94)</f>
        <v>4.5</v>
      </c>
      <c r="F95" s="6">
        <f>SUM(F93:F94)</f>
        <v>36.200000000000003</v>
      </c>
      <c r="G95" s="6">
        <f>SUM(G93:G94)</f>
        <v>195.52</v>
      </c>
      <c r="H95" s="6"/>
      <c r="I95" s="6">
        <f>SUM(I93:I94)</f>
        <v>2.36</v>
      </c>
      <c r="J95" s="6">
        <f>SUM(J93:J94)</f>
        <v>4.5</v>
      </c>
      <c r="K95" s="6">
        <f>SUM(K93:K94)</f>
        <v>41.5</v>
      </c>
      <c r="L95" s="6">
        <f>SUM(L93:L94)</f>
        <v>216.7</v>
      </c>
    </row>
    <row r="96" spans="1:16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</row>
    <row r="97" spans="1:17" x14ac:dyDescent="0.25">
      <c r="A97" s="207" t="s">
        <v>129</v>
      </c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9"/>
    </row>
    <row r="98" spans="1:17" ht="15.75" customHeight="1" x14ac:dyDescent="0.25">
      <c r="A98" s="6">
        <v>338</v>
      </c>
      <c r="B98" s="11" t="s">
        <v>57</v>
      </c>
      <c r="C98" s="3">
        <v>200</v>
      </c>
      <c r="D98" s="3">
        <v>4.2</v>
      </c>
      <c r="E98" s="3">
        <v>9.1999999999999993</v>
      </c>
      <c r="F98" s="3">
        <v>21.4</v>
      </c>
      <c r="G98" s="3">
        <v>206</v>
      </c>
      <c r="H98" s="3">
        <v>250</v>
      </c>
      <c r="I98" s="3">
        <v>5.25</v>
      </c>
      <c r="J98" s="3">
        <v>11.5</v>
      </c>
      <c r="K98" s="3">
        <v>26.75</v>
      </c>
      <c r="L98" s="3">
        <v>257.5</v>
      </c>
    </row>
    <row r="99" spans="1:17" x14ac:dyDescent="0.25">
      <c r="A99" s="1" t="s">
        <v>113</v>
      </c>
      <c r="B99" s="17" t="s">
        <v>194</v>
      </c>
      <c r="C99" s="1">
        <v>30</v>
      </c>
      <c r="D99" s="1">
        <v>1.5</v>
      </c>
      <c r="E99" s="1">
        <v>0.06</v>
      </c>
      <c r="F99" s="1">
        <v>26.4</v>
      </c>
      <c r="G99" s="1">
        <v>99</v>
      </c>
      <c r="H99" s="1">
        <v>30</v>
      </c>
      <c r="I99" s="1">
        <v>1.5</v>
      </c>
      <c r="J99" s="1">
        <v>0.06</v>
      </c>
      <c r="K99" s="1">
        <v>26.4</v>
      </c>
      <c r="L99" s="1">
        <v>99</v>
      </c>
    </row>
    <row r="100" spans="1:17" x14ac:dyDescent="0.25">
      <c r="A100" s="63" t="s">
        <v>113</v>
      </c>
      <c r="B100" s="10" t="s">
        <v>16</v>
      </c>
      <c r="C100" s="5">
        <v>20</v>
      </c>
      <c r="D100" s="5">
        <v>3.4</v>
      </c>
      <c r="E100" s="5">
        <v>1.32</v>
      </c>
      <c r="F100" s="5">
        <v>17</v>
      </c>
      <c r="G100" s="5">
        <v>51.8</v>
      </c>
      <c r="H100" s="5">
        <v>25</v>
      </c>
      <c r="I100" s="5">
        <v>4.25</v>
      </c>
      <c r="J100" s="5">
        <v>1.65</v>
      </c>
      <c r="K100" s="5">
        <v>21.25</v>
      </c>
      <c r="L100" s="5">
        <v>64.8</v>
      </c>
    </row>
    <row r="101" spans="1:17" x14ac:dyDescent="0.25">
      <c r="A101" s="6">
        <v>410</v>
      </c>
      <c r="B101" s="10" t="s">
        <v>130</v>
      </c>
      <c r="C101" s="3">
        <v>150</v>
      </c>
      <c r="D101" s="3">
        <v>4.4999999999999998E-2</v>
      </c>
      <c r="E101" s="3">
        <v>0</v>
      </c>
      <c r="F101" s="3">
        <v>4.51</v>
      </c>
      <c r="G101" s="3">
        <v>18.239999999999998</v>
      </c>
      <c r="H101" s="3">
        <v>200</v>
      </c>
      <c r="I101" s="3">
        <v>0.06</v>
      </c>
      <c r="J101" s="3">
        <v>0</v>
      </c>
      <c r="K101" s="3">
        <v>6.02</v>
      </c>
      <c r="L101" s="3">
        <v>24.32</v>
      </c>
    </row>
    <row r="102" spans="1:17" x14ac:dyDescent="0.25">
      <c r="A102" s="213" t="s">
        <v>111</v>
      </c>
      <c r="B102" s="214"/>
      <c r="C102" s="215"/>
      <c r="D102" s="6">
        <f>SUM(D98:D101)</f>
        <v>9.1449999999999996</v>
      </c>
      <c r="E102" s="6">
        <f>SUM(E98:E101)</f>
        <v>10.58</v>
      </c>
      <c r="F102" s="6">
        <f>SUM(F98:F101)</f>
        <v>69.31</v>
      </c>
      <c r="G102" s="6">
        <f>SUM(G98:G101)</f>
        <v>375.04</v>
      </c>
      <c r="H102" s="6"/>
      <c r="I102" s="6">
        <f>SUM(I98:I101)</f>
        <v>11.06</v>
      </c>
      <c r="J102" s="6">
        <f>SUM(J98:J101)</f>
        <v>13.21</v>
      </c>
      <c r="K102" s="6">
        <f>SUM(K98:K101)</f>
        <v>80.42</v>
      </c>
      <c r="L102" s="6">
        <f>SUM(L98:L101)</f>
        <v>445.62</v>
      </c>
    </row>
    <row r="103" spans="1:17" x14ac:dyDescent="0.25">
      <c r="A103" s="36" t="s">
        <v>131</v>
      </c>
      <c r="B103" s="57"/>
      <c r="C103" s="57"/>
      <c r="D103" s="57"/>
      <c r="E103" s="57"/>
      <c r="F103" s="57"/>
      <c r="G103" s="36">
        <f>G102+G95+G90+G79+G64+G82</f>
        <v>1436.02</v>
      </c>
      <c r="H103" s="57"/>
      <c r="I103" s="57"/>
      <c r="J103" s="57"/>
      <c r="K103" s="57"/>
      <c r="L103" s="36">
        <f>L102+L95+L90+L79+L64+L82</f>
        <v>1726.3299999999997</v>
      </c>
      <c r="N103" s="55"/>
      <c r="O103" s="55"/>
    </row>
    <row r="105" spans="1:17" x14ac:dyDescent="0.25">
      <c r="A105" s="204">
        <v>44385</v>
      </c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9"/>
    </row>
    <row r="106" spans="1:17" x14ac:dyDescent="0.25">
      <c r="A106" s="207" t="s">
        <v>116</v>
      </c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9"/>
    </row>
    <row r="107" spans="1:17" ht="15.75" customHeight="1" x14ac:dyDescent="0.25">
      <c r="A107" s="6">
        <v>168</v>
      </c>
      <c r="B107" s="11" t="s">
        <v>31</v>
      </c>
      <c r="C107" s="3">
        <v>150</v>
      </c>
      <c r="D107" s="3">
        <v>5.96</v>
      </c>
      <c r="E107" s="3">
        <v>6.16</v>
      </c>
      <c r="F107" s="3">
        <v>26.36</v>
      </c>
      <c r="G107" s="3">
        <v>184.63</v>
      </c>
      <c r="H107" s="3">
        <v>200</v>
      </c>
      <c r="I107" s="3">
        <v>7.95</v>
      </c>
      <c r="J107" s="3">
        <v>8.2100000000000009</v>
      </c>
      <c r="K107" s="3">
        <v>32.15</v>
      </c>
      <c r="L107" s="3">
        <v>246.17</v>
      </c>
      <c r="Q107" t="s">
        <v>104</v>
      </c>
    </row>
    <row r="108" spans="1:17" ht="15.75" customHeight="1" x14ac:dyDescent="0.25">
      <c r="A108" s="1">
        <v>3</v>
      </c>
      <c r="B108" s="49" t="s">
        <v>153</v>
      </c>
      <c r="C108" s="1">
        <v>42</v>
      </c>
      <c r="D108" s="1">
        <v>4.41</v>
      </c>
      <c r="E108" s="1">
        <v>6.42</v>
      </c>
      <c r="F108" s="1">
        <v>13.58</v>
      </c>
      <c r="G108" s="1">
        <v>129.69999999999999</v>
      </c>
      <c r="H108" s="1">
        <v>44</v>
      </c>
      <c r="I108" s="1">
        <v>4.7300000000000004</v>
      </c>
      <c r="J108" s="1">
        <v>6.88</v>
      </c>
      <c r="K108" s="1">
        <v>14.56</v>
      </c>
      <c r="L108" s="1">
        <v>139</v>
      </c>
    </row>
    <row r="109" spans="1:17" x14ac:dyDescent="0.25">
      <c r="A109" s="6">
        <v>412</v>
      </c>
      <c r="B109" s="10" t="s">
        <v>12</v>
      </c>
      <c r="C109" s="3">
        <v>150</v>
      </c>
      <c r="D109" s="3">
        <v>0.05</v>
      </c>
      <c r="E109" s="3">
        <v>0.01</v>
      </c>
      <c r="F109" s="3">
        <v>11.48</v>
      </c>
      <c r="G109" s="3">
        <v>46.22</v>
      </c>
      <c r="H109" s="3">
        <v>200</v>
      </c>
      <c r="I109" s="3">
        <v>0.1</v>
      </c>
      <c r="J109" s="3">
        <v>0.01</v>
      </c>
      <c r="K109" s="3">
        <v>15.31</v>
      </c>
      <c r="L109" s="3">
        <v>61.63</v>
      </c>
    </row>
    <row r="110" spans="1:17" x14ac:dyDescent="0.25">
      <c r="A110" s="213" t="s">
        <v>111</v>
      </c>
      <c r="B110" s="214"/>
      <c r="C110" s="215"/>
      <c r="D110" s="6">
        <f>SUM(D107:D109)</f>
        <v>10.420000000000002</v>
      </c>
      <c r="E110" s="6">
        <f>SUM(E107:E109)</f>
        <v>12.59</v>
      </c>
      <c r="F110" s="6">
        <f>SUM(F107:F109)</f>
        <v>51.42</v>
      </c>
      <c r="G110" s="6">
        <f>SUM(G107:G109)</f>
        <v>360.54999999999995</v>
      </c>
      <c r="H110" s="6"/>
      <c r="I110" s="6">
        <f>SUM(I107:I109)</f>
        <v>12.78</v>
      </c>
      <c r="J110" s="6">
        <f>SUM(J107:J109)</f>
        <v>15.1</v>
      </c>
      <c r="K110" s="6">
        <f>SUM(K107:K109)</f>
        <v>62.02</v>
      </c>
      <c r="L110" s="6">
        <f>SUM(L107:L109)</f>
        <v>446.79999999999995</v>
      </c>
    </row>
    <row r="111" spans="1:17" x14ac:dyDescent="0.25">
      <c r="A111" s="58"/>
      <c r="B111" s="58"/>
      <c r="C111" s="58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7" x14ac:dyDescent="0.25">
      <c r="A112" s="207" t="s">
        <v>175</v>
      </c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9"/>
    </row>
    <row r="113" spans="1:16" x14ac:dyDescent="0.25">
      <c r="A113" s="6" t="s">
        <v>113</v>
      </c>
      <c r="B113" s="14" t="s">
        <v>182</v>
      </c>
      <c r="C113" s="3">
        <v>100</v>
      </c>
      <c r="D113" s="3">
        <v>0</v>
      </c>
      <c r="E113" s="3">
        <v>0</v>
      </c>
      <c r="F113" s="3">
        <v>22</v>
      </c>
      <c r="G113" s="3">
        <v>45</v>
      </c>
      <c r="H113" s="3">
        <v>100</v>
      </c>
      <c r="I113" s="3">
        <v>0</v>
      </c>
      <c r="J113" s="3">
        <v>0</v>
      </c>
      <c r="K113" s="3">
        <v>22</v>
      </c>
      <c r="L113" s="3">
        <v>45</v>
      </c>
    </row>
    <row r="114" spans="1:16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</row>
    <row r="115" spans="1:16" x14ac:dyDescent="0.25">
      <c r="A115" s="207" t="s">
        <v>117</v>
      </c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9"/>
    </row>
    <row r="116" spans="1:16" x14ac:dyDescent="0.25">
      <c r="A116" s="6">
        <v>73</v>
      </c>
      <c r="B116" s="11" t="s">
        <v>71</v>
      </c>
      <c r="C116" s="3">
        <v>150</v>
      </c>
      <c r="D116" s="3">
        <v>1.94</v>
      </c>
      <c r="E116" s="3">
        <v>5.87</v>
      </c>
      <c r="F116" s="3">
        <v>6.84</v>
      </c>
      <c r="G116" s="3">
        <v>85.76</v>
      </c>
      <c r="H116" s="3">
        <v>200</v>
      </c>
      <c r="I116" s="3">
        <v>2.59</v>
      </c>
      <c r="J116" s="3">
        <v>7.83</v>
      </c>
      <c r="K116" s="3">
        <v>9.1199999999999992</v>
      </c>
      <c r="L116" s="3">
        <v>114.34</v>
      </c>
    </row>
    <row r="117" spans="1:16" ht="15.75" customHeight="1" x14ac:dyDescent="0.25">
      <c r="A117" s="8">
        <v>332</v>
      </c>
      <c r="B117" s="54" t="s">
        <v>90</v>
      </c>
      <c r="C117" s="8">
        <v>110</v>
      </c>
      <c r="D117" s="8">
        <v>2.67</v>
      </c>
      <c r="E117" s="8">
        <v>3.94</v>
      </c>
      <c r="F117" s="8">
        <v>26.9</v>
      </c>
      <c r="G117" s="8">
        <v>153.78</v>
      </c>
      <c r="H117" s="8">
        <v>120</v>
      </c>
      <c r="I117" s="8">
        <v>2.92</v>
      </c>
      <c r="J117" s="8">
        <v>4.29</v>
      </c>
      <c r="K117" s="8">
        <v>29.34</v>
      </c>
      <c r="L117" s="6">
        <v>167.76</v>
      </c>
    </row>
    <row r="118" spans="1:16" x14ac:dyDescent="0.25">
      <c r="A118" s="1">
        <v>304</v>
      </c>
      <c r="B118" s="17" t="s">
        <v>150</v>
      </c>
      <c r="C118" s="1">
        <v>80</v>
      </c>
      <c r="D118" s="1">
        <v>5.42</v>
      </c>
      <c r="E118" s="1">
        <v>6.02</v>
      </c>
      <c r="F118" s="1">
        <v>6.86</v>
      </c>
      <c r="G118" s="1">
        <v>103</v>
      </c>
      <c r="H118" s="1">
        <v>90</v>
      </c>
      <c r="I118" s="1">
        <v>6.1</v>
      </c>
      <c r="J118" s="1">
        <v>6.78</v>
      </c>
      <c r="K118" s="1">
        <v>7.72</v>
      </c>
      <c r="L118" s="1">
        <v>116.25</v>
      </c>
    </row>
    <row r="119" spans="1:16" x14ac:dyDescent="0.25">
      <c r="A119" s="6">
        <v>366</v>
      </c>
      <c r="B119" s="11" t="s">
        <v>36</v>
      </c>
      <c r="C119" s="3">
        <v>30</v>
      </c>
      <c r="D119" s="3">
        <v>0.16</v>
      </c>
      <c r="E119" s="3">
        <v>1.1000000000000001</v>
      </c>
      <c r="F119" s="3">
        <v>1.57</v>
      </c>
      <c r="G119" s="3">
        <v>16.850000000000001</v>
      </c>
      <c r="H119" s="3">
        <v>30</v>
      </c>
      <c r="I119" s="3">
        <v>0.16</v>
      </c>
      <c r="J119" s="3">
        <v>1.1000000000000001</v>
      </c>
      <c r="K119" s="3">
        <v>1.57</v>
      </c>
      <c r="L119" s="3">
        <v>16.850000000000001</v>
      </c>
    </row>
    <row r="120" spans="1:16" ht="15.75" customHeight="1" x14ac:dyDescent="0.25">
      <c r="A120" s="1" t="s">
        <v>113</v>
      </c>
      <c r="B120" s="17" t="s">
        <v>143</v>
      </c>
      <c r="C120" s="1">
        <v>40</v>
      </c>
      <c r="D120" s="1">
        <v>0.4</v>
      </c>
      <c r="E120" s="1">
        <v>4</v>
      </c>
      <c r="F120" s="1">
        <v>2.8</v>
      </c>
      <c r="G120" s="1">
        <v>48.8</v>
      </c>
      <c r="H120" s="1">
        <v>50</v>
      </c>
      <c r="I120" s="1">
        <v>0.5</v>
      </c>
      <c r="J120" s="1">
        <v>5</v>
      </c>
      <c r="K120" s="1">
        <v>3.5</v>
      </c>
      <c r="L120" s="1">
        <v>61</v>
      </c>
    </row>
    <row r="121" spans="1:16" ht="15.75" customHeight="1" x14ac:dyDescent="0.25">
      <c r="A121" s="6">
        <v>394</v>
      </c>
      <c r="B121" s="11" t="s">
        <v>55</v>
      </c>
      <c r="C121" s="3">
        <v>150</v>
      </c>
      <c r="D121" s="3">
        <v>0.12</v>
      </c>
      <c r="E121" s="3">
        <v>0</v>
      </c>
      <c r="F121" s="3">
        <v>11.24</v>
      </c>
      <c r="G121" s="3">
        <v>45.48</v>
      </c>
      <c r="H121" s="3">
        <v>200</v>
      </c>
      <c r="I121" s="3">
        <v>0.16</v>
      </c>
      <c r="J121" s="3">
        <v>0</v>
      </c>
      <c r="K121" s="3">
        <v>14.99</v>
      </c>
      <c r="L121" s="3">
        <v>60.64</v>
      </c>
    </row>
    <row r="122" spans="1:16" x14ac:dyDescent="0.25">
      <c r="A122" s="63" t="s">
        <v>113</v>
      </c>
      <c r="B122" s="10" t="s">
        <v>124</v>
      </c>
      <c r="C122" s="3">
        <v>40</v>
      </c>
      <c r="D122" s="3">
        <v>2.8</v>
      </c>
      <c r="E122" s="3">
        <v>0.28000000000000003</v>
      </c>
      <c r="F122" s="3">
        <v>19.96</v>
      </c>
      <c r="G122" s="3">
        <v>96</v>
      </c>
      <c r="H122" s="3">
        <v>50</v>
      </c>
      <c r="I122" s="3">
        <v>2.8</v>
      </c>
      <c r="J122" s="3">
        <v>0.28000000000000003</v>
      </c>
      <c r="K122" s="3">
        <v>19.96</v>
      </c>
      <c r="L122" s="3">
        <v>120</v>
      </c>
      <c r="P122" s="56"/>
    </row>
    <row r="123" spans="1:16" x14ac:dyDescent="0.25">
      <c r="A123" s="213" t="s">
        <v>111</v>
      </c>
      <c r="B123" s="214"/>
      <c r="C123" s="215"/>
      <c r="D123" s="6">
        <f>SUM(D116:D122)</f>
        <v>13.509999999999998</v>
      </c>
      <c r="E123" s="6">
        <f>SUM(E116:E122)</f>
        <v>21.21</v>
      </c>
      <c r="F123" s="6">
        <f>SUM(F116:F122)</f>
        <v>76.169999999999987</v>
      </c>
      <c r="G123" s="6">
        <f>SUM(G116:G122)</f>
        <v>549.67000000000007</v>
      </c>
      <c r="H123" s="6"/>
      <c r="I123" s="6">
        <f>SUM(I116:I122)</f>
        <v>15.23</v>
      </c>
      <c r="J123" s="6">
        <f>SUM(J116:J122)</f>
        <v>25.280000000000005</v>
      </c>
      <c r="K123" s="6">
        <f>SUM(K116:K122)</f>
        <v>86.199999999999989</v>
      </c>
      <c r="L123" s="6">
        <f>SUM(L116:L122)</f>
        <v>656.84</v>
      </c>
    </row>
    <row r="124" spans="1:16" x14ac:dyDescent="0.25">
      <c r="A124" s="58"/>
      <c r="B124" s="58"/>
      <c r="C124" s="58"/>
      <c r="D124" s="37"/>
      <c r="E124" s="37"/>
      <c r="F124" s="37"/>
      <c r="G124" s="37"/>
      <c r="H124" s="37"/>
      <c r="I124" s="37"/>
      <c r="J124" s="37"/>
      <c r="K124" s="37"/>
      <c r="L124" s="37"/>
    </row>
    <row r="125" spans="1:16" x14ac:dyDescent="0.25">
      <c r="A125" s="207" t="s">
        <v>125</v>
      </c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9"/>
    </row>
    <row r="126" spans="1:16" ht="15.75" customHeight="1" x14ac:dyDescent="0.25">
      <c r="A126" s="1" t="s">
        <v>113</v>
      </c>
      <c r="B126" s="24" t="s">
        <v>128</v>
      </c>
      <c r="C126" s="1">
        <v>150</v>
      </c>
      <c r="D126" s="1">
        <v>4.5</v>
      </c>
      <c r="E126" s="1">
        <v>4.8</v>
      </c>
      <c r="F126" s="1">
        <v>7.05</v>
      </c>
      <c r="G126" s="1">
        <v>87</v>
      </c>
      <c r="H126" s="1">
        <v>200</v>
      </c>
      <c r="I126" s="1">
        <v>6</v>
      </c>
      <c r="J126" s="1">
        <v>6.4</v>
      </c>
      <c r="K126" s="1">
        <v>9.4</v>
      </c>
      <c r="L126" s="1">
        <v>116</v>
      </c>
    </row>
    <row r="127" spans="1:16" x14ac:dyDescent="0.25">
      <c r="A127" s="213" t="s">
        <v>111</v>
      </c>
      <c r="B127" s="214"/>
      <c r="C127" s="215"/>
      <c r="D127" s="6">
        <f>SUM(D126:D126)</f>
        <v>4.5</v>
      </c>
      <c r="E127" s="6">
        <f>SUM(E126:E126)</f>
        <v>4.8</v>
      </c>
      <c r="F127" s="6">
        <f>SUM(F126:F126)</f>
        <v>7.05</v>
      </c>
      <c r="G127" s="6">
        <f>SUM(G126:G126)</f>
        <v>87</v>
      </c>
      <c r="H127" s="6"/>
      <c r="I127" s="6">
        <f>SUM(I126:I126)</f>
        <v>6</v>
      </c>
      <c r="J127" s="6">
        <f>SUM(J126:J126)</f>
        <v>6.4</v>
      </c>
      <c r="K127" s="6">
        <f>SUM(K126:K126)</f>
        <v>9.4</v>
      </c>
      <c r="L127" s="6">
        <f>SUM(L126:L126)</f>
        <v>116</v>
      </c>
    </row>
    <row r="128" spans="1:16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1:15" x14ac:dyDescent="0.25">
      <c r="A129" s="207" t="s">
        <v>129</v>
      </c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9"/>
    </row>
    <row r="130" spans="1:15" ht="15.75" customHeight="1" x14ac:dyDescent="0.25">
      <c r="A130" s="6">
        <v>217</v>
      </c>
      <c r="B130" s="11" t="s">
        <v>51</v>
      </c>
      <c r="C130" s="3">
        <v>150</v>
      </c>
      <c r="D130" s="3">
        <v>19.07</v>
      </c>
      <c r="E130" s="3">
        <v>7.62</v>
      </c>
      <c r="F130" s="3">
        <v>19.34</v>
      </c>
      <c r="G130" s="3">
        <v>222.15</v>
      </c>
      <c r="H130" s="3">
        <v>200</v>
      </c>
      <c r="I130" s="3">
        <v>25.43</v>
      </c>
      <c r="J130" s="3">
        <v>10.16</v>
      </c>
      <c r="K130" s="3">
        <v>25.79</v>
      </c>
      <c r="L130" s="3">
        <v>296.2</v>
      </c>
    </row>
    <row r="131" spans="1:15" x14ac:dyDescent="0.25">
      <c r="A131" s="1" t="s">
        <v>171</v>
      </c>
      <c r="B131" s="11" t="s">
        <v>189</v>
      </c>
      <c r="C131" s="3">
        <v>40</v>
      </c>
      <c r="D131" s="3">
        <v>3.1</v>
      </c>
      <c r="E131" s="3">
        <v>2.6</v>
      </c>
      <c r="F131" s="3">
        <v>19.32</v>
      </c>
      <c r="G131" s="3">
        <v>113.15</v>
      </c>
      <c r="H131" s="3">
        <v>60</v>
      </c>
      <c r="I131" s="3">
        <v>3.88</v>
      </c>
      <c r="J131" s="3">
        <v>3.25</v>
      </c>
      <c r="K131" s="3">
        <v>24.15</v>
      </c>
      <c r="L131" s="3">
        <v>141.44</v>
      </c>
    </row>
    <row r="132" spans="1:15" ht="15.75" customHeight="1" x14ac:dyDescent="0.25">
      <c r="A132" s="1" t="s">
        <v>113</v>
      </c>
      <c r="B132" s="11" t="s">
        <v>30</v>
      </c>
      <c r="C132" s="3">
        <v>200</v>
      </c>
      <c r="D132" s="3">
        <v>0.8</v>
      </c>
      <c r="E132" s="3">
        <v>0</v>
      </c>
      <c r="F132" s="3">
        <v>22.6</v>
      </c>
      <c r="G132" s="3">
        <v>92</v>
      </c>
      <c r="H132" s="3">
        <v>200</v>
      </c>
      <c r="I132" s="3">
        <v>0.8</v>
      </c>
      <c r="J132" s="3">
        <v>0</v>
      </c>
      <c r="K132" s="3">
        <v>22.6</v>
      </c>
      <c r="L132" s="3">
        <v>92</v>
      </c>
    </row>
    <row r="133" spans="1:15" x14ac:dyDescent="0.25">
      <c r="A133" s="63" t="s">
        <v>113</v>
      </c>
      <c r="B133" s="10" t="s">
        <v>16</v>
      </c>
      <c r="C133" s="5">
        <v>20</v>
      </c>
      <c r="D133" s="5">
        <v>3.4</v>
      </c>
      <c r="E133" s="5">
        <v>1.32</v>
      </c>
      <c r="F133" s="5">
        <v>17</v>
      </c>
      <c r="G133" s="5">
        <v>51.8</v>
      </c>
      <c r="H133" s="5">
        <v>25</v>
      </c>
      <c r="I133" s="5">
        <v>4.25</v>
      </c>
      <c r="J133" s="5">
        <v>1.65</v>
      </c>
      <c r="K133" s="5">
        <v>21.25</v>
      </c>
      <c r="L133" s="5">
        <v>64.8</v>
      </c>
    </row>
    <row r="134" spans="1:15" x14ac:dyDescent="0.25">
      <c r="A134" s="6">
        <v>410</v>
      </c>
      <c r="B134" s="10" t="s">
        <v>130</v>
      </c>
      <c r="C134" s="3">
        <v>150</v>
      </c>
      <c r="D134" s="3">
        <v>4.4999999999999998E-2</v>
      </c>
      <c r="E134" s="3">
        <v>0</v>
      </c>
      <c r="F134" s="3">
        <v>4.51</v>
      </c>
      <c r="G134" s="3">
        <v>18.239999999999998</v>
      </c>
      <c r="H134" s="3">
        <v>200</v>
      </c>
      <c r="I134" s="3">
        <v>0.06</v>
      </c>
      <c r="J134" s="3">
        <v>0</v>
      </c>
      <c r="K134" s="3">
        <v>6.02</v>
      </c>
      <c r="L134" s="3">
        <v>24.32</v>
      </c>
    </row>
    <row r="135" spans="1:15" x14ac:dyDescent="0.25">
      <c r="A135" s="213" t="s">
        <v>111</v>
      </c>
      <c r="B135" s="214"/>
      <c r="C135" s="215"/>
      <c r="D135" s="6">
        <f>SUM(D130:D134)</f>
        <v>26.415000000000003</v>
      </c>
      <c r="E135" s="6">
        <f>SUM(E130:E134)</f>
        <v>11.540000000000001</v>
      </c>
      <c r="F135" s="6">
        <f>SUM(F130:F134)</f>
        <v>82.77</v>
      </c>
      <c r="G135" s="6">
        <f>SUM(G130:G134)</f>
        <v>497.34000000000003</v>
      </c>
      <c r="H135" s="6"/>
      <c r="I135" s="6">
        <f>SUM(I130:I134)</f>
        <v>34.42</v>
      </c>
      <c r="J135" s="6">
        <f>SUM(J130:J134)</f>
        <v>15.06</v>
      </c>
      <c r="K135" s="6">
        <f>SUM(K130:K134)</f>
        <v>99.809999999999988</v>
      </c>
      <c r="L135" s="6">
        <f>SUM(L130:L134)</f>
        <v>618.76</v>
      </c>
    </row>
    <row r="136" spans="1:15" x14ac:dyDescent="0.25">
      <c r="A136" s="36" t="s">
        <v>131</v>
      </c>
      <c r="B136" s="57"/>
      <c r="C136" s="57"/>
      <c r="D136" s="57"/>
      <c r="E136" s="57"/>
      <c r="F136" s="57"/>
      <c r="G136" s="36">
        <f>G135+G127+G123+G110+G95+G113</f>
        <v>1735.0800000000002</v>
      </c>
      <c r="H136" s="57"/>
      <c r="I136" s="57"/>
      <c r="J136" s="57"/>
      <c r="K136" s="57"/>
      <c r="L136" s="36">
        <f>L135+L127+L123+L110+L95+L113</f>
        <v>2100.1</v>
      </c>
      <c r="N136" s="55"/>
      <c r="O136" s="55"/>
    </row>
    <row r="138" spans="1:15" x14ac:dyDescent="0.25">
      <c r="A138" s="204">
        <v>44386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9"/>
    </row>
    <row r="139" spans="1:15" x14ac:dyDescent="0.25">
      <c r="A139" s="207" t="s">
        <v>116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9"/>
    </row>
    <row r="140" spans="1:15" ht="15.75" customHeight="1" x14ac:dyDescent="0.25">
      <c r="A140" s="6">
        <v>168</v>
      </c>
      <c r="B140" s="11" t="s">
        <v>22</v>
      </c>
      <c r="C140" s="3">
        <v>150</v>
      </c>
      <c r="D140" s="3">
        <v>7.35</v>
      </c>
      <c r="E140" s="3">
        <v>10.46</v>
      </c>
      <c r="F140" s="3">
        <v>31.3</v>
      </c>
      <c r="G140" s="3">
        <v>248.69</v>
      </c>
      <c r="H140" s="3">
        <v>200</v>
      </c>
      <c r="I140" s="3">
        <v>9.8000000000000007</v>
      </c>
      <c r="J140" s="3">
        <v>13.95</v>
      </c>
      <c r="K140" s="3">
        <v>41.73</v>
      </c>
      <c r="L140" s="3">
        <v>331.59</v>
      </c>
    </row>
    <row r="141" spans="1:15" ht="15.75" customHeight="1" x14ac:dyDescent="0.25">
      <c r="A141" s="1">
        <v>1</v>
      </c>
      <c r="B141" s="17" t="s">
        <v>110</v>
      </c>
      <c r="C141" s="1">
        <v>36</v>
      </c>
      <c r="D141" s="1">
        <v>2.17</v>
      </c>
      <c r="E141" s="1">
        <v>6.79</v>
      </c>
      <c r="F141" s="1">
        <v>13.15</v>
      </c>
      <c r="G141" s="1">
        <v>122.4</v>
      </c>
      <c r="H141" s="1">
        <v>37</v>
      </c>
      <c r="I141" s="1">
        <v>2.2599999999999998</v>
      </c>
      <c r="J141" s="1">
        <v>6.98</v>
      </c>
      <c r="K141" s="1">
        <v>13.52</v>
      </c>
      <c r="L141" s="1">
        <v>125.8</v>
      </c>
    </row>
    <row r="142" spans="1:15" ht="12.75" customHeight="1" x14ac:dyDescent="0.25">
      <c r="A142" s="6">
        <v>413</v>
      </c>
      <c r="B142" s="11" t="s">
        <v>32</v>
      </c>
      <c r="C142" s="3">
        <v>150</v>
      </c>
      <c r="D142" s="3">
        <v>1.05</v>
      </c>
      <c r="E142" s="3">
        <v>1.2</v>
      </c>
      <c r="F142" s="3">
        <v>13.01</v>
      </c>
      <c r="G142" s="3">
        <v>66.989999999999995</v>
      </c>
      <c r="H142" s="3">
        <v>200</v>
      </c>
      <c r="I142" s="3">
        <v>1.4</v>
      </c>
      <c r="J142" s="3">
        <v>1.6</v>
      </c>
      <c r="K142" s="3">
        <v>17.350000000000001</v>
      </c>
      <c r="L142" s="3">
        <v>89.32</v>
      </c>
    </row>
    <row r="143" spans="1:15" x14ac:dyDescent="0.25">
      <c r="A143" s="213" t="s">
        <v>111</v>
      </c>
      <c r="B143" s="214"/>
      <c r="C143" s="215"/>
      <c r="D143" s="6">
        <f>SUM(D140:D142)</f>
        <v>10.57</v>
      </c>
      <c r="E143" s="6">
        <f>SUM(E140:E142)</f>
        <v>18.45</v>
      </c>
      <c r="F143" s="6">
        <f>SUM(F140:F142)</f>
        <v>57.46</v>
      </c>
      <c r="G143" s="6">
        <f>SUM(G140:G142)</f>
        <v>438.08000000000004</v>
      </c>
      <c r="H143" s="6"/>
      <c r="I143" s="6">
        <f>SUM(I140:I142)</f>
        <v>13.46</v>
      </c>
      <c r="J143" s="6">
        <f>SUM(J140:J142)</f>
        <v>22.53</v>
      </c>
      <c r="K143" s="6">
        <f>SUM(K140:K142)</f>
        <v>72.599999999999994</v>
      </c>
      <c r="L143" s="6">
        <f>SUM(L140:L142)</f>
        <v>546.71</v>
      </c>
    </row>
    <row r="144" spans="1:15" x14ac:dyDescent="0.25">
      <c r="A144" s="58"/>
      <c r="B144" s="58"/>
      <c r="C144" s="58"/>
      <c r="D144" s="37"/>
      <c r="E144" s="37"/>
      <c r="F144" s="37"/>
      <c r="G144" s="37"/>
      <c r="H144" s="37"/>
      <c r="I144" s="37"/>
      <c r="J144" s="37"/>
      <c r="K144" s="37"/>
      <c r="L144" s="37"/>
    </row>
    <row r="145" spans="1:16" x14ac:dyDescent="0.25">
      <c r="A145" s="207" t="s">
        <v>175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9"/>
    </row>
    <row r="146" spans="1:16" x14ac:dyDescent="0.25">
      <c r="A146" s="6" t="s">
        <v>113</v>
      </c>
      <c r="B146" s="14" t="s">
        <v>182</v>
      </c>
      <c r="C146" s="3">
        <v>100</v>
      </c>
      <c r="D146" s="3">
        <v>0</v>
      </c>
      <c r="E146" s="3">
        <v>0</v>
      </c>
      <c r="F146" s="3">
        <v>22</v>
      </c>
      <c r="G146" s="3">
        <v>45</v>
      </c>
      <c r="H146" s="3">
        <v>100</v>
      </c>
      <c r="I146" s="3">
        <v>0</v>
      </c>
      <c r="J146" s="3">
        <v>0</v>
      </c>
      <c r="K146" s="3">
        <v>22</v>
      </c>
      <c r="L146" s="3">
        <v>45</v>
      </c>
    </row>
    <row r="147" spans="1:16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</row>
    <row r="148" spans="1:16" x14ac:dyDescent="0.25">
      <c r="A148" s="207" t="s">
        <v>117</v>
      </c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9"/>
    </row>
    <row r="149" spans="1:16" x14ac:dyDescent="0.25">
      <c r="A149" s="53"/>
      <c r="B149" s="48" t="s">
        <v>88</v>
      </c>
      <c r="C149" s="6">
        <v>150</v>
      </c>
      <c r="D149" s="3">
        <v>5.93</v>
      </c>
      <c r="E149" s="3">
        <v>6.08</v>
      </c>
      <c r="F149" s="3">
        <v>6.85</v>
      </c>
      <c r="G149" s="3">
        <v>84.98</v>
      </c>
      <c r="H149" s="6">
        <v>200</v>
      </c>
      <c r="I149" s="6">
        <v>6.28</v>
      </c>
      <c r="J149" s="3">
        <v>7.11</v>
      </c>
      <c r="K149" s="3">
        <v>9.66</v>
      </c>
      <c r="L149" s="3">
        <v>126.79</v>
      </c>
    </row>
    <row r="150" spans="1:16" ht="15.75" customHeight="1" x14ac:dyDescent="0.25">
      <c r="A150" s="6">
        <v>339</v>
      </c>
      <c r="B150" s="10" t="s">
        <v>13</v>
      </c>
      <c r="C150" s="3">
        <v>110</v>
      </c>
      <c r="D150" s="3">
        <v>2.2400000000000002</v>
      </c>
      <c r="E150" s="3">
        <v>3.52</v>
      </c>
      <c r="F150" s="3">
        <v>14.98</v>
      </c>
      <c r="G150" s="3">
        <v>100.65</v>
      </c>
      <c r="H150" s="3">
        <v>120</v>
      </c>
      <c r="I150" s="3">
        <v>2.4500000000000002</v>
      </c>
      <c r="J150" s="3">
        <v>3.84</v>
      </c>
      <c r="K150" s="3">
        <v>16.350000000000001</v>
      </c>
      <c r="L150" s="3">
        <v>109.8</v>
      </c>
    </row>
    <row r="151" spans="1:16" ht="15.75" customHeight="1" x14ac:dyDescent="0.25">
      <c r="A151" s="6">
        <v>299</v>
      </c>
      <c r="B151" s="11" t="s">
        <v>61</v>
      </c>
      <c r="C151" s="3">
        <v>80</v>
      </c>
      <c r="D151" s="3">
        <v>11.04</v>
      </c>
      <c r="E151" s="3">
        <v>10.72</v>
      </c>
      <c r="F151" s="3">
        <v>5.27</v>
      </c>
      <c r="G151" s="3">
        <v>161.63999999999999</v>
      </c>
      <c r="H151" s="3">
        <v>90</v>
      </c>
      <c r="I151" s="3">
        <v>12.42</v>
      </c>
      <c r="J151" s="3">
        <v>12.06</v>
      </c>
      <c r="K151" s="3">
        <v>5.92</v>
      </c>
      <c r="L151" s="3">
        <v>181.8</v>
      </c>
    </row>
    <row r="152" spans="1:16" x14ac:dyDescent="0.25">
      <c r="A152" s="6">
        <v>366</v>
      </c>
      <c r="B152" s="11" t="s">
        <v>36</v>
      </c>
      <c r="C152" s="3">
        <v>30</v>
      </c>
      <c r="D152" s="3">
        <v>0.16</v>
      </c>
      <c r="E152" s="3">
        <v>1.1000000000000001</v>
      </c>
      <c r="F152" s="3">
        <v>1.57</v>
      </c>
      <c r="G152" s="3">
        <v>16.850000000000001</v>
      </c>
      <c r="H152" s="3">
        <v>30</v>
      </c>
      <c r="I152" s="3">
        <v>0.16</v>
      </c>
      <c r="J152" s="3">
        <v>1.1000000000000001</v>
      </c>
      <c r="K152" s="3">
        <v>1.57</v>
      </c>
      <c r="L152" s="3">
        <v>16.850000000000001</v>
      </c>
    </row>
    <row r="153" spans="1:16" ht="15.75" customHeight="1" x14ac:dyDescent="0.25">
      <c r="A153" s="1" t="s">
        <v>113</v>
      </c>
      <c r="B153" s="11" t="s">
        <v>76</v>
      </c>
      <c r="C153" s="3">
        <v>40</v>
      </c>
      <c r="D153" s="3">
        <v>0</v>
      </c>
      <c r="E153" s="3">
        <v>2.8</v>
      </c>
      <c r="F153" s="3">
        <v>2.8</v>
      </c>
      <c r="G153" s="3">
        <v>36</v>
      </c>
      <c r="H153" s="3">
        <v>50</v>
      </c>
      <c r="I153" s="3">
        <v>0</v>
      </c>
      <c r="J153" s="3">
        <v>3.5</v>
      </c>
      <c r="K153" s="3">
        <v>3.5</v>
      </c>
      <c r="L153" s="3">
        <v>45</v>
      </c>
    </row>
    <row r="154" spans="1:16" ht="15.75" customHeight="1" x14ac:dyDescent="0.25">
      <c r="A154" s="6">
        <v>396</v>
      </c>
      <c r="B154" s="11" t="s">
        <v>210</v>
      </c>
      <c r="C154" s="3">
        <v>150</v>
      </c>
      <c r="D154" s="3">
        <v>0.1</v>
      </c>
      <c r="E154" s="3">
        <v>0</v>
      </c>
      <c r="F154" s="3">
        <v>15.86</v>
      </c>
      <c r="G154" s="3">
        <v>63.8</v>
      </c>
      <c r="H154" s="3">
        <v>200</v>
      </c>
      <c r="I154" s="3">
        <v>0.13</v>
      </c>
      <c r="J154" s="3">
        <v>0</v>
      </c>
      <c r="K154" s="3">
        <v>21.15</v>
      </c>
      <c r="L154" s="3">
        <v>85.1</v>
      </c>
    </row>
    <row r="155" spans="1:16" x14ac:dyDescent="0.25">
      <c r="A155" s="63" t="s">
        <v>113</v>
      </c>
      <c r="B155" s="10" t="s">
        <v>124</v>
      </c>
      <c r="C155" s="3">
        <v>40</v>
      </c>
      <c r="D155" s="3">
        <v>2.8</v>
      </c>
      <c r="E155" s="3">
        <v>0.28000000000000003</v>
      </c>
      <c r="F155" s="3">
        <v>19.96</v>
      </c>
      <c r="G155" s="3">
        <v>96</v>
      </c>
      <c r="H155" s="3">
        <v>50</v>
      </c>
      <c r="I155" s="3">
        <v>2.8</v>
      </c>
      <c r="J155" s="3">
        <v>0.28000000000000003</v>
      </c>
      <c r="K155" s="3">
        <v>19.96</v>
      </c>
      <c r="L155" s="3">
        <v>120</v>
      </c>
      <c r="P155" s="56"/>
    </row>
    <row r="156" spans="1:16" x14ac:dyDescent="0.25">
      <c r="A156" s="213" t="s">
        <v>111</v>
      </c>
      <c r="B156" s="214"/>
      <c r="C156" s="215"/>
      <c r="D156" s="6">
        <f>SUM(D149:D155)</f>
        <v>22.270000000000003</v>
      </c>
      <c r="E156" s="6">
        <f>SUM(E149:E155)</f>
        <v>24.500000000000004</v>
      </c>
      <c r="F156" s="6">
        <f>SUM(F149:F155)</f>
        <v>67.289999999999992</v>
      </c>
      <c r="G156" s="6">
        <f>SUM(G149:G155)</f>
        <v>559.92000000000007</v>
      </c>
      <c r="H156" s="6"/>
      <c r="I156" s="6">
        <f>SUM(I149:I155)</f>
        <v>24.24</v>
      </c>
      <c r="J156" s="6">
        <f>SUM(J149:J155)</f>
        <v>27.89</v>
      </c>
      <c r="K156" s="6">
        <f>SUM(K149:K155)</f>
        <v>78.11</v>
      </c>
      <c r="L156" s="6">
        <f>SUM(L149:L155)</f>
        <v>685.34</v>
      </c>
    </row>
    <row r="157" spans="1:16" x14ac:dyDescent="0.25">
      <c r="A157" s="58"/>
      <c r="B157" s="58"/>
      <c r="C157" s="58"/>
      <c r="D157" s="37"/>
      <c r="E157" s="37"/>
      <c r="F157" s="37"/>
      <c r="G157" s="37"/>
      <c r="H157" s="37"/>
      <c r="I157" s="37"/>
      <c r="J157" s="37"/>
      <c r="K157" s="37"/>
      <c r="L157" s="37"/>
    </row>
    <row r="158" spans="1:16" x14ac:dyDescent="0.25">
      <c r="A158" s="207" t="s">
        <v>125</v>
      </c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9"/>
    </row>
    <row r="159" spans="1:16" ht="15.75" customHeight="1" x14ac:dyDescent="0.25">
      <c r="A159" s="6">
        <v>417</v>
      </c>
      <c r="B159" s="11" t="s">
        <v>206</v>
      </c>
      <c r="C159" s="3">
        <v>150</v>
      </c>
      <c r="D159" s="3">
        <v>0.08</v>
      </c>
      <c r="E159" s="3">
        <v>0</v>
      </c>
      <c r="F159" s="3">
        <v>15.8</v>
      </c>
      <c r="G159" s="3">
        <v>63.52</v>
      </c>
      <c r="H159" s="3">
        <v>200</v>
      </c>
      <c r="I159" s="3">
        <v>0.11</v>
      </c>
      <c r="J159" s="3">
        <v>0</v>
      </c>
      <c r="K159" s="3">
        <v>21.1</v>
      </c>
      <c r="L159" s="3">
        <v>84.7</v>
      </c>
    </row>
    <row r="160" spans="1:16" x14ac:dyDescent="0.25">
      <c r="A160" s="213" t="s">
        <v>111</v>
      </c>
      <c r="B160" s="214"/>
      <c r="C160" s="215"/>
      <c r="D160" s="6">
        <f>SUM(D159:D159)</f>
        <v>0.08</v>
      </c>
      <c r="E160" s="6">
        <f>SUM(E159:E159)</f>
        <v>0</v>
      </c>
      <c r="F160" s="6">
        <f>SUM(F159:F159)</f>
        <v>15.8</v>
      </c>
      <c r="G160" s="6">
        <f>SUM(G159:G159)</f>
        <v>63.52</v>
      </c>
      <c r="H160" s="6"/>
      <c r="I160" s="6">
        <f>SUM(I159:I159)</f>
        <v>0.11</v>
      </c>
      <c r="J160" s="6">
        <f>SUM(J159:J159)</f>
        <v>0</v>
      </c>
      <c r="K160" s="6">
        <f>SUM(K159:K159)</f>
        <v>21.1</v>
      </c>
      <c r="L160" s="6">
        <f>SUM(L159:L159)</f>
        <v>84.7</v>
      </c>
    </row>
    <row r="161" spans="1:15" x14ac:dyDescent="0.2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</row>
    <row r="162" spans="1:15" x14ac:dyDescent="0.25">
      <c r="A162" s="207" t="s">
        <v>129</v>
      </c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9"/>
    </row>
    <row r="163" spans="1:15" x14ac:dyDescent="0.25">
      <c r="A163" s="6">
        <v>95</v>
      </c>
      <c r="B163" s="41" t="s">
        <v>19</v>
      </c>
      <c r="C163" s="3">
        <v>150</v>
      </c>
      <c r="D163" s="3">
        <v>7.93</v>
      </c>
      <c r="E163" s="3">
        <v>2.4700000000000002</v>
      </c>
      <c r="F163" s="3">
        <v>4.0199999999999996</v>
      </c>
      <c r="G163" s="3">
        <v>69.739999999999995</v>
      </c>
      <c r="H163" s="3">
        <v>200</v>
      </c>
      <c r="I163" s="3">
        <v>10.57</v>
      </c>
      <c r="J163" s="3">
        <v>3.29</v>
      </c>
      <c r="K163" s="3">
        <v>5.36</v>
      </c>
      <c r="L163" s="3">
        <v>92.99</v>
      </c>
    </row>
    <row r="164" spans="1:15" s="33" customFormat="1" ht="15.75" customHeight="1" x14ac:dyDescent="0.25">
      <c r="A164" s="6">
        <v>472</v>
      </c>
      <c r="B164" s="11" t="s">
        <v>211</v>
      </c>
      <c r="C164" s="3">
        <v>40</v>
      </c>
      <c r="D164" s="3">
        <v>2.71</v>
      </c>
      <c r="E164" s="3">
        <v>5.58</v>
      </c>
      <c r="F164" s="3">
        <v>20.85</v>
      </c>
      <c r="G164" s="3">
        <v>144.80000000000001</v>
      </c>
      <c r="H164" s="3">
        <v>60</v>
      </c>
      <c r="I164" s="3">
        <v>4.0599999999999996</v>
      </c>
      <c r="J164" s="3">
        <v>8.3699999999999992</v>
      </c>
      <c r="K164" s="3">
        <v>31.28</v>
      </c>
      <c r="L164" s="3">
        <v>217.2</v>
      </c>
    </row>
    <row r="165" spans="1:15" x14ac:dyDescent="0.25">
      <c r="A165" s="63" t="s">
        <v>113</v>
      </c>
      <c r="B165" s="10" t="s">
        <v>16</v>
      </c>
      <c r="C165" s="5">
        <v>20</v>
      </c>
      <c r="D165" s="5">
        <v>3.4</v>
      </c>
      <c r="E165" s="5">
        <v>1.32</v>
      </c>
      <c r="F165" s="5">
        <v>17</v>
      </c>
      <c r="G165" s="5">
        <v>51.8</v>
      </c>
      <c r="H165" s="5">
        <v>25</v>
      </c>
      <c r="I165" s="5">
        <v>4.25</v>
      </c>
      <c r="J165" s="5">
        <v>1.65</v>
      </c>
      <c r="K165" s="5">
        <v>21.25</v>
      </c>
      <c r="L165" s="5">
        <v>64.8</v>
      </c>
    </row>
    <row r="166" spans="1:15" x14ac:dyDescent="0.25">
      <c r="A166" s="6">
        <v>410</v>
      </c>
      <c r="B166" s="10" t="s">
        <v>130</v>
      </c>
      <c r="C166" s="3">
        <v>150</v>
      </c>
      <c r="D166" s="3">
        <v>4.4999999999999998E-2</v>
      </c>
      <c r="E166" s="3">
        <v>0</v>
      </c>
      <c r="F166" s="3">
        <v>4.51</v>
      </c>
      <c r="G166" s="3">
        <v>18.239999999999998</v>
      </c>
      <c r="H166" s="3">
        <v>200</v>
      </c>
      <c r="I166" s="3">
        <v>0.06</v>
      </c>
      <c r="J166" s="3">
        <v>0</v>
      </c>
      <c r="K166" s="3">
        <v>6.02</v>
      </c>
      <c r="L166" s="3">
        <v>24.32</v>
      </c>
    </row>
    <row r="167" spans="1:15" x14ac:dyDescent="0.25">
      <c r="A167" s="213" t="s">
        <v>111</v>
      </c>
      <c r="B167" s="214"/>
      <c r="C167" s="215"/>
      <c r="D167" s="6">
        <f>SUM(D163:D166)</f>
        <v>14.085000000000001</v>
      </c>
      <c r="E167" s="6">
        <f>SUM(E163:E166)</f>
        <v>9.370000000000001</v>
      </c>
      <c r="F167" s="6">
        <f>SUM(F163:F166)</f>
        <v>46.38</v>
      </c>
      <c r="G167" s="6">
        <f>SUM(G163:G166)</f>
        <v>284.58000000000004</v>
      </c>
      <c r="H167" s="6"/>
      <c r="I167" s="6">
        <f>SUM(I163:I166)</f>
        <v>18.939999999999998</v>
      </c>
      <c r="J167" s="6">
        <f>SUM(J163:J166)</f>
        <v>13.31</v>
      </c>
      <c r="K167" s="6">
        <f>SUM(K163:K166)</f>
        <v>63.91</v>
      </c>
      <c r="L167" s="6">
        <f>SUM(L163:L166)</f>
        <v>399.31</v>
      </c>
    </row>
    <row r="168" spans="1:15" x14ac:dyDescent="0.25">
      <c r="A168" s="36" t="s">
        <v>131</v>
      </c>
      <c r="B168" s="57"/>
      <c r="C168" s="57"/>
      <c r="D168" s="57"/>
      <c r="E168" s="57"/>
      <c r="F168" s="57"/>
      <c r="G168" s="36">
        <f>G167+G160+G156+G143+G146</f>
        <v>1391.1000000000001</v>
      </c>
      <c r="H168" s="57"/>
      <c r="I168" s="57"/>
      <c r="J168" s="57"/>
      <c r="K168" s="57"/>
      <c r="L168" s="36">
        <f>L167+L160+L156+L143+L146</f>
        <v>1761.06</v>
      </c>
      <c r="N168" s="55"/>
      <c r="O168" s="55"/>
    </row>
    <row r="170" spans="1:15" x14ac:dyDescent="0.25">
      <c r="A170" s="204">
        <v>44389</v>
      </c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9"/>
    </row>
    <row r="171" spans="1:15" x14ac:dyDescent="0.25">
      <c r="A171" s="207" t="s">
        <v>116</v>
      </c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9"/>
    </row>
    <row r="172" spans="1:15" ht="15.75" customHeight="1" x14ac:dyDescent="0.25">
      <c r="A172" s="6">
        <v>168</v>
      </c>
      <c r="B172" s="11" t="s">
        <v>66</v>
      </c>
      <c r="C172" s="3">
        <v>150</v>
      </c>
      <c r="D172" s="3">
        <v>4.78</v>
      </c>
      <c r="E172" s="3">
        <v>5.14</v>
      </c>
      <c r="F172" s="3">
        <v>28.38</v>
      </c>
      <c r="G172" s="3">
        <v>176.21</v>
      </c>
      <c r="H172" s="3">
        <v>200</v>
      </c>
      <c r="I172" s="3">
        <v>6.37</v>
      </c>
      <c r="J172" s="3">
        <v>6.85</v>
      </c>
      <c r="K172" s="3">
        <v>37.840000000000003</v>
      </c>
      <c r="L172" s="3">
        <v>235</v>
      </c>
    </row>
    <row r="173" spans="1:15" ht="15.75" customHeight="1" x14ac:dyDescent="0.25">
      <c r="A173" s="1">
        <v>1</v>
      </c>
      <c r="B173" s="17" t="s">
        <v>110</v>
      </c>
      <c r="C173" s="1">
        <v>36</v>
      </c>
      <c r="D173" s="1">
        <v>2.17</v>
      </c>
      <c r="E173" s="1">
        <v>6.79</v>
      </c>
      <c r="F173" s="1">
        <v>13.15</v>
      </c>
      <c r="G173" s="1">
        <v>122.4</v>
      </c>
      <c r="H173" s="1">
        <v>37</v>
      </c>
      <c r="I173" s="1">
        <v>2.2599999999999998</v>
      </c>
      <c r="J173" s="1">
        <v>6.98</v>
      </c>
      <c r="K173" s="1">
        <v>13.52</v>
      </c>
      <c r="L173" s="1">
        <v>125.8</v>
      </c>
    </row>
    <row r="174" spans="1:15" x14ac:dyDescent="0.25">
      <c r="A174" s="6">
        <v>410</v>
      </c>
      <c r="B174" s="10" t="s">
        <v>20</v>
      </c>
      <c r="C174" s="3">
        <v>150</v>
      </c>
      <c r="D174" s="3">
        <v>0.09</v>
      </c>
      <c r="E174" s="3">
        <v>0</v>
      </c>
      <c r="F174" s="3">
        <v>9.0299999999999994</v>
      </c>
      <c r="G174" s="3">
        <v>36.479999999999997</v>
      </c>
      <c r="H174" s="3">
        <v>200</v>
      </c>
      <c r="I174" s="3">
        <v>0.12</v>
      </c>
      <c r="J174" s="3">
        <v>0</v>
      </c>
      <c r="K174" s="3">
        <v>12.04</v>
      </c>
      <c r="L174" s="3">
        <v>48.64</v>
      </c>
    </row>
    <row r="175" spans="1:15" x14ac:dyDescent="0.25">
      <c r="A175" s="213" t="s">
        <v>111</v>
      </c>
      <c r="B175" s="214"/>
      <c r="C175" s="215"/>
      <c r="D175" s="6">
        <f>SUM(D172:D174)</f>
        <v>7.04</v>
      </c>
      <c r="E175" s="6">
        <f>SUM(E172:E174)</f>
        <v>11.93</v>
      </c>
      <c r="F175" s="6">
        <f>SUM(F172:F174)</f>
        <v>50.56</v>
      </c>
      <c r="G175" s="6">
        <f>SUM(G172:G174)</f>
        <v>335.09000000000003</v>
      </c>
      <c r="H175" s="6"/>
      <c r="I175" s="6">
        <f>SUM(I172:I174)</f>
        <v>8.7499999999999982</v>
      </c>
      <c r="J175" s="6">
        <f>SUM(J172:J174)</f>
        <v>13.83</v>
      </c>
      <c r="K175" s="6">
        <f>SUM(K172:K174)</f>
        <v>63.4</v>
      </c>
      <c r="L175" s="6">
        <f>SUM(L172:L174)</f>
        <v>409.44</v>
      </c>
    </row>
    <row r="176" spans="1:15" x14ac:dyDescent="0.25">
      <c r="A176" s="58"/>
      <c r="B176" s="58"/>
      <c r="C176" s="58"/>
      <c r="D176" s="37"/>
      <c r="E176" s="37"/>
      <c r="F176" s="37"/>
      <c r="G176" s="37"/>
      <c r="H176" s="37"/>
      <c r="I176" s="37"/>
      <c r="J176" s="37"/>
      <c r="K176" s="37"/>
      <c r="L176" s="37"/>
    </row>
    <row r="177" spans="1:16" x14ac:dyDescent="0.25">
      <c r="A177" s="207" t="s">
        <v>175</v>
      </c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9"/>
    </row>
    <row r="178" spans="1:16" x14ac:dyDescent="0.25">
      <c r="A178" s="6" t="s">
        <v>113</v>
      </c>
      <c r="B178" s="14" t="s">
        <v>182</v>
      </c>
      <c r="C178" s="3">
        <v>100</v>
      </c>
      <c r="D178" s="3">
        <v>0</v>
      </c>
      <c r="E178" s="3">
        <v>0</v>
      </c>
      <c r="F178" s="3">
        <v>22</v>
      </c>
      <c r="G178" s="3">
        <v>45</v>
      </c>
      <c r="H178" s="3">
        <v>100</v>
      </c>
      <c r="I178" s="3">
        <v>0</v>
      </c>
      <c r="J178" s="3">
        <v>0</v>
      </c>
      <c r="K178" s="3">
        <v>22</v>
      </c>
      <c r="L178" s="3">
        <v>45</v>
      </c>
    </row>
    <row r="179" spans="1:16" x14ac:dyDescent="0.2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</row>
    <row r="180" spans="1:16" x14ac:dyDescent="0.25">
      <c r="A180" s="207" t="s">
        <v>117</v>
      </c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9"/>
    </row>
    <row r="181" spans="1:16" x14ac:dyDescent="0.25">
      <c r="A181" s="6">
        <v>94</v>
      </c>
      <c r="B181" s="47" t="s">
        <v>69</v>
      </c>
      <c r="C181" s="3">
        <v>150</v>
      </c>
      <c r="D181" s="3">
        <v>1.05</v>
      </c>
      <c r="E181" s="3">
        <v>1.2</v>
      </c>
      <c r="F181" s="3">
        <v>13.01</v>
      </c>
      <c r="G181" s="3">
        <v>66.989999999999995</v>
      </c>
      <c r="H181" s="3">
        <v>200</v>
      </c>
      <c r="I181" s="3">
        <v>1.4</v>
      </c>
      <c r="J181" s="3">
        <v>1.6</v>
      </c>
      <c r="K181" s="3">
        <v>17.350000000000001</v>
      </c>
      <c r="L181" s="3">
        <v>89.32</v>
      </c>
    </row>
    <row r="182" spans="1:16" ht="15.75" customHeight="1" x14ac:dyDescent="0.25">
      <c r="A182" s="1">
        <v>304</v>
      </c>
      <c r="B182" s="17" t="s">
        <v>162</v>
      </c>
      <c r="C182" s="1">
        <v>220</v>
      </c>
      <c r="D182" s="1">
        <v>20.7</v>
      </c>
      <c r="E182" s="1">
        <v>17.54</v>
      </c>
      <c r="F182" s="1">
        <v>36.78</v>
      </c>
      <c r="G182" s="1">
        <v>387.2</v>
      </c>
      <c r="H182" s="1">
        <v>250</v>
      </c>
      <c r="I182" s="1">
        <v>23.61</v>
      </c>
      <c r="J182" s="1">
        <v>19.93</v>
      </c>
      <c r="K182" s="1">
        <v>41.8</v>
      </c>
      <c r="L182" s="1">
        <v>440</v>
      </c>
    </row>
    <row r="183" spans="1:16" ht="15.75" customHeight="1" x14ac:dyDescent="0.25">
      <c r="A183" s="1" t="s">
        <v>113</v>
      </c>
      <c r="B183" s="17" t="s">
        <v>143</v>
      </c>
      <c r="C183" s="1">
        <v>40</v>
      </c>
      <c r="D183" s="1">
        <v>0.4</v>
      </c>
      <c r="E183" s="1">
        <v>4</v>
      </c>
      <c r="F183" s="1">
        <v>2.8</v>
      </c>
      <c r="G183" s="1">
        <v>48.8</v>
      </c>
      <c r="H183" s="1">
        <v>50</v>
      </c>
      <c r="I183" s="1">
        <v>0.5</v>
      </c>
      <c r="J183" s="1">
        <v>5</v>
      </c>
      <c r="K183" s="1">
        <v>3.5</v>
      </c>
      <c r="L183" s="1">
        <v>61</v>
      </c>
    </row>
    <row r="184" spans="1:16" ht="15.75" customHeight="1" x14ac:dyDescent="0.25">
      <c r="A184" s="6">
        <v>394</v>
      </c>
      <c r="B184" s="11" t="s">
        <v>185</v>
      </c>
      <c r="C184" s="3">
        <v>150</v>
      </c>
      <c r="D184" s="3">
        <v>0.25</v>
      </c>
      <c r="E184" s="3">
        <v>0</v>
      </c>
      <c r="F184" s="3">
        <v>17</v>
      </c>
      <c r="G184" s="3">
        <v>68.989999999999995</v>
      </c>
      <c r="H184" s="3">
        <v>200</v>
      </c>
      <c r="I184" s="3">
        <v>0.33</v>
      </c>
      <c r="J184" s="3">
        <v>0</v>
      </c>
      <c r="K184" s="3">
        <v>22.67</v>
      </c>
      <c r="L184" s="3">
        <v>91.99</v>
      </c>
    </row>
    <row r="185" spans="1:16" x14ac:dyDescent="0.25">
      <c r="A185" s="63" t="s">
        <v>113</v>
      </c>
      <c r="B185" s="10" t="s">
        <v>124</v>
      </c>
      <c r="C185" s="3">
        <v>40</v>
      </c>
      <c r="D185" s="3">
        <v>2.8</v>
      </c>
      <c r="E185" s="3">
        <v>0.28000000000000003</v>
      </c>
      <c r="F185" s="3">
        <v>19.96</v>
      </c>
      <c r="G185" s="3">
        <v>96</v>
      </c>
      <c r="H185" s="3">
        <v>50</v>
      </c>
      <c r="I185" s="3">
        <v>2.8</v>
      </c>
      <c r="J185" s="3">
        <v>0.28000000000000003</v>
      </c>
      <c r="K185" s="3">
        <v>19.96</v>
      </c>
      <c r="L185" s="3">
        <v>120</v>
      </c>
      <c r="P185" s="56"/>
    </row>
    <row r="186" spans="1:16" x14ac:dyDescent="0.25">
      <c r="A186" s="213" t="s">
        <v>111</v>
      </c>
      <c r="B186" s="214"/>
      <c r="C186" s="215"/>
      <c r="D186" s="6">
        <f>SUM(D181:D185)</f>
        <v>25.2</v>
      </c>
      <c r="E186" s="6">
        <f>SUM(E181:E185)</f>
        <v>23.02</v>
      </c>
      <c r="F186" s="6">
        <f>SUM(F181:F185)</f>
        <v>89.550000000000011</v>
      </c>
      <c r="G186" s="6">
        <f>SUM(G181:G185)</f>
        <v>667.98</v>
      </c>
      <c r="H186" s="6"/>
      <c r="I186" s="6">
        <f>SUM(I181:I185)</f>
        <v>28.639999999999997</v>
      </c>
      <c r="J186" s="6">
        <f>SUM(J181:J185)</f>
        <v>26.810000000000002</v>
      </c>
      <c r="K186" s="6">
        <f>SUM(K181:K185)</f>
        <v>105.28</v>
      </c>
      <c r="L186" s="6">
        <f>SUM(L181:L185)</f>
        <v>802.31</v>
      </c>
    </row>
    <row r="187" spans="1:16" x14ac:dyDescent="0.25">
      <c r="A187" s="58"/>
      <c r="B187" s="58"/>
      <c r="C187" s="58"/>
      <c r="D187" s="37"/>
      <c r="E187" s="37"/>
      <c r="F187" s="37"/>
      <c r="G187" s="37"/>
      <c r="H187" s="37"/>
      <c r="I187" s="37"/>
      <c r="J187" s="37"/>
      <c r="K187" s="37"/>
      <c r="L187" s="37"/>
    </row>
    <row r="188" spans="1:16" x14ac:dyDescent="0.25">
      <c r="A188" s="207" t="s">
        <v>125</v>
      </c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9"/>
    </row>
    <row r="189" spans="1:16" ht="15.75" customHeight="1" x14ac:dyDescent="0.25">
      <c r="A189" s="1" t="s">
        <v>113</v>
      </c>
      <c r="B189" s="24" t="s">
        <v>128</v>
      </c>
      <c r="C189" s="1">
        <v>150</v>
      </c>
      <c r="D189" s="1">
        <v>4.5</v>
      </c>
      <c r="E189" s="1">
        <v>4.8</v>
      </c>
      <c r="F189" s="1">
        <v>7.05</v>
      </c>
      <c r="G189" s="1">
        <v>87</v>
      </c>
      <c r="H189" s="1">
        <v>200</v>
      </c>
      <c r="I189" s="1">
        <v>6</v>
      </c>
      <c r="J189" s="1">
        <v>6.4</v>
      </c>
      <c r="K189" s="1">
        <v>9.4</v>
      </c>
      <c r="L189" s="1">
        <v>116</v>
      </c>
    </row>
    <row r="190" spans="1:16" x14ac:dyDescent="0.25">
      <c r="A190" s="213" t="s">
        <v>111</v>
      </c>
      <c r="B190" s="214"/>
      <c r="C190" s="215"/>
      <c r="D190" s="6">
        <f>SUM(D189:D189)</f>
        <v>4.5</v>
      </c>
      <c r="E190" s="6">
        <f>SUM(E189:E189)</f>
        <v>4.8</v>
      </c>
      <c r="F190" s="6">
        <f>SUM(F189:F189)</f>
        <v>7.05</v>
      </c>
      <c r="G190" s="6">
        <f>SUM(G189:G189)</f>
        <v>87</v>
      </c>
      <c r="H190" s="6"/>
      <c r="I190" s="6">
        <f>SUM(I189:I189)</f>
        <v>6</v>
      </c>
      <c r="J190" s="6">
        <f>SUM(J189:J189)</f>
        <v>6.4</v>
      </c>
      <c r="K190" s="6">
        <f>SUM(K189:K189)</f>
        <v>9.4</v>
      </c>
      <c r="L190" s="6">
        <f>SUM(L189:L189)</f>
        <v>116</v>
      </c>
    </row>
    <row r="191" spans="1:16" x14ac:dyDescent="0.25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</row>
    <row r="192" spans="1:16" x14ac:dyDescent="0.25">
      <c r="A192" s="207" t="s">
        <v>129</v>
      </c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9"/>
    </row>
    <row r="193" spans="1:15" ht="15.75" customHeight="1" x14ac:dyDescent="0.25">
      <c r="A193" s="1" t="s">
        <v>168</v>
      </c>
      <c r="B193" s="17" t="s">
        <v>167</v>
      </c>
      <c r="C193" s="1">
        <v>150</v>
      </c>
      <c r="D193" s="1">
        <v>7.06</v>
      </c>
      <c r="E193" s="1">
        <v>10.62</v>
      </c>
      <c r="F193" s="1">
        <v>34.07</v>
      </c>
      <c r="G193" s="1">
        <v>260.10000000000002</v>
      </c>
      <c r="H193" s="1">
        <v>200</v>
      </c>
      <c r="I193" s="1">
        <v>9.41</v>
      </c>
      <c r="J193" s="1">
        <v>14.16</v>
      </c>
      <c r="K193" s="1">
        <v>45.42</v>
      </c>
      <c r="L193" s="1">
        <v>346.8</v>
      </c>
    </row>
    <row r="194" spans="1:15" x14ac:dyDescent="0.25">
      <c r="A194" s="1" t="s">
        <v>113</v>
      </c>
      <c r="B194" s="17" t="s">
        <v>194</v>
      </c>
      <c r="C194" s="1">
        <v>30</v>
      </c>
      <c r="D194" s="1">
        <v>1.5</v>
      </c>
      <c r="E194" s="1">
        <v>0.06</v>
      </c>
      <c r="F194" s="1">
        <v>26.4</v>
      </c>
      <c r="G194" s="1">
        <v>99</v>
      </c>
      <c r="H194" s="1">
        <v>30</v>
      </c>
      <c r="I194" s="1">
        <v>1.5</v>
      </c>
      <c r="J194" s="1">
        <v>0.06</v>
      </c>
      <c r="K194" s="1">
        <v>26.4</v>
      </c>
      <c r="L194" s="1">
        <v>99</v>
      </c>
    </row>
    <row r="195" spans="1:15" x14ac:dyDescent="0.25">
      <c r="A195" s="63" t="s">
        <v>113</v>
      </c>
      <c r="B195" s="10" t="s">
        <v>16</v>
      </c>
      <c r="C195" s="5">
        <v>20</v>
      </c>
      <c r="D195" s="5">
        <v>3.4</v>
      </c>
      <c r="E195" s="5">
        <v>1.32</v>
      </c>
      <c r="F195" s="5">
        <v>17</v>
      </c>
      <c r="G195" s="5">
        <v>51.8</v>
      </c>
      <c r="H195" s="5">
        <v>25</v>
      </c>
      <c r="I195" s="5">
        <v>4.25</v>
      </c>
      <c r="J195" s="5">
        <v>1.65</v>
      </c>
      <c r="K195" s="5">
        <v>21.25</v>
      </c>
      <c r="L195" s="5">
        <v>64.8</v>
      </c>
    </row>
    <row r="196" spans="1:15" x14ac:dyDescent="0.25">
      <c r="A196" s="6">
        <v>410</v>
      </c>
      <c r="B196" s="10" t="s">
        <v>130</v>
      </c>
      <c r="C196" s="3">
        <v>150</v>
      </c>
      <c r="D196" s="3">
        <v>4.4999999999999998E-2</v>
      </c>
      <c r="E196" s="3">
        <v>0</v>
      </c>
      <c r="F196" s="3">
        <v>4.51</v>
      </c>
      <c r="G196" s="3">
        <v>18.239999999999998</v>
      </c>
      <c r="H196" s="3">
        <v>200</v>
      </c>
      <c r="I196" s="3">
        <v>0.06</v>
      </c>
      <c r="J196" s="3">
        <v>0</v>
      </c>
      <c r="K196" s="3">
        <v>6.02</v>
      </c>
      <c r="L196" s="3">
        <v>24.32</v>
      </c>
    </row>
    <row r="197" spans="1:15" x14ac:dyDescent="0.25">
      <c r="A197" s="213" t="s">
        <v>111</v>
      </c>
      <c r="B197" s="214"/>
      <c r="C197" s="215"/>
      <c r="D197" s="6">
        <f>SUM(D193:D196)</f>
        <v>12.004999999999999</v>
      </c>
      <c r="E197" s="6">
        <f>SUM(E193:E196)</f>
        <v>12</v>
      </c>
      <c r="F197" s="6">
        <f>SUM(F193:F196)</f>
        <v>81.98</v>
      </c>
      <c r="G197" s="6">
        <f>SUM(G193:G196)</f>
        <v>429.14000000000004</v>
      </c>
      <c r="H197" s="6"/>
      <c r="I197" s="6">
        <f>SUM(I193:I196)</f>
        <v>15.22</v>
      </c>
      <c r="J197" s="6">
        <f>SUM(J193:J196)</f>
        <v>15.870000000000001</v>
      </c>
      <c r="K197" s="6">
        <f>SUM(K193:K196)</f>
        <v>99.089999999999989</v>
      </c>
      <c r="L197" s="6">
        <f>SUM(L193:L196)</f>
        <v>534.92000000000007</v>
      </c>
    </row>
    <row r="198" spans="1:15" x14ac:dyDescent="0.25">
      <c r="A198" s="36" t="s">
        <v>131</v>
      </c>
      <c r="B198" s="57"/>
      <c r="C198" s="57"/>
      <c r="D198" s="57"/>
      <c r="E198" s="57"/>
      <c r="F198" s="57"/>
      <c r="G198" s="36">
        <f>G197+G190+G186+G175+G178</f>
        <v>1564.21</v>
      </c>
      <c r="H198" s="57"/>
      <c r="I198" s="57"/>
      <c r="J198" s="57"/>
      <c r="K198" s="57"/>
      <c r="L198" s="36">
        <f>L197+L190+L186+L175+L178</f>
        <v>1907.67</v>
      </c>
      <c r="N198" s="55"/>
      <c r="O198" s="55"/>
    </row>
    <row r="200" spans="1:15" x14ac:dyDescent="0.25">
      <c r="A200" s="204">
        <v>44390</v>
      </c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9"/>
    </row>
    <row r="201" spans="1:15" x14ac:dyDescent="0.25">
      <c r="A201" s="207" t="s">
        <v>116</v>
      </c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9"/>
    </row>
    <row r="202" spans="1:15" ht="15.75" customHeight="1" x14ac:dyDescent="0.25">
      <c r="A202" s="6">
        <v>177</v>
      </c>
      <c r="B202" s="11" t="s">
        <v>83</v>
      </c>
      <c r="C202" s="3">
        <v>150</v>
      </c>
      <c r="D202" s="3">
        <v>3.86</v>
      </c>
      <c r="E202" s="3">
        <v>8.2899999999999991</v>
      </c>
      <c r="F202" s="3">
        <v>30.1</v>
      </c>
      <c r="G202" s="3">
        <v>224.6</v>
      </c>
      <c r="H202" s="6">
        <v>200</v>
      </c>
      <c r="I202" s="3">
        <v>5.28</v>
      </c>
      <c r="J202" s="3">
        <v>11.34</v>
      </c>
      <c r="K202" s="3">
        <v>41.26</v>
      </c>
      <c r="L202" s="3">
        <v>307</v>
      </c>
    </row>
    <row r="203" spans="1:15" ht="15.75" customHeight="1" x14ac:dyDescent="0.25">
      <c r="A203" s="1">
        <v>3</v>
      </c>
      <c r="B203" s="49" t="s">
        <v>153</v>
      </c>
      <c r="C203" s="1">
        <v>42</v>
      </c>
      <c r="D203" s="1">
        <v>4.41</v>
      </c>
      <c r="E203" s="1">
        <v>6.42</v>
      </c>
      <c r="F203" s="1">
        <v>13.58</v>
      </c>
      <c r="G203" s="1">
        <v>129.69999999999999</v>
      </c>
      <c r="H203" s="1">
        <v>44</v>
      </c>
      <c r="I203" s="1">
        <v>4.7300000000000004</v>
      </c>
      <c r="J203" s="1">
        <v>6.88</v>
      </c>
      <c r="K203" s="1">
        <v>14.56</v>
      </c>
      <c r="L203" s="1">
        <v>139</v>
      </c>
    </row>
    <row r="204" spans="1:15" ht="15.75" customHeight="1" x14ac:dyDescent="0.25">
      <c r="A204" s="6">
        <v>414</v>
      </c>
      <c r="B204" s="11" t="s">
        <v>24</v>
      </c>
      <c r="C204" s="3">
        <v>150</v>
      </c>
      <c r="D204" s="3">
        <v>2.09</v>
      </c>
      <c r="E204" s="3">
        <v>2.39</v>
      </c>
      <c r="F204" s="3">
        <v>14.78</v>
      </c>
      <c r="G204" s="3">
        <v>89.02</v>
      </c>
      <c r="H204" s="3">
        <v>200</v>
      </c>
      <c r="I204" s="3">
        <v>2.79</v>
      </c>
      <c r="J204" s="3">
        <v>3.19</v>
      </c>
      <c r="K204" s="3">
        <v>19.71</v>
      </c>
      <c r="L204" s="3">
        <v>118.69</v>
      </c>
    </row>
    <row r="205" spans="1:15" x14ac:dyDescent="0.25">
      <c r="A205" s="213" t="s">
        <v>111</v>
      </c>
      <c r="B205" s="214"/>
      <c r="C205" s="215"/>
      <c r="D205" s="6">
        <f>SUM(D202:D204)</f>
        <v>10.36</v>
      </c>
      <c r="E205" s="6">
        <f>SUM(E202:E204)</f>
        <v>17.099999999999998</v>
      </c>
      <c r="F205" s="6">
        <f>SUM(F202:F204)</f>
        <v>58.46</v>
      </c>
      <c r="G205" s="6">
        <f>SUM(G202:G204)</f>
        <v>443.31999999999994</v>
      </c>
      <c r="H205" s="6"/>
      <c r="I205" s="6">
        <f>SUM(I202:I204)</f>
        <v>12.8</v>
      </c>
      <c r="J205" s="6">
        <f>SUM(J202:J204)</f>
        <v>21.41</v>
      </c>
      <c r="K205" s="6">
        <f>SUM(K202:K204)</f>
        <v>75.53</v>
      </c>
      <c r="L205" s="6">
        <f>SUM(L202:L204)</f>
        <v>564.69000000000005</v>
      </c>
    </row>
    <row r="206" spans="1:15" x14ac:dyDescent="0.25">
      <c r="A206" s="58"/>
      <c r="B206" s="58"/>
      <c r="C206" s="58"/>
      <c r="D206" s="37"/>
      <c r="E206" s="37"/>
      <c r="F206" s="37"/>
      <c r="G206" s="37"/>
      <c r="H206" s="37"/>
      <c r="I206" s="37"/>
      <c r="J206" s="37"/>
      <c r="K206" s="37"/>
      <c r="L206" s="37"/>
    </row>
    <row r="207" spans="1:15" x14ac:dyDescent="0.25">
      <c r="A207" s="207" t="s">
        <v>175</v>
      </c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9"/>
    </row>
    <row r="208" spans="1:15" x14ac:dyDescent="0.25">
      <c r="A208" s="6" t="s">
        <v>113</v>
      </c>
      <c r="B208" s="14" t="s">
        <v>182</v>
      </c>
      <c r="C208" s="3">
        <v>100</v>
      </c>
      <c r="D208" s="3">
        <v>0</v>
      </c>
      <c r="E208" s="3">
        <v>0</v>
      </c>
      <c r="F208" s="3">
        <v>22</v>
      </c>
      <c r="G208" s="3">
        <v>45</v>
      </c>
      <c r="H208" s="3">
        <v>100</v>
      </c>
      <c r="I208" s="3">
        <v>0</v>
      </c>
      <c r="J208" s="3">
        <v>0</v>
      </c>
      <c r="K208" s="3">
        <v>22</v>
      </c>
      <c r="L208" s="3">
        <v>45</v>
      </c>
    </row>
    <row r="209" spans="1:17" x14ac:dyDescent="0.25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</row>
    <row r="210" spans="1:17" x14ac:dyDescent="0.25">
      <c r="A210" s="207" t="s">
        <v>117</v>
      </c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9"/>
    </row>
    <row r="211" spans="1:17" x14ac:dyDescent="0.25">
      <c r="A211" s="6" t="s">
        <v>141</v>
      </c>
      <c r="B211" s="47" t="s">
        <v>144</v>
      </c>
      <c r="C211" s="3">
        <v>150</v>
      </c>
      <c r="D211" s="3">
        <v>1.4</v>
      </c>
      <c r="E211" s="3">
        <v>2.33</v>
      </c>
      <c r="F211" s="3">
        <v>8.17</v>
      </c>
      <c r="G211" s="3">
        <v>59.27</v>
      </c>
      <c r="H211" s="3">
        <v>200</v>
      </c>
      <c r="I211" s="3">
        <v>1.87</v>
      </c>
      <c r="J211" s="3">
        <v>3.11</v>
      </c>
      <c r="K211" s="3">
        <v>10.9</v>
      </c>
      <c r="L211" s="3">
        <v>79</v>
      </c>
    </row>
    <row r="212" spans="1:17" ht="15.75" customHeight="1" x14ac:dyDescent="0.25">
      <c r="A212" s="8">
        <v>332</v>
      </c>
      <c r="B212" s="54" t="s">
        <v>90</v>
      </c>
      <c r="C212" s="8">
        <v>110</v>
      </c>
      <c r="D212" s="8">
        <v>2.67</v>
      </c>
      <c r="E212" s="8">
        <v>3.94</v>
      </c>
      <c r="F212" s="8">
        <v>26.9</v>
      </c>
      <c r="G212" s="8">
        <v>153.78</v>
      </c>
      <c r="H212" s="8">
        <v>120</v>
      </c>
      <c r="I212" s="8">
        <v>2.92</v>
      </c>
      <c r="J212" s="8">
        <v>4.29</v>
      </c>
      <c r="K212" s="8">
        <v>29.34</v>
      </c>
      <c r="L212" s="6">
        <v>167.76</v>
      </c>
    </row>
    <row r="213" spans="1:17" x14ac:dyDescent="0.25">
      <c r="A213" s="1" t="s">
        <v>212</v>
      </c>
      <c r="B213" s="17" t="s">
        <v>213</v>
      </c>
      <c r="C213" s="1">
        <v>80</v>
      </c>
      <c r="D213" s="1">
        <v>9.7799999999999994</v>
      </c>
      <c r="E213" s="1">
        <v>12.06</v>
      </c>
      <c r="F213" s="1">
        <v>11.29</v>
      </c>
      <c r="G213" s="1">
        <v>192.8</v>
      </c>
      <c r="H213" s="1">
        <v>90</v>
      </c>
      <c r="I213" s="1">
        <v>11.02</v>
      </c>
      <c r="J213" s="1">
        <v>13.57</v>
      </c>
      <c r="K213" s="21">
        <v>12.7</v>
      </c>
      <c r="L213" s="1">
        <v>216.9</v>
      </c>
    </row>
    <row r="214" spans="1:17" x14ac:dyDescent="0.25">
      <c r="A214" s="6">
        <v>366</v>
      </c>
      <c r="B214" s="11" t="s">
        <v>36</v>
      </c>
      <c r="C214" s="3">
        <v>30</v>
      </c>
      <c r="D214" s="3">
        <v>0.16</v>
      </c>
      <c r="E214" s="3">
        <v>1.1000000000000001</v>
      </c>
      <c r="F214" s="3">
        <v>1.57</v>
      </c>
      <c r="G214" s="3">
        <v>16.850000000000001</v>
      </c>
      <c r="H214" s="3">
        <v>30</v>
      </c>
      <c r="I214" s="3">
        <v>0.16</v>
      </c>
      <c r="J214" s="3">
        <v>1.1000000000000001</v>
      </c>
      <c r="K214" s="3">
        <v>1.57</v>
      </c>
      <c r="L214" s="3">
        <v>16.850000000000001</v>
      </c>
    </row>
    <row r="215" spans="1:17" x14ac:dyDescent="0.25">
      <c r="A215" s="1"/>
      <c r="B215" s="17" t="s">
        <v>214</v>
      </c>
      <c r="C215" s="1">
        <v>40</v>
      </c>
      <c r="D215" s="1">
        <v>0</v>
      </c>
      <c r="E215" s="1">
        <v>0</v>
      </c>
      <c r="F215" s="1">
        <v>1.52</v>
      </c>
      <c r="G215" s="1">
        <v>14.8</v>
      </c>
      <c r="H215" s="1">
        <v>50</v>
      </c>
      <c r="I215" s="1">
        <v>0</v>
      </c>
      <c r="J215" s="1">
        <v>0</v>
      </c>
      <c r="K215" s="1">
        <v>1.9</v>
      </c>
      <c r="L215" s="21">
        <v>18.5</v>
      </c>
    </row>
    <row r="216" spans="1:17" ht="15.75" customHeight="1" x14ac:dyDescent="0.25">
      <c r="A216" s="6">
        <v>394</v>
      </c>
      <c r="B216" s="11" t="s">
        <v>55</v>
      </c>
      <c r="C216" s="3">
        <v>150</v>
      </c>
      <c r="D216" s="3">
        <v>0.25</v>
      </c>
      <c r="E216" s="3">
        <v>0</v>
      </c>
      <c r="F216" s="3">
        <v>17</v>
      </c>
      <c r="G216" s="3">
        <v>68.989999999999995</v>
      </c>
      <c r="H216" s="3">
        <v>200</v>
      </c>
      <c r="I216" s="3">
        <v>0.33</v>
      </c>
      <c r="J216" s="3">
        <v>0</v>
      </c>
      <c r="K216" s="3">
        <v>22.67</v>
      </c>
      <c r="L216" s="3">
        <v>91.99</v>
      </c>
    </row>
    <row r="217" spans="1:17" x14ac:dyDescent="0.25">
      <c r="A217" s="63" t="s">
        <v>113</v>
      </c>
      <c r="B217" s="10" t="s">
        <v>124</v>
      </c>
      <c r="C217" s="3">
        <v>40</v>
      </c>
      <c r="D217" s="3">
        <v>2.8</v>
      </c>
      <c r="E217" s="3">
        <v>0.28000000000000003</v>
      </c>
      <c r="F217" s="3">
        <v>19.96</v>
      </c>
      <c r="G217" s="3">
        <v>96</v>
      </c>
      <c r="H217" s="3">
        <v>50</v>
      </c>
      <c r="I217" s="3">
        <v>2.8</v>
      </c>
      <c r="J217" s="3">
        <v>0.28000000000000003</v>
      </c>
      <c r="K217" s="3">
        <v>19.96</v>
      </c>
      <c r="L217" s="3">
        <v>120</v>
      </c>
      <c r="P217" s="56"/>
    </row>
    <row r="218" spans="1:17" x14ac:dyDescent="0.25">
      <c r="A218" s="213" t="s">
        <v>111</v>
      </c>
      <c r="B218" s="214"/>
      <c r="C218" s="215"/>
      <c r="D218" s="6">
        <f>SUM(D211:D217)</f>
        <v>17.059999999999999</v>
      </c>
      <c r="E218" s="6">
        <f>SUM(E211:E217)</f>
        <v>19.71</v>
      </c>
      <c r="F218" s="6">
        <f>SUM(F211:F217)</f>
        <v>86.41</v>
      </c>
      <c r="G218" s="6">
        <f>SUM(G211:G217)</f>
        <v>602.49</v>
      </c>
      <c r="H218" s="6"/>
      <c r="I218" s="6">
        <f>SUM(I211:I217)</f>
        <v>19.099999999999998</v>
      </c>
      <c r="J218" s="6">
        <f>SUM(J211:J217)</f>
        <v>22.35</v>
      </c>
      <c r="K218" s="6">
        <f>SUM(K211:K217)</f>
        <v>99.039999999999992</v>
      </c>
      <c r="L218" s="6">
        <f>SUM(L211:L217)</f>
        <v>711</v>
      </c>
      <c r="Q218" t="s">
        <v>215</v>
      </c>
    </row>
    <row r="219" spans="1:17" x14ac:dyDescent="0.25">
      <c r="A219" s="58"/>
      <c r="B219" s="58"/>
      <c r="C219" s="58"/>
      <c r="D219" s="37"/>
      <c r="E219" s="37"/>
      <c r="F219" s="37"/>
      <c r="G219" s="37"/>
      <c r="H219" s="37"/>
      <c r="I219" s="37"/>
      <c r="J219" s="37"/>
      <c r="K219" s="37"/>
      <c r="L219" s="37"/>
    </row>
    <row r="220" spans="1:17" x14ac:dyDescent="0.25">
      <c r="A220" s="207" t="s">
        <v>125</v>
      </c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9"/>
    </row>
    <row r="221" spans="1:17" ht="15.75" customHeight="1" x14ac:dyDescent="0.25">
      <c r="A221" s="1" t="s">
        <v>113</v>
      </c>
      <c r="B221" s="11" t="s">
        <v>56</v>
      </c>
      <c r="C221" s="3">
        <v>200</v>
      </c>
      <c r="D221" s="3">
        <v>1</v>
      </c>
      <c r="E221" s="3">
        <v>3</v>
      </c>
      <c r="F221" s="3">
        <v>42</v>
      </c>
      <c r="G221" s="3">
        <v>192</v>
      </c>
      <c r="H221" s="3">
        <v>200</v>
      </c>
      <c r="I221" s="3">
        <v>1</v>
      </c>
      <c r="J221" s="3">
        <v>3</v>
      </c>
      <c r="K221" s="3">
        <v>42</v>
      </c>
      <c r="L221" s="3">
        <v>192</v>
      </c>
    </row>
    <row r="222" spans="1:17" x14ac:dyDescent="0.25">
      <c r="A222" s="213" t="s">
        <v>111</v>
      </c>
      <c r="B222" s="214"/>
      <c r="C222" s="215"/>
      <c r="D222" s="6">
        <f>SUM(D221:D221)</f>
        <v>1</v>
      </c>
      <c r="E222" s="6">
        <f>SUM(E221:E221)</f>
        <v>3</v>
      </c>
      <c r="F222" s="6">
        <f>SUM(F221:F221)</f>
        <v>42</v>
      </c>
      <c r="G222" s="6">
        <f>SUM(G221:G221)</f>
        <v>192</v>
      </c>
      <c r="H222" s="6"/>
      <c r="I222" s="6">
        <f>SUM(I221:I221)</f>
        <v>1</v>
      </c>
      <c r="J222" s="6">
        <f>SUM(J221:J221)</f>
        <v>3</v>
      </c>
      <c r="K222" s="6">
        <f>SUM(K221:K221)</f>
        <v>42</v>
      </c>
      <c r="L222" s="6">
        <f>SUM(L221:L221)</f>
        <v>192</v>
      </c>
    </row>
    <row r="223" spans="1:17" x14ac:dyDescent="0.25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</row>
    <row r="224" spans="1:17" x14ac:dyDescent="0.25">
      <c r="A224" s="207" t="s">
        <v>129</v>
      </c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9"/>
    </row>
    <row r="225" spans="1:15" x14ac:dyDescent="0.25">
      <c r="A225" s="6">
        <v>100</v>
      </c>
      <c r="B225" s="47" t="s">
        <v>70</v>
      </c>
      <c r="C225" s="3">
        <v>150</v>
      </c>
      <c r="D225" s="3">
        <v>4.1900000000000004</v>
      </c>
      <c r="E225" s="3">
        <v>4.59</v>
      </c>
      <c r="F225" s="3">
        <v>14.8</v>
      </c>
      <c r="G225" s="3">
        <v>117.06</v>
      </c>
      <c r="H225" s="3">
        <v>200</v>
      </c>
      <c r="I225" s="3">
        <v>5.59</v>
      </c>
      <c r="J225" s="3">
        <v>6.12</v>
      </c>
      <c r="K225" s="3">
        <v>19.73</v>
      </c>
      <c r="L225" s="3">
        <v>156.1</v>
      </c>
    </row>
    <row r="226" spans="1:15" ht="15.75" customHeight="1" x14ac:dyDescent="0.25">
      <c r="A226" s="1" t="s">
        <v>113</v>
      </c>
      <c r="B226" s="50" t="s">
        <v>112</v>
      </c>
      <c r="C226" s="1">
        <v>30</v>
      </c>
      <c r="D226" s="1">
        <v>2.25</v>
      </c>
      <c r="E226" s="1">
        <v>4.5</v>
      </c>
      <c r="F226" s="1">
        <v>20.399999999999999</v>
      </c>
      <c r="G226" s="1">
        <v>132</v>
      </c>
      <c r="H226" s="1">
        <v>30</v>
      </c>
      <c r="I226" s="1">
        <v>2.25</v>
      </c>
      <c r="J226" s="1">
        <v>4.5</v>
      </c>
      <c r="K226" s="1">
        <v>20.399999999999999</v>
      </c>
      <c r="L226" s="1">
        <v>132</v>
      </c>
    </row>
    <row r="227" spans="1:15" x14ac:dyDescent="0.25">
      <c r="A227" s="63" t="s">
        <v>113</v>
      </c>
      <c r="B227" s="10" t="s">
        <v>16</v>
      </c>
      <c r="C227" s="5">
        <v>20</v>
      </c>
      <c r="D227" s="5">
        <v>3.4</v>
      </c>
      <c r="E227" s="5">
        <v>1.32</v>
      </c>
      <c r="F227" s="5">
        <v>17</v>
      </c>
      <c r="G227" s="5">
        <v>51.8</v>
      </c>
      <c r="H227" s="5">
        <v>25</v>
      </c>
      <c r="I227" s="5">
        <v>4.25</v>
      </c>
      <c r="J227" s="5">
        <v>1.65</v>
      </c>
      <c r="K227" s="5">
        <v>21.25</v>
      </c>
      <c r="L227" s="5">
        <v>64.8</v>
      </c>
    </row>
    <row r="228" spans="1:15" x14ac:dyDescent="0.25">
      <c r="A228" s="6">
        <v>410</v>
      </c>
      <c r="B228" s="10" t="s">
        <v>130</v>
      </c>
      <c r="C228" s="3">
        <v>150</v>
      </c>
      <c r="D228" s="3">
        <v>4.4999999999999998E-2</v>
      </c>
      <c r="E228" s="3">
        <v>0</v>
      </c>
      <c r="F228" s="3">
        <v>4.51</v>
      </c>
      <c r="G228" s="3">
        <v>18.239999999999998</v>
      </c>
      <c r="H228" s="3">
        <v>200</v>
      </c>
      <c r="I228" s="3">
        <v>0.06</v>
      </c>
      <c r="J228" s="3">
        <v>0</v>
      </c>
      <c r="K228" s="3">
        <v>6.02</v>
      </c>
      <c r="L228" s="3">
        <v>24.32</v>
      </c>
    </row>
    <row r="229" spans="1:15" x14ac:dyDescent="0.25">
      <c r="A229" s="213" t="s">
        <v>111</v>
      </c>
      <c r="B229" s="214"/>
      <c r="C229" s="215"/>
      <c r="D229" s="6">
        <f>SUM(D225:D228)</f>
        <v>9.8849999999999998</v>
      </c>
      <c r="E229" s="6">
        <f>SUM(E225:E228)</f>
        <v>10.41</v>
      </c>
      <c r="F229" s="6">
        <f>SUM(F225:F228)</f>
        <v>56.71</v>
      </c>
      <c r="G229" s="6">
        <f>SUM(G225:G228)</f>
        <v>319.10000000000002</v>
      </c>
      <c r="H229" s="6"/>
      <c r="I229" s="6">
        <f>SUM(I225:I228)</f>
        <v>12.15</v>
      </c>
      <c r="J229" s="6">
        <f>SUM(J225:J228)</f>
        <v>12.270000000000001</v>
      </c>
      <c r="K229" s="6">
        <f>SUM(K225:K228)</f>
        <v>67.399999999999991</v>
      </c>
      <c r="L229" s="6">
        <f>SUM(L225:L228)</f>
        <v>377.22</v>
      </c>
    </row>
    <row r="230" spans="1:15" x14ac:dyDescent="0.25">
      <c r="A230" s="36" t="s">
        <v>131</v>
      </c>
      <c r="B230" s="57"/>
      <c r="C230" s="57"/>
      <c r="D230" s="57"/>
      <c r="E230" s="57"/>
      <c r="F230" s="57"/>
      <c r="G230" s="36">
        <f>G229+G222+G218+G205+G208</f>
        <v>1601.91</v>
      </c>
      <c r="H230" s="57"/>
      <c r="I230" s="57"/>
      <c r="J230" s="57"/>
      <c r="K230" s="57"/>
      <c r="L230" s="36">
        <f>L229+L222+L218+L205+L208</f>
        <v>1889.91</v>
      </c>
      <c r="N230" s="55"/>
      <c r="O230" s="55"/>
    </row>
    <row r="232" spans="1:15" x14ac:dyDescent="0.25">
      <c r="A232" s="204">
        <v>44391</v>
      </c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9"/>
    </row>
    <row r="233" spans="1:15" x14ac:dyDescent="0.25">
      <c r="A233" s="207" t="s">
        <v>116</v>
      </c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9"/>
    </row>
    <row r="234" spans="1:15" ht="15.75" customHeight="1" x14ac:dyDescent="0.25">
      <c r="A234" s="6">
        <v>168</v>
      </c>
      <c r="B234" s="10" t="s">
        <v>8</v>
      </c>
      <c r="C234" s="3">
        <v>150</v>
      </c>
      <c r="D234" s="3">
        <v>4.74</v>
      </c>
      <c r="E234" s="3">
        <v>6.68</v>
      </c>
      <c r="F234" s="3">
        <v>19.12</v>
      </c>
      <c r="G234" s="3">
        <v>155.54</v>
      </c>
      <c r="H234" s="3">
        <v>200</v>
      </c>
      <c r="I234" s="3">
        <v>6.32</v>
      </c>
      <c r="J234" s="3">
        <v>8.91</v>
      </c>
      <c r="K234" s="3">
        <v>25.49</v>
      </c>
      <c r="L234" s="3">
        <v>207.39</v>
      </c>
    </row>
    <row r="235" spans="1:15" ht="15.75" customHeight="1" x14ac:dyDescent="0.25">
      <c r="A235" s="1">
        <v>1</v>
      </c>
      <c r="B235" s="17" t="s">
        <v>110</v>
      </c>
      <c r="C235" s="1">
        <v>36</v>
      </c>
      <c r="D235" s="1">
        <v>2.17</v>
      </c>
      <c r="E235" s="1">
        <v>6.79</v>
      </c>
      <c r="F235" s="1">
        <v>13.15</v>
      </c>
      <c r="G235" s="1">
        <v>122.4</v>
      </c>
      <c r="H235" s="1">
        <v>37</v>
      </c>
      <c r="I235" s="1">
        <v>2.2599999999999998</v>
      </c>
      <c r="J235" s="1">
        <v>6.98</v>
      </c>
      <c r="K235" s="1">
        <v>13.52</v>
      </c>
      <c r="L235" s="1">
        <v>125.8</v>
      </c>
    </row>
    <row r="236" spans="1:15" ht="15.75" customHeight="1" x14ac:dyDescent="0.25">
      <c r="A236" s="1">
        <v>416</v>
      </c>
      <c r="B236" s="17" t="s">
        <v>108</v>
      </c>
      <c r="C236" s="1">
        <v>150</v>
      </c>
      <c r="D236" s="1">
        <v>3.15</v>
      </c>
      <c r="E236" s="1">
        <v>2.72</v>
      </c>
      <c r="F236" s="1">
        <v>12.96</v>
      </c>
      <c r="G236" s="1">
        <v>89</v>
      </c>
      <c r="H236" s="1">
        <v>200</v>
      </c>
      <c r="I236" s="1">
        <v>4.2</v>
      </c>
      <c r="J236" s="1">
        <v>3.62</v>
      </c>
      <c r="K236" s="1">
        <v>17.28</v>
      </c>
      <c r="L236" s="1">
        <v>118.66</v>
      </c>
    </row>
    <row r="237" spans="1:15" x14ac:dyDescent="0.25">
      <c r="A237" s="213" t="s">
        <v>111</v>
      </c>
      <c r="B237" s="214"/>
      <c r="C237" s="215"/>
      <c r="D237" s="6">
        <f>SUM(D234:D236)</f>
        <v>10.06</v>
      </c>
      <c r="E237" s="6">
        <f>SUM(E234:E236)</f>
        <v>16.189999999999998</v>
      </c>
      <c r="F237" s="6">
        <f>SUM(F234:F236)</f>
        <v>45.230000000000004</v>
      </c>
      <c r="G237" s="6">
        <f>SUM(G234:G236)</f>
        <v>366.94</v>
      </c>
      <c r="H237" s="6"/>
      <c r="I237" s="6">
        <f>SUM(I234:I236)</f>
        <v>12.780000000000001</v>
      </c>
      <c r="J237" s="6">
        <f>SUM(J234:J236)</f>
        <v>19.510000000000002</v>
      </c>
      <c r="K237" s="6">
        <f>SUM(K234:K236)</f>
        <v>56.29</v>
      </c>
      <c r="L237" s="6">
        <f>SUM(L234:L236)</f>
        <v>451.85</v>
      </c>
    </row>
    <row r="238" spans="1:15" x14ac:dyDescent="0.25">
      <c r="A238" s="58"/>
      <c r="B238" s="58"/>
      <c r="C238" s="58"/>
      <c r="D238" s="37"/>
      <c r="E238" s="37"/>
      <c r="F238" s="37"/>
      <c r="G238" s="37"/>
      <c r="H238" s="37"/>
      <c r="I238" s="37"/>
      <c r="J238" s="37"/>
      <c r="K238" s="37"/>
      <c r="L238" s="37"/>
    </row>
    <row r="239" spans="1:15" x14ac:dyDescent="0.25">
      <c r="A239" s="207" t="s">
        <v>175</v>
      </c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9"/>
    </row>
    <row r="240" spans="1:15" x14ac:dyDescent="0.25">
      <c r="A240" s="6" t="s">
        <v>113</v>
      </c>
      <c r="B240" s="14" t="s">
        <v>182</v>
      </c>
      <c r="C240" s="3">
        <v>100</v>
      </c>
      <c r="D240" s="3">
        <v>0</v>
      </c>
      <c r="E240" s="3">
        <v>0</v>
      </c>
      <c r="F240" s="3">
        <v>22</v>
      </c>
      <c r="G240" s="3">
        <v>45</v>
      </c>
      <c r="H240" s="3">
        <v>100</v>
      </c>
      <c r="I240" s="3">
        <v>0</v>
      </c>
      <c r="J240" s="3">
        <v>0</v>
      </c>
      <c r="K240" s="3">
        <v>22</v>
      </c>
      <c r="L240" s="3">
        <v>45</v>
      </c>
    </row>
    <row r="241" spans="1:16" x14ac:dyDescent="0.25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</row>
    <row r="242" spans="1:16" x14ac:dyDescent="0.25">
      <c r="A242" s="207" t="s">
        <v>117</v>
      </c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9"/>
    </row>
    <row r="243" spans="1:16" ht="15.75" customHeight="1" x14ac:dyDescent="0.25">
      <c r="A243" s="6">
        <v>62</v>
      </c>
      <c r="B243" s="11" t="s">
        <v>43</v>
      </c>
      <c r="C243" s="3">
        <v>150</v>
      </c>
      <c r="D243" s="3">
        <v>1.1599999999999999</v>
      </c>
      <c r="E243" s="3">
        <v>3.8</v>
      </c>
      <c r="F243" s="3">
        <v>6.03</v>
      </c>
      <c r="G243" s="3">
        <v>62.5</v>
      </c>
      <c r="H243" s="3">
        <v>200</v>
      </c>
      <c r="I243" s="3">
        <v>1.55</v>
      </c>
      <c r="J243" s="3">
        <v>5.07</v>
      </c>
      <c r="K243" s="3">
        <v>8.0399999999999991</v>
      </c>
      <c r="L243" s="3">
        <v>83.33</v>
      </c>
    </row>
    <row r="244" spans="1:16" ht="15.75" customHeight="1" x14ac:dyDescent="0.25">
      <c r="A244" s="6">
        <v>339</v>
      </c>
      <c r="B244" s="10" t="s">
        <v>13</v>
      </c>
      <c r="C244" s="3">
        <v>110</v>
      </c>
      <c r="D244" s="3">
        <v>2.2400000000000002</v>
      </c>
      <c r="E244" s="3">
        <v>3.52</v>
      </c>
      <c r="F244" s="3">
        <v>14.98</v>
      </c>
      <c r="G244" s="3">
        <v>100.65</v>
      </c>
      <c r="H244" s="3">
        <v>120</v>
      </c>
      <c r="I244" s="3">
        <v>2.4500000000000002</v>
      </c>
      <c r="J244" s="3">
        <v>3.84</v>
      </c>
      <c r="K244" s="3">
        <v>16.350000000000001</v>
      </c>
      <c r="L244" s="3">
        <v>109.8</v>
      </c>
    </row>
    <row r="245" spans="1:16" ht="15.75" customHeight="1" x14ac:dyDescent="0.25">
      <c r="A245" s="6">
        <v>268</v>
      </c>
      <c r="B245" s="10" t="s">
        <v>14</v>
      </c>
      <c r="C245" s="3">
        <v>80</v>
      </c>
      <c r="D245" s="3">
        <v>8.93</v>
      </c>
      <c r="E245" s="3">
        <v>6.62</v>
      </c>
      <c r="F245" s="3">
        <v>0.59</v>
      </c>
      <c r="G245" s="3">
        <v>162.49</v>
      </c>
      <c r="H245" s="3">
        <v>90</v>
      </c>
      <c r="I245" s="3">
        <v>10.039999999999999</v>
      </c>
      <c r="J245" s="3">
        <v>7.44</v>
      </c>
      <c r="K245" s="3">
        <v>0.66</v>
      </c>
      <c r="L245" s="3">
        <v>182.8</v>
      </c>
    </row>
    <row r="246" spans="1:16" ht="15.75" customHeight="1" x14ac:dyDescent="0.25">
      <c r="A246" s="1" t="s">
        <v>113</v>
      </c>
      <c r="B246" s="17" t="s">
        <v>143</v>
      </c>
      <c r="C246" s="1">
        <v>40</v>
      </c>
      <c r="D246" s="1">
        <v>0.4</v>
      </c>
      <c r="E246" s="1">
        <v>4</v>
      </c>
      <c r="F246" s="1">
        <v>2.8</v>
      </c>
      <c r="G246" s="1">
        <v>48.8</v>
      </c>
      <c r="H246" s="1">
        <v>50</v>
      </c>
      <c r="I246" s="1">
        <v>0.5</v>
      </c>
      <c r="J246" s="1">
        <v>5</v>
      </c>
      <c r="K246" s="1">
        <v>3.5</v>
      </c>
      <c r="L246" s="1">
        <v>61</v>
      </c>
    </row>
    <row r="247" spans="1:16" ht="15.75" customHeight="1" x14ac:dyDescent="0.25">
      <c r="A247" s="6">
        <v>394</v>
      </c>
      <c r="B247" s="11" t="s">
        <v>185</v>
      </c>
      <c r="C247" s="3">
        <v>150</v>
      </c>
      <c r="D247" s="3">
        <v>0.25</v>
      </c>
      <c r="E247" s="3">
        <v>0</v>
      </c>
      <c r="F247" s="3">
        <v>17</v>
      </c>
      <c r="G247" s="3">
        <v>68.989999999999995</v>
      </c>
      <c r="H247" s="3">
        <v>200</v>
      </c>
      <c r="I247" s="3">
        <v>0.33</v>
      </c>
      <c r="J247" s="3">
        <v>0</v>
      </c>
      <c r="K247" s="3">
        <v>22.67</v>
      </c>
      <c r="L247" s="3">
        <v>91.99</v>
      </c>
    </row>
    <row r="248" spans="1:16" x14ac:dyDescent="0.25">
      <c r="A248" s="63" t="s">
        <v>113</v>
      </c>
      <c r="B248" s="10" t="s">
        <v>124</v>
      </c>
      <c r="C248" s="3">
        <v>40</v>
      </c>
      <c r="D248" s="3">
        <v>2.8</v>
      </c>
      <c r="E248" s="3">
        <v>0.28000000000000003</v>
      </c>
      <c r="F248" s="3">
        <v>19.96</v>
      </c>
      <c r="G248" s="3">
        <v>96</v>
      </c>
      <c r="H248" s="3">
        <v>50</v>
      </c>
      <c r="I248" s="3">
        <v>2.8</v>
      </c>
      <c r="J248" s="3">
        <v>0.28000000000000003</v>
      </c>
      <c r="K248" s="3">
        <v>19.96</v>
      </c>
      <c r="L248" s="3">
        <v>120</v>
      </c>
      <c r="P248" s="56"/>
    </row>
    <row r="249" spans="1:16" x14ac:dyDescent="0.25">
      <c r="A249" s="213" t="s">
        <v>111</v>
      </c>
      <c r="B249" s="214"/>
      <c r="C249" s="215"/>
      <c r="D249" s="6">
        <f>SUM(D243:D248)</f>
        <v>15.780000000000001</v>
      </c>
      <c r="E249" s="6">
        <f>SUM(E243:E248)</f>
        <v>18.220000000000002</v>
      </c>
      <c r="F249" s="6">
        <f>SUM(F243:F248)</f>
        <v>61.360000000000007</v>
      </c>
      <c r="G249" s="6">
        <f>SUM(G243:G248)</f>
        <v>539.43000000000006</v>
      </c>
      <c r="H249" s="6"/>
      <c r="I249" s="6">
        <f>SUM(I243:I248)</f>
        <v>17.669999999999998</v>
      </c>
      <c r="J249" s="6">
        <f>SUM(J243:J248)</f>
        <v>21.630000000000003</v>
      </c>
      <c r="K249" s="6">
        <f>SUM(K243:K248)</f>
        <v>71.180000000000007</v>
      </c>
      <c r="L249" s="6">
        <f>SUM(L243:L248)</f>
        <v>648.91999999999996</v>
      </c>
    </row>
    <row r="250" spans="1:16" x14ac:dyDescent="0.25">
      <c r="A250" s="58"/>
      <c r="B250" s="58"/>
      <c r="C250" s="58"/>
      <c r="D250" s="37"/>
      <c r="E250" s="37"/>
      <c r="F250" s="37"/>
      <c r="G250" s="37"/>
      <c r="H250" s="37"/>
      <c r="I250" s="37"/>
      <c r="J250" s="37"/>
      <c r="K250" s="37"/>
      <c r="L250" s="37"/>
    </row>
    <row r="251" spans="1:16" x14ac:dyDescent="0.25">
      <c r="A251" s="207" t="s">
        <v>125</v>
      </c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9"/>
    </row>
    <row r="252" spans="1:16" ht="15.75" customHeight="1" x14ac:dyDescent="0.25">
      <c r="A252" s="1" t="s">
        <v>113</v>
      </c>
      <c r="B252" s="24" t="s">
        <v>128</v>
      </c>
      <c r="C252" s="1">
        <v>150</v>
      </c>
      <c r="D252" s="1">
        <v>4.5</v>
      </c>
      <c r="E252" s="1">
        <v>4.8</v>
      </c>
      <c r="F252" s="1">
        <v>7.05</v>
      </c>
      <c r="G252" s="1">
        <v>87</v>
      </c>
      <c r="H252" s="1">
        <v>200</v>
      </c>
      <c r="I252" s="1">
        <v>6</v>
      </c>
      <c r="J252" s="1">
        <v>6.4</v>
      </c>
      <c r="K252" s="1">
        <v>9.4</v>
      </c>
      <c r="L252" s="1">
        <v>116</v>
      </c>
    </row>
    <row r="253" spans="1:16" x14ac:dyDescent="0.25">
      <c r="A253" s="213" t="s">
        <v>111</v>
      </c>
      <c r="B253" s="214"/>
      <c r="C253" s="215"/>
      <c r="D253" s="6">
        <f>SUM(D252:D252)</f>
        <v>4.5</v>
      </c>
      <c r="E253" s="6">
        <f>SUM(E252:E252)</f>
        <v>4.8</v>
      </c>
      <c r="F253" s="6">
        <f>SUM(F252:F252)</f>
        <v>7.05</v>
      </c>
      <c r="G253" s="6">
        <f>SUM(G252:G252)</f>
        <v>87</v>
      </c>
      <c r="H253" s="6"/>
      <c r="I253" s="6">
        <f>SUM(I252:I252)</f>
        <v>6</v>
      </c>
      <c r="J253" s="6">
        <f>SUM(J252:J252)</f>
        <v>6.4</v>
      </c>
      <c r="K253" s="6">
        <f>SUM(K252:K252)</f>
        <v>9.4</v>
      </c>
      <c r="L253" s="6">
        <f>SUM(L252:L252)</f>
        <v>116</v>
      </c>
    </row>
    <row r="254" spans="1:16" x14ac:dyDescent="0.25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</row>
    <row r="255" spans="1:16" x14ac:dyDescent="0.25">
      <c r="A255" s="207" t="s">
        <v>129</v>
      </c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9"/>
    </row>
    <row r="256" spans="1:16" x14ac:dyDescent="0.25">
      <c r="A256" s="1">
        <v>114</v>
      </c>
      <c r="B256" s="17" t="s">
        <v>114</v>
      </c>
      <c r="C256" s="1">
        <v>150</v>
      </c>
      <c r="D256" s="1">
        <v>3.52</v>
      </c>
      <c r="E256" s="1">
        <v>6.91</v>
      </c>
      <c r="F256" s="1">
        <v>18.239999999999998</v>
      </c>
      <c r="G256" s="1">
        <v>117.3</v>
      </c>
      <c r="H256" s="1">
        <v>200</v>
      </c>
      <c r="I256" s="21">
        <v>4.6900000000000004</v>
      </c>
      <c r="J256" s="1">
        <v>9.1999999999999993</v>
      </c>
      <c r="K256" s="1">
        <v>13.65</v>
      </c>
      <c r="L256" s="1">
        <v>156.4</v>
      </c>
    </row>
    <row r="257" spans="1:15" x14ac:dyDescent="0.25">
      <c r="A257" s="1" t="s">
        <v>145</v>
      </c>
      <c r="B257" s="17" t="s">
        <v>148</v>
      </c>
      <c r="C257" s="1">
        <v>40</v>
      </c>
      <c r="D257" s="1">
        <v>5.32</v>
      </c>
      <c r="E257" s="1">
        <v>1.98</v>
      </c>
      <c r="F257" s="1">
        <v>31.44</v>
      </c>
      <c r="G257" s="1">
        <v>164.71</v>
      </c>
      <c r="H257" s="1">
        <v>60</v>
      </c>
      <c r="I257" s="1">
        <v>7.08</v>
      </c>
      <c r="J257" s="1">
        <v>2.63</v>
      </c>
      <c r="K257" s="1">
        <v>41.81</v>
      </c>
      <c r="L257" s="1">
        <v>219.07</v>
      </c>
    </row>
    <row r="258" spans="1:15" x14ac:dyDescent="0.25">
      <c r="A258" s="63" t="s">
        <v>113</v>
      </c>
      <c r="B258" s="10" t="s">
        <v>16</v>
      </c>
      <c r="C258" s="3">
        <v>20</v>
      </c>
      <c r="D258" s="3">
        <v>3.4</v>
      </c>
      <c r="E258" s="3">
        <v>1.32</v>
      </c>
      <c r="F258" s="3">
        <v>17</v>
      </c>
      <c r="G258" s="3">
        <v>51.8</v>
      </c>
      <c r="H258" s="3">
        <v>25</v>
      </c>
      <c r="I258" s="3">
        <v>4.25</v>
      </c>
      <c r="J258" s="3">
        <v>1.65</v>
      </c>
      <c r="K258" s="3">
        <v>21.25</v>
      </c>
      <c r="L258" s="3">
        <v>64.8</v>
      </c>
    </row>
    <row r="259" spans="1:15" x14ac:dyDescent="0.25">
      <c r="A259" s="6">
        <v>410</v>
      </c>
      <c r="B259" s="10" t="s">
        <v>130</v>
      </c>
      <c r="C259" s="3">
        <v>150</v>
      </c>
      <c r="D259" s="3">
        <v>4.4999999999999998E-2</v>
      </c>
      <c r="E259" s="3">
        <v>0</v>
      </c>
      <c r="F259" s="3">
        <v>4.51</v>
      </c>
      <c r="G259" s="3">
        <v>18.239999999999998</v>
      </c>
      <c r="H259" s="3">
        <v>200</v>
      </c>
      <c r="I259" s="3">
        <v>0.06</v>
      </c>
      <c r="J259" s="3">
        <v>0</v>
      </c>
      <c r="K259" s="3">
        <v>6.02</v>
      </c>
      <c r="L259" s="3">
        <v>24.32</v>
      </c>
    </row>
    <row r="260" spans="1:15" x14ac:dyDescent="0.25">
      <c r="A260" s="213" t="s">
        <v>111</v>
      </c>
      <c r="B260" s="214"/>
      <c r="C260" s="215"/>
      <c r="D260" s="6">
        <f>SUM(D256:D259)</f>
        <v>12.285</v>
      </c>
      <c r="E260" s="6">
        <f>SUM(E256:E259)</f>
        <v>10.210000000000001</v>
      </c>
      <c r="F260" s="6">
        <f>SUM(F256:F259)</f>
        <v>71.190000000000012</v>
      </c>
      <c r="G260" s="6">
        <f>SUM(G256:G259)</f>
        <v>352.05</v>
      </c>
      <c r="H260" s="6"/>
      <c r="I260" s="6">
        <f>SUM(I256:I259)</f>
        <v>16.079999999999998</v>
      </c>
      <c r="J260" s="6">
        <f>SUM(J256:J259)</f>
        <v>13.479999999999999</v>
      </c>
      <c r="K260" s="6">
        <f>SUM(K256:K259)</f>
        <v>82.73</v>
      </c>
      <c r="L260" s="6">
        <f>SUM(L256:L259)</f>
        <v>464.59000000000003</v>
      </c>
    </row>
    <row r="261" spans="1:15" x14ac:dyDescent="0.25">
      <c r="A261" s="36" t="s">
        <v>131</v>
      </c>
      <c r="B261" s="57"/>
      <c r="C261" s="57"/>
      <c r="D261" s="57"/>
      <c r="E261" s="57"/>
      <c r="F261" s="57"/>
      <c r="G261" s="36">
        <f>G260+G253+G249+G237+G240</f>
        <v>1390.42</v>
      </c>
      <c r="H261" s="57"/>
      <c r="I261" s="57"/>
      <c r="J261" s="57"/>
      <c r="K261" s="57"/>
      <c r="L261" s="36">
        <f>L260+L253+L249+L237+L240</f>
        <v>1726.3600000000001</v>
      </c>
      <c r="N261" s="55"/>
      <c r="O261" s="55"/>
    </row>
    <row r="263" spans="1:15" x14ac:dyDescent="0.25">
      <c r="A263" s="204">
        <v>44392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9"/>
    </row>
    <row r="264" spans="1:15" x14ac:dyDescent="0.25">
      <c r="A264" s="207" t="s">
        <v>116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9"/>
    </row>
    <row r="265" spans="1:15" ht="15.75" customHeight="1" x14ac:dyDescent="0.25">
      <c r="A265" s="6">
        <v>168</v>
      </c>
      <c r="B265" s="11" t="s">
        <v>77</v>
      </c>
      <c r="C265" s="3">
        <v>150</v>
      </c>
      <c r="D265" s="3">
        <v>3.84</v>
      </c>
      <c r="E265" s="3">
        <v>4.97</v>
      </c>
      <c r="F265" s="3">
        <v>24.46</v>
      </c>
      <c r="G265" s="3">
        <v>157.6</v>
      </c>
      <c r="H265" s="3">
        <v>200</v>
      </c>
      <c r="I265" s="3">
        <v>5.12</v>
      </c>
      <c r="J265" s="3">
        <v>6.63</v>
      </c>
      <c r="K265" s="3">
        <v>32.61</v>
      </c>
      <c r="L265" s="3">
        <v>210.13</v>
      </c>
    </row>
    <row r="266" spans="1:15" ht="15.75" customHeight="1" x14ac:dyDescent="0.25">
      <c r="A266" s="1">
        <v>2</v>
      </c>
      <c r="B266" s="49" t="s">
        <v>135</v>
      </c>
      <c r="C266" s="1">
        <v>42</v>
      </c>
      <c r="D266" s="1">
        <v>2.17</v>
      </c>
      <c r="E266" s="1">
        <v>6.79</v>
      </c>
      <c r="F266" s="1">
        <v>13.15</v>
      </c>
      <c r="G266" s="1">
        <v>136.91999999999999</v>
      </c>
      <c r="H266" s="1">
        <v>44</v>
      </c>
      <c r="I266" s="1">
        <v>2.2599999999999998</v>
      </c>
      <c r="J266" s="1">
        <v>6.98</v>
      </c>
      <c r="K266" s="1">
        <v>13.52</v>
      </c>
      <c r="L266" s="1">
        <v>142.74</v>
      </c>
    </row>
    <row r="267" spans="1:15" ht="12.75" customHeight="1" x14ac:dyDescent="0.25">
      <c r="A267" s="6">
        <v>413</v>
      </c>
      <c r="B267" s="11" t="s">
        <v>32</v>
      </c>
      <c r="C267" s="3">
        <v>150</v>
      </c>
      <c r="D267" s="3">
        <v>1.05</v>
      </c>
      <c r="E267" s="3">
        <v>1.2</v>
      </c>
      <c r="F267" s="3">
        <v>13.01</v>
      </c>
      <c r="G267" s="3">
        <v>66.989999999999995</v>
      </c>
      <c r="H267" s="3">
        <v>200</v>
      </c>
      <c r="I267" s="3">
        <v>1.4</v>
      </c>
      <c r="J267" s="3">
        <v>1.6</v>
      </c>
      <c r="K267" s="3">
        <v>17.350000000000001</v>
      </c>
      <c r="L267" s="3">
        <v>89.32</v>
      </c>
    </row>
    <row r="268" spans="1:15" x14ac:dyDescent="0.25">
      <c r="A268" s="213" t="s">
        <v>111</v>
      </c>
      <c r="B268" s="214"/>
      <c r="C268" s="215"/>
      <c r="D268" s="6">
        <f>SUM(D265:D267)</f>
        <v>7.06</v>
      </c>
      <c r="E268" s="6">
        <f>SUM(E265:E267)</f>
        <v>12.959999999999999</v>
      </c>
      <c r="F268" s="6">
        <f>SUM(F265:F267)</f>
        <v>50.62</v>
      </c>
      <c r="G268" s="6">
        <f>SUM(G265:G267)</f>
        <v>361.51</v>
      </c>
      <c r="H268" s="6"/>
      <c r="I268" s="6">
        <f>SUM(I265:I267)</f>
        <v>8.7799999999999994</v>
      </c>
      <c r="J268" s="6">
        <f>SUM(J265:J267)</f>
        <v>15.209999999999999</v>
      </c>
      <c r="K268" s="6">
        <f>SUM(K265:K267)</f>
        <v>63.48</v>
      </c>
      <c r="L268" s="6">
        <f>SUM(L265:L267)</f>
        <v>442.19</v>
      </c>
    </row>
    <row r="269" spans="1:15" x14ac:dyDescent="0.25">
      <c r="A269" s="58"/>
      <c r="B269" s="58"/>
      <c r="C269" s="58"/>
      <c r="D269" s="37"/>
      <c r="E269" s="37"/>
      <c r="F269" s="37"/>
      <c r="G269" s="37"/>
      <c r="H269" s="37"/>
      <c r="I269" s="37"/>
      <c r="J269" s="37"/>
      <c r="K269" s="37"/>
      <c r="L269" s="37"/>
    </row>
    <row r="270" spans="1:15" x14ac:dyDescent="0.25">
      <c r="A270" s="207" t="s">
        <v>175</v>
      </c>
      <c r="B270" s="208"/>
      <c r="C270" s="208"/>
      <c r="D270" s="208"/>
      <c r="E270" s="208"/>
      <c r="F270" s="208"/>
      <c r="G270" s="208"/>
      <c r="H270" s="208"/>
      <c r="I270" s="208"/>
      <c r="J270" s="208"/>
      <c r="K270" s="208"/>
      <c r="L270" s="209"/>
    </row>
    <row r="271" spans="1:15" x14ac:dyDescent="0.25">
      <c r="A271" s="6" t="s">
        <v>113</v>
      </c>
      <c r="B271" s="14" t="s">
        <v>182</v>
      </c>
      <c r="C271" s="3">
        <v>100</v>
      </c>
      <c r="D271" s="3">
        <v>0</v>
      </c>
      <c r="E271" s="3">
        <v>0</v>
      </c>
      <c r="F271" s="3">
        <v>22</v>
      </c>
      <c r="G271" s="3">
        <v>45</v>
      </c>
      <c r="H271" s="3">
        <v>100</v>
      </c>
      <c r="I271" s="3">
        <v>0</v>
      </c>
      <c r="J271" s="3">
        <v>0</v>
      </c>
      <c r="K271" s="3">
        <v>22</v>
      </c>
      <c r="L271" s="3">
        <v>45</v>
      </c>
    </row>
    <row r="272" spans="1:15" x14ac:dyDescent="0.25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</row>
    <row r="273" spans="1:16" x14ac:dyDescent="0.25">
      <c r="A273" s="207" t="s">
        <v>117</v>
      </c>
      <c r="B273" s="208"/>
      <c r="C273" s="208"/>
      <c r="D273" s="208"/>
      <c r="E273" s="208"/>
      <c r="F273" s="208"/>
      <c r="G273" s="208"/>
      <c r="H273" s="208"/>
      <c r="I273" s="208"/>
      <c r="J273" s="208"/>
      <c r="K273" s="208"/>
      <c r="L273" s="209"/>
    </row>
    <row r="274" spans="1:16" x14ac:dyDescent="0.25">
      <c r="A274" s="6">
        <v>87</v>
      </c>
      <c r="B274" s="47" t="s">
        <v>78</v>
      </c>
      <c r="C274" s="3">
        <v>150</v>
      </c>
      <c r="D274" s="3">
        <v>1.8</v>
      </c>
      <c r="E274" s="3">
        <v>2.85</v>
      </c>
      <c r="F274" s="3">
        <v>2.95</v>
      </c>
      <c r="G274" s="3">
        <v>52.5</v>
      </c>
      <c r="H274" s="3">
        <v>200</v>
      </c>
      <c r="I274" s="3">
        <v>2.4</v>
      </c>
      <c r="J274" s="3">
        <v>3.8</v>
      </c>
      <c r="K274" s="3">
        <v>3.93</v>
      </c>
      <c r="L274" s="3">
        <v>70</v>
      </c>
    </row>
    <row r="275" spans="1:16" ht="15.75" customHeight="1" x14ac:dyDescent="0.25">
      <c r="A275" s="6">
        <v>332</v>
      </c>
      <c r="B275" s="11" t="s">
        <v>72</v>
      </c>
      <c r="C275" s="3">
        <v>110</v>
      </c>
      <c r="D275" s="3">
        <v>6.4</v>
      </c>
      <c r="E275" s="3">
        <v>3.98</v>
      </c>
      <c r="F275" s="3">
        <v>33</v>
      </c>
      <c r="G275" s="3">
        <v>193.46</v>
      </c>
      <c r="H275" s="3">
        <v>120</v>
      </c>
      <c r="I275" s="3">
        <v>6.99</v>
      </c>
      <c r="J275" s="3">
        <v>4.34</v>
      </c>
      <c r="K275" s="3">
        <v>36</v>
      </c>
      <c r="L275" s="3">
        <v>211.05</v>
      </c>
    </row>
    <row r="276" spans="1:16" x14ac:dyDescent="0.25">
      <c r="A276" s="1">
        <v>304</v>
      </c>
      <c r="B276" s="17" t="s">
        <v>150</v>
      </c>
      <c r="C276" s="1">
        <v>80</v>
      </c>
      <c r="D276" s="1">
        <v>5.42</v>
      </c>
      <c r="E276" s="1">
        <v>6.02</v>
      </c>
      <c r="F276" s="1">
        <v>6.86</v>
      </c>
      <c r="G276" s="1">
        <v>103</v>
      </c>
      <c r="H276" s="1">
        <v>90</v>
      </c>
      <c r="I276" s="1">
        <v>6.1</v>
      </c>
      <c r="J276" s="1">
        <v>6.78</v>
      </c>
      <c r="K276" s="1">
        <v>7.72</v>
      </c>
      <c r="L276" s="1">
        <v>116.25</v>
      </c>
    </row>
    <row r="277" spans="1:16" x14ac:dyDescent="0.25">
      <c r="A277" s="6">
        <v>366</v>
      </c>
      <c r="B277" s="11" t="s">
        <v>36</v>
      </c>
      <c r="C277" s="3">
        <v>30</v>
      </c>
      <c r="D277" s="3">
        <v>0.16</v>
      </c>
      <c r="E277" s="3">
        <v>1.1000000000000001</v>
      </c>
      <c r="F277" s="3">
        <v>1.57</v>
      </c>
      <c r="G277" s="3">
        <v>16.850000000000001</v>
      </c>
      <c r="H277" s="3">
        <v>30</v>
      </c>
      <c r="I277" s="3">
        <v>0.16</v>
      </c>
      <c r="J277" s="3">
        <v>1.1000000000000001</v>
      </c>
      <c r="K277" s="3">
        <v>1.57</v>
      </c>
      <c r="L277" s="3">
        <v>16.850000000000001</v>
      </c>
    </row>
    <row r="278" spans="1:16" x14ac:dyDescent="0.25">
      <c r="A278" s="1"/>
      <c r="B278" s="17" t="s">
        <v>214</v>
      </c>
      <c r="C278" s="1">
        <v>40</v>
      </c>
      <c r="D278" s="1">
        <v>0</v>
      </c>
      <c r="E278" s="1">
        <v>0</v>
      </c>
      <c r="F278" s="1">
        <v>1.52</v>
      </c>
      <c r="G278" s="1">
        <v>14.8</v>
      </c>
      <c r="H278" s="1">
        <v>50</v>
      </c>
      <c r="I278" s="1">
        <v>0</v>
      </c>
      <c r="J278" s="1">
        <v>0</v>
      </c>
      <c r="K278" s="1">
        <v>1.9</v>
      </c>
      <c r="L278" s="21">
        <v>18.5</v>
      </c>
    </row>
    <row r="279" spans="1:16" ht="15.75" customHeight="1" x14ac:dyDescent="0.25">
      <c r="A279" s="1">
        <v>390</v>
      </c>
      <c r="B279" s="17" t="s">
        <v>202</v>
      </c>
      <c r="C279" s="1">
        <v>150</v>
      </c>
      <c r="D279" s="1">
        <v>0.24</v>
      </c>
      <c r="E279" s="1">
        <v>0.06</v>
      </c>
      <c r="F279" s="1">
        <v>18.149999999999999</v>
      </c>
      <c r="G279" s="1">
        <v>74.099999999999994</v>
      </c>
      <c r="H279" s="1">
        <v>200</v>
      </c>
      <c r="I279" s="1">
        <v>0.32</v>
      </c>
      <c r="J279" s="1">
        <v>0.08</v>
      </c>
      <c r="K279" s="1">
        <v>24.2</v>
      </c>
      <c r="L279" s="1">
        <v>98.8</v>
      </c>
    </row>
    <row r="280" spans="1:16" x14ac:dyDescent="0.25">
      <c r="A280" s="63" t="s">
        <v>113</v>
      </c>
      <c r="B280" s="10" t="s">
        <v>124</v>
      </c>
      <c r="C280" s="3">
        <v>40</v>
      </c>
      <c r="D280" s="3">
        <v>2.8</v>
      </c>
      <c r="E280" s="3">
        <v>0.28000000000000003</v>
      </c>
      <c r="F280" s="3">
        <v>19.96</v>
      </c>
      <c r="G280" s="3">
        <v>96</v>
      </c>
      <c r="H280" s="3">
        <v>50</v>
      </c>
      <c r="I280" s="3">
        <v>2.8</v>
      </c>
      <c r="J280" s="3">
        <v>0.28000000000000003</v>
      </c>
      <c r="K280" s="3">
        <v>19.96</v>
      </c>
      <c r="L280" s="3">
        <v>120</v>
      </c>
      <c r="P280" s="56"/>
    </row>
    <row r="281" spans="1:16" x14ac:dyDescent="0.25">
      <c r="A281" s="213" t="s">
        <v>111</v>
      </c>
      <c r="B281" s="214"/>
      <c r="C281" s="215"/>
      <c r="D281" s="6">
        <f>SUM(D274:D280)</f>
        <v>16.82</v>
      </c>
      <c r="E281" s="6">
        <f>SUM(E274:E280)</f>
        <v>14.29</v>
      </c>
      <c r="F281" s="6">
        <f>SUM(F274:F280)</f>
        <v>84.010000000000019</v>
      </c>
      <c r="G281" s="6">
        <f>SUM(G274:G280)</f>
        <v>550.71</v>
      </c>
      <c r="H281" s="6"/>
      <c r="I281" s="6">
        <f>SUM(I274:I280)</f>
        <v>18.77</v>
      </c>
      <c r="J281" s="6">
        <f>SUM(J274:J280)</f>
        <v>16.380000000000003</v>
      </c>
      <c r="K281" s="6">
        <f>SUM(K274:K280)</f>
        <v>95.28</v>
      </c>
      <c r="L281" s="6">
        <f>SUM(L274:L280)</f>
        <v>651.45000000000005</v>
      </c>
    </row>
    <row r="282" spans="1:16" x14ac:dyDescent="0.25">
      <c r="A282" s="58"/>
      <c r="B282" s="58"/>
      <c r="C282" s="58"/>
      <c r="D282" s="37"/>
      <c r="E282" s="37"/>
      <c r="F282" s="37"/>
      <c r="G282" s="37"/>
      <c r="H282" s="37"/>
      <c r="I282" s="37"/>
      <c r="J282" s="37"/>
      <c r="K282" s="37"/>
      <c r="L282" s="37"/>
    </row>
    <row r="283" spans="1:16" x14ac:dyDescent="0.25">
      <c r="A283" s="207" t="s">
        <v>125</v>
      </c>
      <c r="B283" s="208"/>
      <c r="C283" s="208"/>
      <c r="D283" s="208"/>
      <c r="E283" s="208"/>
      <c r="F283" s="208"/>
      <c r="G283" s="208"/>
      <c r="H283" s="208"/>
      <c r="I283" s="208"/>
      <c r="J283" s="208"/>
      <c r="K283" s="208"/>
      <c r="L283" s="209"/>
    </row>
    <row r="284" spans="1:16" ht="15.75" customHeight="1" x14ac:dyDescent="0.25">
      <c r="A284" s="6">
        <v>417</v>
      </c>
      <c r="B284" s="11" t="s">
        <v>206</v>
      </c>
      <c r="C284" s="3">
        <v>150</v>
      </c>
      <c r="D284" s="3">
        <v>0.08</v>
      </c>
      <c r="E284" s="3">
        <v>0</v>
      </c>
      <c r="F284" s="3">
        <v>15.8</v>
      </c>
      <c r="G284" s="3">
        <v>63.52</v>
      </c>
      <c r="H284" s="3">
        <v>200</v>
      </c>
      <c r="I284" s="3">
        <v>0.11</v>
      </c>
      <c r="J284" s="3">
        <v>0</v>
      </c>
      <c r="K284" s="3">
        <v>21.1</v>
      </c>
      <c r="L284" s="3">
        <v>84.7</v>
      </c>
    </row>
    <row r="285" spans="1:16" x14ac:dyDescent="0.25">
      <c r="A285" s="213" t="s">
        <v>111</v>
      </c>
      <c r="B285" s="214"/>
      <c r="C285" s="215"/>
      <c r="D285" s="6">
        <f>SUM(D284:D284)</f>
        <v>0.08</v>
      </c>
      <c r="E285" s="6">
        <f>SUM(E284:E284)</f>
        <v>0</v>
      </c>
      <c r="F285" s="6">
        <f>SUM(F284:F284)</f>
        <v>15.8</v>
      </c>
      <c r="G285" s="6">
        <f>SUM(G284:G284)</f>
        <v>63.52</v>
      </c>
      <c r="H285" s="6"/>
      <c r="I285" s="6">
        <f>SUM(I284:I284)</f>
        <v>0.11</v>
      </c>
      <c r="J285" s="6">
        <f>SUM(J284:J284)</f>
        <v>0</v>
      </c>
      <c r="K285" s="6">
        <f>SUM(K284:K284)</f>
        <v>21.1</v>
      </c>
      <c r="L285" s="6">
        <f>SUM(L284:L284)</f>
        <v>84.7</v>
      </c>
    </row>
    <row r="286" spans="1:16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</row>
    <row r="287" spans="1:16" x14ac:dyDescent="0.25">
      <c r="A287" s="207" t="s">
        <v>129</v>
      </c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9"/>
    </row>
    <row r="288" spans="1:16" ht="15.75" customHeight="1" x14ac:dyDescent="0.25">
      <c r="A288" s="6">
        <v>217</v>
      </c>
      <c r="B288" s="11" t="s">
        <v>51</v>
      </c>
      <c r="C288" s="3">
        <v>150</v>
      </c>
      <c r="D288" s="3">
        <v>19.07</v>
      </c>
      <c r="E288" s="3">
        <v>7.62</v>
      </c>
      <c r="F288" s="3">
        <v>19.34</v>
      </c>
      <c r="G288" s="3">
        <v>222.15</v>
      </c>
      <c r="H288" s="3">
        <v>200</v>
      </c>
      <c r="I288" s="3">
        <v>25.43</v>
      </c>
      <c r="J288" s="3">
        <v>10.16</v>
      </c>
      <c r="K288" s="3">
        <v>25.79</v>
      </c>
      <c r="L288" s="3">
        <v>296.2</v>
      </c>
    </row>
    <row r="289" spans="1:15" ht="15.75" customHeight="1" x14ac:dyDescent="0.25">
      <c r="A289" s="6">
        <v>492</v>
      </c>
      <c r="B289" s="12" t="s">
        <v>18</v>
      </c>
      <c r="C289" s="6">
        <v>40</v>
      </c>
      <c r="D289" s="6">
        <v>2.72</v>
      </c>
      <c r="E289" s="6">
        <v>4.68</v>
      </c>
      <c r="F289" s="6">
        <v>27.06</v>
      </c>
      <c r="G289" s="6">
        <v>161.4</v>
      </c>
      <c r="H289" s="6">
        <v>60</v>
      </c>
      <c r="I289" s="6">
        <v>4.09</v>
      </c>
      <c r="J289" s="6">
        <v>7.02</v>
      </c>
      <c r="K289" s="6">
        <v>40.590000000000003</v>
      </c>
      <c r="L289" s="6">
        <v>242.1</v>
      </c>
    </row>
    <row r="290" spans="1:15" x14ac:dyDescent="0.25">
      <c r="A290" s="63" t="s">
        <v>113</v>
      </c>
      <c r="B290" s="10" t="s">
        <v>16</v>
      </c>
      <c r="C290" s="5">
        <v>20</v>
      </c>
      <c r="D290" s="5">
        <v>3.4</v>
      </c>
      <c r="E290" s="5">
        <v>1.32</v>
      </c>
      <c r="F290" s="5">
        <v>17</v>
      </c>
      <c r="G290" s="5">
        <v>51.8</v>
      </c>
      <c r="H290" s="5">
        <v>25</v>
      </c>
      <c r="I290" s="5">
        <v>4.25</v>
      </c>
      <c r="J290" s="5">
        <v>1.65</v>
      </c>
      <c r="K290" s="5">
        <v>21.25</v>
      </c>
      <c r="L290" s="5">
        <v>64.8</v>
      </c>
    </row>
    <row r="291" spans="1:15" x14ac:dyDescent="0.25">
      <c r="A291" s="6">
        <v>410</v>
      </c>
      <c r="B291" s="10" t="s">
        <v>130</v>
      </c>
      <c r="C291" s="3">
        <v>150</v>
      </c>
      <c r="D291" s="3">
        <v>4.4999999999999998E-2</v>
      </c>
      <c r="E291" s="3">
        <v>0</v>
      </c>
      <c r="F291" s="3">
        <v>4.51</v>
      </c>
      <c r="G291" s="3">
        <v>18.239999999999998</v>
      </c>
      <c r="H291" s="3">
        <v>200</v>
      </c>
      <c r="I291" s="3">
        <v>0.06</v>
      </c>
      <c r="J291" s="3">
        <v>0</v>
      </c>
      <c r="K291" s="3">
        <v>6.02</v>
      </c>
      <c r="L291" s="3">
        <v>24.32</v>
      </c>
    </row>
    <row r="292" spans="1:15" x14ac:dyDescent="0.25">
      <c r="A292" s="213" t="s">
        <v>111</v>
      </c>
      <c r="B292" s="214"/>
      <c r="C292" s="215"/>
      <c r="D292" s="6">
        <f>SUM(D288:D291)</f>
        <v>25.234999999999999</v>
      </c>
      <c r="E292" s="6">
        <f>SUM(E288:E291)</f>
        <v>13.620000000000001</v>
      </c>
      <c r="F292" s="6">
        <f>SUM(F288:F291)</f>
        <v>67.91</v>
      </c>
      <c r="G292" s="6">
        <f>SUM(G288:G291)</f>
        <v>453.59000000000003</v>
      </c>
      <c r="H292" s="6"/>
      <c r="I292" s="6">
        <f>SUM(I288:I291)</f>
        <v>33.83</v>
      </c>
      <c r="J292" s="6">
        <f>SUM(J288:J291)</f>
        <v>18.829999999999998</v>
      </c>
      <c r="K292" s="6">
        <f>SUM(K288:K291)</f>
        <v>93.649999999999991</v>
      </c>
      <c r="L292" s="6">
        <f>SUM(L288:L291)</f>
        <v>627.41999999999996</v>
      </c>
    </row>
    <row r="293" spans="1:15" x14ac:dyDescent="0.25">
      <c r="A293" s="36" t="s">
        <v>131</v>
      </c>
      <c r="B293" s="57"/>
      <c r="C293" s="57"/>
      <c r="D293" s="57"/>
      <c r="E293" s="57"/>
      <c r="F293" s="57"/>
      <c r="G293" s="36">
        <f>G292+G285+G281+G268+G271</f>
        <v>1474.3300000000002</v>
      </c>
      <c r="H293" s="57"/>
      <c r="I293" s="57"/>
      <c r="J293" s="57"/>
      <c r="K293" s="57"/>
      <c r="L293" s="36">
        <f>L292+L285+L281+L268+L271</f>
        <v>1850.7600000000002</v>
      </c>
      <c r="N293" s="55"/>
      <c r="O293" s="55"/>
    </row>
    <row r="295" spans="1:15" x14ac:dyDescent="0.25">
      <c r="A295" s="204">
        <v>44393</v>
      </c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9"/>
    </row>
    <row r="296" spans="1:15" x14ac:dyDescent="0.25">
      <c r="A296" s="207" t="s">
        <v>116</v>
      </c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9"/>
    </row>
    <row r="297" spans="1:15" ht="15.75" customHeight="1" x14ac:dyDescent="0.25">
      <c r="A297" s="6">
        <v>168</v>
      </c>
      <c r="B297" s="11" t="s">
        <v>58</v>
      </c>
      <c r="C297" s="3">
        <v>150</v>
      </c>
      <c r="D297" s="3">
        <v>4.79</v>
      </c>
      <c r="E297" s="3">
        <v>6.1</v>
      </c>
      <c r="F297" s="3">
        <v>25.68</v>
      </c>
      <c r="G297" s="3">
        <v>176.42</v>
      </c>
      <c r="H297" s="3">
        <v>200</v>
      </c>
      <c r="I297" s="3">
        <v>6.39</v>
      </c>
      <c r="J297" s="3">
        <v>8.1300000000000008</v>
      </c>
      <c r="K297" s="3">
        <v>28.53</v>
      </c>
      <c r="L297" s="3">
        <v>235.23</v>
      </c>
    </row>
    <row r="298" spans="1:15" ht="15.75" customHeight="1" x14ac:dyDescent="0.25">
      <c r="A298" s="1">
        <v>1</v>
      </c>
      <c r="B298" s="17" t="s">
        <v>110</v>
      </c>
      <c r="C298" s="1">
        <v>36</v>
      </c>
      <c r="D298" s="1">
        <v>2.17</v>
      </c>
      <c r="E298" s="1">
        <v>6.79</v>
      </c>
      <c r="F298" s="1">
        <v>13.15</v>
      </c>
      <c r="G298" s="1">
        <v>122.4</v>
      </c>
      <c r="H298" s="1">
        <v>37</v>
      </c>
      <c r="I298" s="1">
        <v>2.2599999999999998</v>
      </c>
      <c r="J298" s="1">
        <v>6.98</v>
      </c>
      <c r="K298" s="1">
        <v>13.52</v>
      </c>
      <c r="L298" s="1">
        <v>125.8</v>
      </c>
    </row>
    <row r="299" spans="1:15" x14ac:dyDescent="0.25">
      <c r="A299" s="6">
        <v>410</v>
      </c>
      <c r="B299" s="10" t="s">
        <v>20</v>
      </c>
      <c r="C299" s="3">
        <v>150</v>
      </c>
      <c r="D299" s="3">
        <v>0.09</v>
      </c>
      <c r="E299" s="3">
        <v>0</v>
      </c>
      <c r="F299" s="3">
        <v>9.0299999999999994</v>
      </c>
      <c r="G299" s="3">
        <v>36.479999999999997</v>
      </c>
      <c r="H299" s="3">
        <v>200</v>
      </c>
      <c r="I299" s="3">
        <v>0.12</v>
      </c>
      <c r="J299" s="3">
        <v>0</v>
      </c>
      <c r="K299" s="3">
        <v>12.04</v>
      </c>
      <c r="L299" s="3">
        <v>48.64</v>
      </c>
    </row>
    <row r="300" spans="1:15" x14ac:dyDescent="0.25">
      <c r="A300" s="213" t="s">
        <v>111</v>
      </c>
      <c r="B300" s="214"/>
      <c r="C300" s="215"/>
      <c r="D300" s="6">
        <f>SUM(D297:D299)</f>
        <v>7.05</v>
      </c>
      <c r="E300" s="6">
        <f>SUM(E297:E299)</f>
        <v>12.89</v>
      </c>
      <c r="F300" s="6">
        <f>SUM(F297:F299)</f>
        <v>47.86</v>
      </c>
      <c r="G300" s="6">
        <f>SUM(G297:G299)</f>
        <v>335.3</v>
      </c>
      <c r="H300" s="6"/>
      <c r="I300" s="6">
        <f>SUM(I297:I299)</f>
        <v>8.7699999999999978</v>
      </c>
      <c r="J300" s="6">
        <f>SUM(J297:J299)</f>
        <v>15.110000000000001</v>
      </c>
      <c r="K300" s="6">
        <f>SUM(K297:K299)</f>
        <v>54.089999999999996</v>
      </c>
      <c r="L300" s="6">
        <f>SUM(L297:L299)</f>
        <v>409.66999999999996</v>
      </c>
    </row>
    <row r="301" spans="1:15" x14ac:dyDescent="0.25">
      <c r="A301" s="58"/>
      <c r="B301" s="58"/>
      <c r="C301" s="58"/>
      <c r="D301" s="37"/>
      <c r="E301" s="37"/>
      <c r="F301" s="37"/>
      <c r="G301" s="37"/>
      <c r="H301" s="37"/>
      <c r="I301" s="37"/>
      <c r="J301" s="37"/>
      <c r="K301" s="37"/>
      <c r="L301" s="37"/>
    </row>
    <row r="302" spans="1:15" x14ac:dyDescent="0.25">
      <c r="A302" s="207" t="s">
        <v>175</v>
      </c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9"/>
    </row>
    <row r="303" spans="1:15" x14ac:dyDescent="0.25">
      <c r="A303" s="6" t="s">
        <v>113</v>
      </c>
      <c r="B303" s="14" t="s">
        <v>182</v>
      </c>
      <c r="C303" s="3">
        <v>100</v>
      </c>
      <c r="D303" s="3">
        <v>0</v>
      </c>
      <c r="E303" s="3">
        <v>0</v>
      </c>
      <c r="F303" s="3">
        <v>22</v>
      </c>
      <c r="G303" s="3">
        <v>45</v>
      </c>
      <c r="H303" s="3">
        <v>100</v>
      </c>
      <c r="I303" s="3">
        <v>0</v>
      </c>
      <c r="J303" s="3">
        <v>0</v>
      </c>
      <c r="K303" s="3">
        <v>22</v>
      </c>
      <c r="L303" s="3">
        <v>45</v>
      </c>
    </row>
    <row r="304" spans="1:15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</row>
    <row r="305" spans="1:16" x14ac:dyDescent="0.25">
      <c r="A305" s="207" t="s">
        <v>117</v>
      </c>
      <c r="B305" s="208"/>
      <c r="C305" s="208"/>
      <c r="D305" s="208"/>
      <c r="E305" s="208"/>
      <c r="F305" s="208"/>
      <c r="G305" s="208"/>
      <c r="H305" s="208"/>
      <c r="I305" s="208"/>
      <c r="J305" s="208"/>
      <c r="K305" s="208"/>
      <c r="L305" s="209"/>
    </row>
    <row r="306" spans="1:16" x14ac:dyDescent="0.25">
      <c r="A306" s="6">
        <v>91</v>
      </c>
      <c r="B306" s="48" t="s">
        <v>85</v>
      </c>
      <c r="C306" s="6">
        <v>150</v>
      </c>
      <c r="D306" s="3">
        <v>1.23</v>
      </c>
      <c r="E306" s="3">
        <v>1.86</v>
      </c>
      <c r="F306" s="3">
        <v>7.54</v>
      </c>
      <c r="G306" s="3">
        <v>51.9</v>
      </c>
      <c r="H306" s="6">
        <v>200</v>
      </c>
      <c r="I306" s="3">
        <v>1.64</v>
      </c>
      <c r="J306" s="3">
        <v>2.48</v>
      </c>
      <c r="K306" s="3">
        <v>10.06</v>
      </c>
      <c r="L306" s="3">
        <v>69.2</v>
      </c>
    </row>
    <row r="307" spans="1:16" ht="15.75" customHeight="1" x14ac:dyDescent="0.25">
      <c r="A307" s="6">
        <v>219</v>
      </c>
      <c r="B307" s="11" t="s">
        <v>34</v>
      </c>
      <c r="C307" s="3">
        <v>110</v>
      </c>
      <c r="D307" s="3">
        <v>4.05</v>
      </c>
      <c r="E307" s="3">
        <v>3.9</v>
      </c>
      <c r="F307" s="3">
        <v>25.91</v>
      </c>
      <c r="G307" s="3">
        <v>154.80000000000001</v>
      </c>
      <c r="H307" s="3">
        <v>120</v>
      </c>
      <c r="I307" s="3">
        <v>4.41</v>
      </c>
      <c r="J307" s="3">
        <v>4.25</v>
      </c>
      <c r="K307" s="3">
        <v>28.27</v>
      </c>
      <c r="L307" s="3">
        <v>168.87</v>
      </c>
    </row>
    <row r="308" spans="1:16" x14ac:dyDescent="0.25">
      <c r="A308" s="1">
        <v>299</v>
      </c>
      <c r="B308" s="17" t="s">
        <v>155</v>
      </c>
      <c r="C308" s="3">
        <v>80</v>
      </c>
      <c r="D308" s="3">
        <v>11.04</v>
      </c>
      <c r="E308" s="3">
        <v>10.72</v>
      </c>
      <c r="F308" s="3">
        <v>5.27</v>
      </c>
      <c r="G308" s="3">
        <v>161.63999999999999</v>
      </c>
      <c r="H308" s="3">
        <v>90</v>
      </c>
      <c r="I308" s="3">
        <v>12.42</v>
      </c>
      <c r="J308" s="3">
        <v>12.06</v>
      </c>
      <c r="K308" s="3">
        <v>5.92</v>
      </c>
      <c r="L308" s="3">
        <v>181.8</v>
      </c>
    </row>
    <row r="309" spans="1:16" ht="15.75" customHeight="1" x14ac:dyDescent="0.25">
      <c r="A309" s="6">
        <v>394</v>
      </c>
      <c r="B309" s="11" t="s">
        <v>55</v>
      </c>
      <c r="C309" s="3">
        <v>150</v>
      </c>
      <c r="D309" s="3">
        <v>0.12</v>
      </c>
      <c r="E309" s="3">
        <v>0</v>
      </c>
      <c r="F309" s="3">
        <v>11.24</v>
      </c>
      <c r="G309" s="3">
        <v>45.48</v>
      </c>
      <c r="H309" s="3">
        <v>200</v>
      </c>
      <c r="I309" s="3">
        <v>0.16</v>
      </c>
      <c r="J309" s="3">
        <v>0</v>
      </c>
      <c r="K309" s="3">
        <v>14.99</v>
      </c>
      <c r="L309" s="3">
        <v>60.64</v>
      </c>
    </row>
    <row r="310" spans="1:16" ht="15.75" customHeight="1" x14ac:dyDescent="0.25">
      <c r="A310" s="6">
        <v>34</v>
      </c>
      <c r="B310" s="11" t="s">
        <v>37</v>
      </c>
      <c r="C310" s="3">
        <v>40</v>
      </c>
      <c r="D310" s="3">
        <v>0.88</v>
      </c>
      <c r="E310" s="3">
        <v>2.68</v>
      </c>
      <c r="F310" s="3">
        <v>4.12</v>
      </c>
      <c r="G310" s="3">
        <v>44</v>
      </c>
      <c r="H310" s="3">
        <v>50</v>
      </c>
      <c r="I310" s="3">
        <v>1.1000000000000001</v>
      </c>
      <c r="J310" s="3">
        <v>3.35</v>
      </c>
      <c r="K310" s="3">
        <v>5.15</v>
      </c>
      <c r="L310" s="3">
        <v>55</v>
      </c>
    </row>
    <row r="311" spans="1:16" x14ac:dyDescent="0.25">
      <c r="A311" s="63" t="s">
        <v>113</v>
      </c>
      <c r="B311" s="10" t="s">
        <v>124</v>
      </c>
      <c r="C311" s="3">
        <v>40</v>
      </c>
      <c r="D311" s="3">
        <v>2.8</v>
      </c>
      <c r="E311" s="3">
        <v>0.28000000000000003</v>
      </c>
      <c r="F311" s="3">
        <v>19.96</v>
      </c>
      <c r="G311" s="3">
        <v>96</v>
      </c>
      <c r="H311" s="3">
        <v>50</v>
      </c>
      <c r="I311" s="3">
        <v>2.8</v>
      </c>
      <c r="J311" s="3">
        <v>0.28000000000000003</v>
      </c>
      <c r="K311" s="3">
        <v>19.96</v>
      </c>
      <c r="L311" s="3">
        <v>120</v>
      </c>
      <c r="P311" s="56"/>
    </row>
    <row r="312" spans="1:16" x14ac:dyDescent="0.25">
      <c r="A312" s="213" t="s">
        <v>111</v>
      </c>
      <c r="B312" s="214"/>
      <c r="C312" s="215"/>
      <c r="D312" s="6">
        <f>SUM(D306:D311)</f>
        <v>20.12</v>
      </c>
      <c r="E312" s="6">
        <f>SUM(E306:E311)</f>
        <v>19.440000000000001</v>
      </c>
      <c r="F312" s="6">
        <f>SUM(F306:F311)</f>
        <v>74.039999999999992</v>
      </c>
      <c r="G312" s="6">
        <f>SUM(G306:G311)</f>
        <v>553.82000000000005</v>
      </c>
      <c r="H312" s="6"/>
      <c r="I312" s="6">
        <f>SUM(I306:I311)</f>
        <v>22.53</v>
      </c>
      <c r="J312" s="6">
        <f>SUM(J306:J311)</f>
        <v>22.42</v>
      </c>
      <c r="K312" s="6">
        <f>SUM(K306:K311)</f>
        <v>84.35</v>
      </c>
      <c r="L312" s="6">
        <f>SUM(L306:L311)</f>
        <v>655.51</v>
      </c>
    </row>
    <row r="313" spans="1:16" x14ac:dyDescent="0.25">
      <c r="A313" s="58"/>
      <c r="B313" s="58"/>
      <c r="C313" s="58"/>
      <c r="D313" s="37"/>
      <c r="E313" s="37"/>
      <c r="F313" s="37"/>
      <c r="G313" s="37"/>
      <c r="H313" s="37"/>
      <c r="I313" s="37"/>
      <c r="J313" s="37"/>
      <c r="K313" s="37"/>
      <c r="L313" s="37"/>
    </row>
    <row r="314" spans="1:16" x14ac:dyDescent="0.25">
      <c r="A314" s="207" t="s">
        <v>125</v>
      </c>
      <c r="B314" s="208"/>
      <c r="C314" s="208"/>
      <c r="D314" s="208"/>
      <c r="E314" s="208"/>
      <c r="F314" s="208"/>
      <c r="G314" s="208"/>
      <c r="H314" s="208"/>
      <c r="I314" s="208"/>
      <c r="J314" s="208"/>
      <c r="K314" s="208"/>
      <c r="L314" s="209"/>
    </row>
    <row r="315" spans="1:16" ht="15.75" customHeight="1" x14ac:dyDescent="0.25">
      <c r="A315" s="1" t="s">
        <v>113</v>
      </c>
      <c r="B315" s="24" t="s">
        <v>216</v>
      </c>
      <c r="C315" s="1">
        <v>150</v>
      </c>
      <c r="D315" s="1">
        <v>4.5</v>
      </c>
      <c r="E315" s="1">
        <v>4.8</v>
      </c>
      <c r="F315" s="1">
        <v>7.05</v>
      </c>
      <c r="G315" s="1">
        <v>87</v>
      </c>
      <c r="H315" s="1">
        <v>200</v>
      </c>
      <c r="I315" s="1">
        <v>6</v>
      </c>
      <c r="J315" s="1">
        <v>6.4</v>
      </c>
      <c r="K315" s="1">
        <v>9.4</v>
      </c>
      <c r="L315" s="1">
        <v>116</v>
      </c>
    </row>
    <row r="316" spans="1:16" x14ac:dyDescent="0.25">
      <c r="A316" s="213" t="s">
        <v>111</v>
      </c>
      <c r="B316" s="214"/>
      <c r="C316" s="215"/>
      <c r="D316" s="6">
        <f>SUM(D315:D315)</f>
        <v>4.5</v>
      </c>
      <c r="E316" s="6">
        <f>SUM(E315:E315)</f>
        <v>4.8</v>
      </c>
      <c r="F316" s="6">
        <f>SUM(F315:F315)</f>
        <v>7.05</v>
      </c>
      <c r="G316" s="6">
        <f>SUM(G315:G315)</f>
        <v>87</v>
      </c>
      <c r="H316" s="6"/>
      <c r="I316" s="6">
        <f>SUM(I315:I315)</f>
        <v>6</v>
      </c>
      <c r="J316" s="6">
        <f>SUM(J315:J315)</f>
        <v>6.4</v>
      </c>
      <c r="K316" s="6">
        <f>SUM(K315:K315)</f>
        <v>9.4</v>
      </c>
      <c r="L316" s="6">
        <f>SUM(L315:L315)</f>
        <v>116</v>
      </c>
    </row>
    <row r="317" spans="1:16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</row>
    <row r="318" spans="1:16" x14ac:dyDescent="0.25">
      <c r="A318" s="207" t="s">
        <v>129</v>
      </c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9"/>
    </row>
    <row r="319" spans="1:16" ht="15.75" customHeight="1" x14ac:dyDescent="0.25">
      <c r="A319" s="6">
        <v>338</v>
      </c>
      <c r="B319" s="11" t="s">
        <v>57</v>
      </c>
      <c r="C319" s="3">
        <v>200</v>
      </c>
      <c r="D319" s="3">
        <v>4.2</v>
      </c>
      <c r="E319" s="3">
        <v>9.1999999999999993</v>
      </c>
      <c r="F319" s="3">
        <v>21.4</v>
      </c>
      <c r="G319" s="3">
        <v>206</v>
      </c>
      <c r="H319" s="3">
        <v>250</v>
      </c>
      <c r="I319" s="3">
        <v>5.25</v>
      </c>
      <c r="J319" s="3">
        <v>11.5</v>
      </c>
      <c r="K319" s="3">
        <v>26.75</v>
      </c>
      <c r="L319" s="3">
        <v>257.5</v>
      </c>
    </row>
    <row r="320" spans="1:16" ht="15.75" customHeight="1" x14ac:dyDescent="0.25">
      <c r="A320" s="6">
        <v>437</v>
      </c>
      <c r="B320" s="11" t="s">
        <v>80</v>
      </c>
      <c r="C320" s="3">
        <v>40</v>
      </c>
      <c r="D320" s="3">
        <v>3.1</v>
      </c>
      <c r="E320" s="3">
        <v>2.6</v>
      </c>
      <c r="F320" s="3">
        <v>19.32</v>
      </c>
      <c r="G320" s="3">
        <v>113.15</v>
      </c>
      <c r="H320" s="3">
        <v>60</v>
      </c>
      <c r="I320" s="3">
        <v>3.88</v>
      </c>
      <c r="J320" s="3">
        <v>3.25</v>
      </c>
      <c r="K320" s="3">
        <v>24.15</v>
      </c>
      <c r="L320" s="3">
        <v>141.44</v>
      </c>
    </row>
    <row r="321" spans="1:15" x14ac:dyDescent="0.25">
      <c r="A321" s="63" t="s">
        <v>113</v>
      </c>
      <c r="B321" s="10" t="s">
        <v>16</v>
      </c>
      <c r="C321" s="5">
        <v>20</v>
      </c>
      <c r="D321" s="5">
        <v>3.4</v>
      </c>
      <c r="E321" s="5">
        <v>1.32</v>
      </c>
      <c r="F321" s="5">
        <v>17</v>
      </c>
      <c r="G321" s="5">
        <v>51.8</v>
      </c>
      <c r="H321" s="5">
        <v>25</v>
      </c>
      <c r="I321" s="5">
        <v>4.25</v>
      </c>
      <c r="J321" s="5">
        <v>1.65</v>
      </c>
      <c r="K321" s="5">
        <v>21.25</v>
      </c>
      <c r="L321" s="5">
        <v>64.8</v>
      </c>
    </row>
    <row r="322" spans="1:15" x14ac:dyDescent="0.25">
      <c r="A322" s="6">
        <v>410</v>
      </c>
      <c r="B322" s="10" t="s">
        <v>130</v>
      </c>
      <c r="C322" s="3">
        <v>150</v>
      </c>
      <c r="D322" s="3">
        <v>4.4999999999999998E-2</v>
      </c>
      <c r="E322" s="3">
        <v>0</v>
      </c>
      <c r="F322" s="3">
        <v>4.51</v>
      </c>
      <c r="G322" s="3">
        <v>18.239999999999998</v>
      </c>
      <c r="H322" s="3">
        <v>200</v>
      </c>
      <c r="I322" s="3">
        <v>0.06</v>
      </c>
      <c r="J322" s="3">
        <v>0</v>
      </c>
      <c r="K322" s="3">
        <v>6.02</v>
      </c>
      <c r="L322" s="3">
        <v>24.32</v>
      </c>
    </row>
    <row r="323" spans="1:15" x14ac:dyDescent="0.25">
      <c r="A323" s="213" t="s">
        <v>111</v>
      </c>
      <c r="B323" s="214"/>
      <c r="C323" s="215"/>
      <c r="D323" s="6">
        <f>SUM(D319:D322)</f>
        <v>10.745000000000001</v>
      </c>
      <c r="E323" s="6">
        <f>SUM(E319:E322)</f>
        <v>13.12</v>
      </c>
      <c r="F323" s="6">
        <f>SUM(F319:F322)</f>
        <v>62.23</v>
      </c>
      <c r="G323" s="6">
        <f>SUM(G319:G322)</f>
        <v>389.19</v>
      </c>
      <c r="H323" s="6"/>
      <c r="I323" s="6">
        <f>SUM(I319:I322)</f>
        <v>13.44</v>
      </c>
      <c r="J323" s="6">
        <f>SUM(J319:J322)</f>
        <v>16.399999999999999</v>
      </c>
      <c r="K323" s="6">
        <f>SUM(K319:K322)</f>
        <v>78.17</v>
      </c>
      <c r="L323" s="6">
        <f>SUM(L319:L322)</f>
        <v>488.06</v>
      </c>
    </row>
    <row r="324" spans="1:15" x14ac:dyDescent="0.25">
      <c r="A324" s="36" t="s">
        <v>131</v>
      </c>
      <c r="B324" s="57"/>
      <c r="C324" s="57"/>
      <c r="D324" s="57"/>
      <c r="E324" s="57"/>
      <c r="F324" s="57"/>
      <c r="G324" s="36">
        <f>G323+G316+G312+G300+G303</f>
        <v>1410.31</v>
      </c>
      <c r="H324" s="57"/>
      <c r="I324" s="57"/>
      <c r="J324" s="57"/>
      <c r="K324" s="57"/>
      <c r="L324" s="36">
        <f>L323+L316+L312+L300+L303</f>
        <v>1714.2399999999998</v>
      </c>
      <c r="N324" s="55"/>
      <c r="O324" s="55"/>
    </row>
    <row r="325" spans="1:15" x14ac:dyDescent="0.25">
      <c r="A325" s="36"/>
      <c r="B325" s="57"/>
      <c r="C325" s="57"/>
      <c r="D325" s="57"/>
      <c r="E325" s="57"/>
      <c r="F325" s="57"/>
      <c r="G325" s="36"/>
      <c r="H325" s="57"/>
      <c r="I325" s="57"/>
      <c r="J325" s="57"/>
      <c r="K325" s="57"/>
      <c r="L325" s="36"/>
      <c r="N325" s="55"/>
      <c r="O325" s="55"/>
    </row>
    <row r="326" spans="1:15" x14ac:dyDescent="0.25">
      <c r="A326" s="221" t="s">
        <v>174</v>
      </c>
      <c r="B326" s="221"/>
      <c r="C326" s="221"/>
      <c r="D326" s="221"/>
      <c r="E326" s="36"/>
      <c r="F326" s="36"/>
      <c r="G326" s="36">
        <f>(G41+G72+G103+G136+G168+G198+G230+G261+G293+G324)/10</f>
        <v>1521.1210000000001</v>
      </c>
      <c r="H326" s="57"/>
      <c r="I326" s="36"/>
      <c r="J326" s="36"/>
      <c r="K326" s="36"/>
      <c r="L326" s="36">
        <f>(L41+L72+L103+L136+L168+L198+L230+L261+L293+L324)/10</f>
        <v>1857.0220000000002</v>
      </c>
    </row>
    <row r="327" spans="1:15" x14ac:dyDescent="0.25">
      <c r="A327" s="67"/>
      <c r="B327" s="67"/>
      <c r="C327" s="67"/>
      <c r="D327" s="67"/>
      <c r="E327" s="57"/>
      <c r="F327" s="57"/>
      <c r="G327" s="36"/>
      <c r="H327" s="57"/>
      <c r="I327" s="57"/>
      <c r="J327" s="57"/>
      <c r="K327" s="57"/>
      <c r="L327" s="36"/>
    </row>
    <row r="328" spans="1:15" x14ac:dyDescent="0.25">
      <c r="A328" s="194" t="s">
        <v>203</v>
      </c>
      <c r="B328" s="194"/>
      <c r="C328" s="194"/>
      <c r="D328" s="194"/>
      <c r="E328" s="194"/>
      <c r="F328" s="194"/>
      <c r="G328" s="194"/>
      <c r="H328" s="194"/>
      <c r="I328" s="194"/>
      <c r="J328" s="194"/>
      <c r="K328" s="194"/>
      <c r="L328" s="194"/>
    </row>
    <row r="329" spans="1:15" ht="28.5" customHeight="1" x14ac:dyDescent="0.25">
      <c r="A329" s="194" t="s">
        <v>204</v>
      </c>
      <c r="B329" s="194"/>
      <c r="C329" s="194"/>
      <c r="D329" s="194"/>
      <c r="E329" s="194"/>
      <c r="F329" s="194"/>
      <c r="G329" s="194"/>
      <c r="H329" s="194"/>
      <c r="I329" s="194"/>
      <c r="J329" s="194"/>
      <c r="K329" s="194"/>
      <c r="L329" s="194"/>
    </row>
    <row r="330" spans="1:15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</row>
    <row r="331" spans="1:15" x14ac:dyDescent="0.25">
      <c r="A331" s="222" t="s">
        <v>173</v>
      </c>
      <c r="B331" s="222"/>
      <c r="C331" s="57"/>
      <c r="D331" s="57"/>
      <c r="E331" s="57"/>
      <c r="F331" s="57"/>
      <c r="G331" s="57"/>
      <c r="H331" s="57"/>
      <c r="I331" s="57"/>
      <c r="J331" s="57"/>
      <c r="K331" s="57"/>
      <c r="L331" s="57"/>
    </row>
  </sheetData>
  <mergeCells count="112">
    <mergeCell ref="A158:L158"/>
    <mergeCell ref="A160:C160"/>
    <mergeCell ref="A162:L162"/>
    <mergeCell ref="A167:C167"/>
    <mergeCell ref="A138:L138"/>
    <mergeCell ref="A139:L139"/>
    <mergeCell ref="A143:C143"/>
    <mergeCell ref="A145:L145"/>
    <mergeCell ref="A148:L148"/>
    <mergeCell ref="A156:C156"/>
    <mergeCell ref="A135:C135"/>
    <mergeCell ref="A97:L97"/>
    <mergeCell ref="A102:C102"/>
    <mergeCell ref="A105:L105"/>
    <mergeCell ref="A106:L106"/>
    <mergeCell ref="A110:C110"/>
    <mergeCell ref="A112:L112"/>
    <mergeCell ref="A115:L115"/>
    <mergeCell ref="A123:C123"/>
    <mergeCell ref="A125:L125"/>
    <mergeCell ref="A127:C127"/>
    <mergeCell ref="A129:L129"/>
    <mergeCell ref="A43:L43"/>
    <mergeCell ref="A44:L44"/>
    <mergeCell ref="A48:C48"/>
    <mergeCell ref="A50:L50"/>
    <mergeCell ref="A53:L53"/>
    <mergeCell ref="A95:C95"/>
    <mergeCell ref="A62:L62"/>
    <mergeCell ref="A64:C64"/>
    <mergeCell ref="A66:L66"/>
    <mergeCell ref="A71:C71"/>
    <mergeCell ref="A74:L74"/>
    <mergeCell ref="A75:L75"/>
    <mergeCell ref="A79:C79"/>
    <mergeCell ref="A81:L81"/>
    <mergeCell ref="A84:L84"/>
    <mergeCell ref="A90:C90"/>
    <mergeCell ref="A92:L92"/>
    <mergeCell ref="A170:L170"/>
    <mergeCell ref="A171:L171"/>
    <mergeCell ref="A175:C175"/>
    <mergeCell ref="A177:L177"/>
    <mergeCell ref="A180:L180"/>
    <mergeCell ref="A18:L18"/>
    <mergeCell ref="H2:K2"/>
    <mergeCell ref="H3:J3"/>
    <mergeCell ref="H4:K4"/>
    <mergeCell ref="H5:K5"/>
    <mergeCell ref="B7:K7"/>
    <mergeCell ref="B8:K8"/>
    <mergeCell ref="C9:G9"/>
    <mergeCell ref="H9:L9"/>
    <mergeCell ref="A11:L11"/>
    <mergeCell ref="A12:L12"/>
    <mergeCell ref="A16:C16"/>
    <mergeCell ref="A60:C60"/>
    <mergeCell ref="A21:L21"/>
    <mergeCell ref="A28:C28"/>
    <mergeCell ref="A30:L30"/>
    <mergeCell ref="A33:C33"/>
    <mergeCell ref="A35:L35"/>
    <mergeCell ref="A40:C40"/>
    <mergeCell ref="A200:L200"/>
    <mergeCell ref="A201:L201"/>
    <mergeCell ref="A205:C205"/>
    <mergeCell ref="A207:L207"/>
    <mergeCell ref="A210:L210"/>
    <mergeCell ref="A186:C186"/>
    <mergeCell ref="A188:L188"/>
    <mergeCell ref="A190:C190"/>
    <mergeCell ref="A192:L192"/>
    <mergeCell ref="A197:C197"/>
    <mergeCell ref="A232:L232"/>
    <mergeCell ref="A233:L233"/>
    <mergeCell ref="A237:C237"/>
    <mergeCell ref="A239:L239"/>
    <mergeCell ref="A242:L242"/>
    <mergeCell ref="A218:C218"/>
    <mergeCell ref="A220:L220"/>
    <mergeCell ref="A222:C222"/>
    <mergeCell ref="A224:L224"/>
    <mergeCell ref="A229:C229"/>
    <mergeCell ref="A263:L263"/>
    <mergeCell ref="A264:L264"/>
    <mergeCell ref="A268:C268"/>
    <mergeCell ref="A270:L270"/>
    <mergeCell ref="A273:L273"/>
    <mergeCell ref="A249:C249"/>
    <mergeCell ref="A251:L251"/>
    <mergeCell ref="A253:C253"/>
    <mergeCell ref="A255:L255"/>
    <mergeCell ref="A260:C260"/>
    <mergeCell ref="A295:L295"/>
    <mergeCell ref="A296:L296"/>
    <mergeCell ref="A300:C300"/>
    <mergeCell ref="A302:L302"/>
    <mergeCell ref="A305:L305"/>
    <mergeCell ref="A281:C281"/>
    <mergeCell ref="A283:L283"/>
    <mergeCell ref="A285:C285"/>
    <mergeCell ref="A287:L287"/>
    <mergeCell ref="A292:C292"/>
    <mergeCell ref="A326:D326"/>
    <mergeCell ref="A328:L328"/>
    <mergeCell ref="A329:L329"/>
    <mergeCell ref="A331:B331"/>
    <mergeCell ref="A312:C312"/>
    <mergeCell ref="A314:L314"/>
    <mergeCell ref="A316:C316"/>
    <mergeCell ref="A318:L318"/>
    <mergeCell ref="A323:C32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51"/>
  <sheetViews>
    <sheetView topLeftCell="A333" workbookViewId="0">
      <selection activeCell="N346" sqref="N346"/>
    </sheetView>
  </sheetViews>
  <sheetFormatPr defaultRowHeight="15" x14ac:dyDescent="0.25"/>
  <cols>
    <col min="1" max="1" width="11.140625" customWidth="1"/>
    <col min="2" max="2" width="28.42578125" customWidth="1"/>
  </cols>
  <sheetData>
    <row r="1" spans="1:1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/>
      <c r="B2" s="57"/>
      <c r="C2" s="57"/>
      <c r="D2" s="57"/>
      <c r="E2" s="57"/>
      <c r="F2" s="57"/>
      <c r="G2" s="57"/>
      <c r="H2" s="202" t="s">
        <v>121</v>
      </c>
      <c r="I2" s="202"/>
      <c r="J2" s="202"/>
      <c r="K2" s="202"/>
      <c r="L2" s="57"/>
    </row>
    <row r="3" spans="1:12" x14ac:dyDescent="0.25">
      <c r="A3" s="57"/>
      <c r="B3" s="57"/>
      <c r="C3" s="57"/>
      <c r="D3" s="57"/>
      <c r="E3" s="57"/>
      <c r="F3" s="57"/>
      <c r="G3" s="57"/>
      <c r="H3" s="202" t="s">
        <v>122</v>
      </c>
      <c r="I3" s="202"/>
      <c r="J3" s="202"/>
      <c r="K3" s="25"/>
      <c r="L3" s="57"/>
    </row>
    <row r="4" spans="1:12" x14ac:dyDescent="0.25">
      <c r="A4" s="57"/>
      <c r="B4" s="57"/>
      <c r="C4" s="57"/>
      <c r="D4" s="57"/>
      <c r="E4" s="57"/>
      <c r="F4" s="57"/>
      <c r="G4" s="57"/>
      <c r="H4" s="202" t="s">
        <v>120</v>
      </c>
      <c r="I4" s="202"/>
      <c r="J4" s="202"/>
      <c r="K4" s="202"/>
      <c r="L4" s="57"/>
    </row>
    <row r="5" spans="1:12" x14ac:dyDescent="0.25">
      <c r="A5" s="57"/>
      <c r="B5" s="57"/>
      <c r="C5" s="57"/>
      <c r="D5" s="57"/>
      <c r="E5" s="57"/>
      <c r="F5" s="57"/>
      <c r="G5" s="57"/>
      <c r="H5" s="210" t="s">
        <v>192</v>
      </c>
      <c r="I5" s="210"/>
      <c r="J5" s="210"/>
      <c r="K5" s="210"/>
      <c r="L5" s="57"/>
    </row>
    <row r="6" spans="1:12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x14ac:dyDescent="0.25">
      <c r="A7" s="57"/>
      <c r="B7" s="211" t="s">
        <v>220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x14ac:dyDescent="0.25">
      <c r="A8" s="57"/>
      <c r="B8" s="212" t="s">
        <v>198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ht="40.5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x14ac:dyDescent="0.25">
      <c r="A11" s="204">
        <v>44396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ht="15.75" customHeight="1" x14ac:dyDescent="0.25">
      <c r="A13" s="6">
        <v>168</v>
      </c>
      <c r="B13" s="11" t="s">
        <v>58</v>
      </c>
      <c r="C13" s="3">
        <v>150</v>
      </c>
      <c r="D13" s="3">
        <v>4.79</v>
      </c>
      <c r="E13" s="3">
        <v>6.1</v>
      </c>
      <c r="F13" s="3">
        <v>25.68</v>
      </c>
      <c r="G13" s="3">
        <v>176.42</v>
      </c>
      <c r="H13" s="3">
        <v>200</v>
      </c>
      <c r="I13" s="3">
        <v>6.39</v>
      </c>
      <c r="J13" s="3">
        <v>8.1300000000000008</v>
      </c>
      <c r="K13" s="3">
        <v>28.53</v>
      </c>
      <c r="L13" s="3">
        <v>235.23</v>
      </c>
    </row>
    <row r="14" spans="1:12" ht="15.75" customHeight="1" x14ac:dyDescent="0.25">
      <c r="A14" s="1">
        <v>1</v>
      </c>
      <c r="B14" s="17" t="s">
        <v>110</v>
      </c>
      <c r="C14" s="1">
        <v>36</v>
      </c>
      <c r="D14" s="1">
        <v>2.17</v>
      </c>
      <c r="E14" s="1">
        <v>6.79</v>
      </c>
      <c r="F14" s="1">
        <v>13.15</v>
      </c>
      <c r="G14" s="1">
        <v>122.4</v>
      </c>
      <c r="H14" s="1">
        <v>37</v>
      </c>
      <c r="I14" s="1">
        <v>2.2599999999999998</v>
      </c>
      <c r="J14" s="1">
        <v>6.98</v>
      </c>
      <c r="K14" s="1">
        <v>13.52</v>
      </c>
      <c r="L14" s="1">
        <v>125.8</v>
      </c>
    </row>
    <row r="15" spans="1:12" x14ac:dyDescent="0.25">
      <c r="A15" s="6">
        <v>410</v>
      </c>
      <c r="B15" s="10" t="s">
        <v>20</v>
      </c>
      <c r="C15" s="3">
        <v>150</v>
      </c>
      <c r="D15" s="3">
        <v>0.09</v>
      </c>
      <c r="E15" s="3">
        <v>0</v>
      </c>
      <c r="F15" s="3">
        <v>9.0299999999999994</v>
      </c>
      <c r="G15" s="3">
        <v>36.479999999999997</v>
      </c>
      <c r="H15" s="3">
        <v>200</v>
      </c>
      <c r="I15" s="3">
        <v>0.12</v>
      </c>
      <c r="J15" s="3">
        <v>0</v>
      </c>
      <c r="K15" s="3">
        <v>12.04</v>
      </c>
      <c r="L15" s="3">
        <v>48.64</v>
      </c>
    </row>
    <row r="16" spans="1:12" x14ac:dyDescent="0.25">
      <c r="A16" s="213" t="s">
        <v>111</v>
      </c>
      <c r="B16" s="214"/>
      <c r="C16" s="215"/>
      <c r="D16" s="6">
        <f>SUM(D13:D15)</f>
        <v>7.05</v>
      </c>
      <c r="E16" s="6">
        <f>SUM(E13:E15)</f>
        <v>12.89</v>
      </c>
      <c r="F16" s="6">
        <f>SUM(F13:F15)</f>
        <v>47.86</v>
      </c>
      <c r="G16" s="6">
        <f>SUM(G13:G15)</f>
        <v>335.3</v>
      </c>
      <c r="H16" s="6"/>
      <c r="I16" s="6">
        <f>SUM(I13:I15)</f>
        <v>8.7699999999999978</v>
      </c>
      <c r="J16" s="6">
        <f>SUM(J13:J15)</f>
        <v>15.110000000000001</v>
      </c>
      <c r="K16" s="6">
        <f>SUM(K13:K15)</f>
        <v>54.089999999999996</v>
      </c>
      <c r="L16" s="6">
        <f>SUM(L13:L15)</f>
        <v>409.66999999999996</v>
      </c>
    </row>
    <row r="17" spans="1:16" x14ac:dyDescent="0.25">
      <c r="A17" s="58"/>
      <c r="B17" s="58"/>
      <c r="C17" s="58"/>
      <c r="D17" s="37"/>
      <c r="E17" s="37"/>
      <c r="F17" s="37"/>
      <c r="G17" s="37"/>
      <c r="H17" s="37"/>
      <c r="I17" s="37"/>
      <c r="J17" s="37"/>
      <c r="K17" s="37"/>
      <c r="L17" s="37"/>
    </row>
    <row r="18" spans="1:16" x14ac:dyDescent="0.25">
      <c r="A18" s="207" t="s">
        <v>175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9"/>
    </row>
    <row r="19" spans="1:16" x14ac:dyDescent="0.25">
      <c r="A19" s="6" t="s">
        <v>113</v>
      </c>
      <c r="B19" s="14" t="s">
        <v>182</v>
      </c>
      <c r="C19" s="3">
        <v>100</v>
      </c>
      <c r="D19" s="3">
        <v>0</v>
      </c>
      <c r="E19" s="3">
        <v>0</v>
      </c>
      <c r="F19" s="3">
        <v>22</v>
      </c>
      <c r="G19" s="3">
        <v>45</v>
      </c>
      <c r="H19" s="3">
        <v>100</v>
      </c>
      <c r="I19" s="3">
        <v>0</v>
      </c>
      <c r="J19" s="3">
        <v>0</v>
      </c>
      <c r="K19" s="3">
        <v>22</v>
      </c>
      <c r="L19" s="3">
        <v>45</v>
      </c>
    </row>
    <row r="20" spans="1:16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6" x14ac:dyDescent="0.25">
      <c r="A21" s="207" t="s">
        <v>117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9"/>
    </row>
    <row r="22" spans="1:16" x14ac:dyDescent="0.25">
      <c r="A22" s="6">
        <v>91</v>
      </c>
      <c r="B22" s="48" t="s">
        <v>85</v>
      </c>
      <c r="C22" s="6">
        <v>150</v>
      </c>
      <c r="D22" s="3">
        <v>1.23</v>
      </c>
      <c r="E22" s="3">
        <v>1.86</v>
      </c>
      <c r="F22" s="3">
        <v>7.54</v>
      </c>
      <c r="G22" s="3">
        <v>51.9</v>
      </c>
      <c r="H22" s="6">
        <v>200</v>
      </c>
      <c r="I22" s="3">
        <v>1.64</v>
      </c>
      <c r="J22" s="3">
        <v>2.48</v>
      </c>
      <c r="K22" s="3">
        <v>10.06</v>
      </c>
      <c r="L22" s="3">
        <v>69.2</v>
      </c>
    </row>
    <row r="23" spans="1:16" ht="15.75" customHeight="1" x14ac:dyDescent="0.25">
      <c r="A23" s="6">
        <v>219</v>
      </c>
      <c r="B23" s="11" t="s">
        <v>34</v>
      </c>
      <c r="C23" s="3">
        <v>110</v>
      </c>
      <c r="D23" s="3">
        <v>4.05</v>
      </c>
      <c r="E23" s="3">
        <v>3.9</v>
      </c>
      <c r="F23" s="3">
        <v>25.91</v>
      </c>
      <c r="G23" s="3">
        <v>154.80000000000001</v>
      </c>
      <c r="H23" s="3">
        <v>120</v>
      </c>
      <c r="I23" s="3">
        <v>4.41</v>
      </c>
      <c r="J23" s="3">
        <v>4.25</v>
      </c>
      <c r="K23" s="3">
        <v>28.27</v>
      </c>
      <c r="L23" s="3">
        <v>168.87</v>
      </c>
    </row>
    <row r="24" spans="1:16" x14ac:dyDescent="0.25">
      <c r="A24" s="1">
        <v>299</v>
      </c>
      <c r="B24" s="17" t="s">
        <v>155</v>
      </c>
      <c r="C24" s="3">
        <v>80</v>
      </c>
      <c r="D24" s="3">
        <v>11.04</v>
      </c>
      <c r="E24" s="3">
        <v>10.72</v>
      </c>
      <c r="F24" s="3">
        <v>5.27</v>
      </c>
      <c r="G24" s="3">
        <v>161.63999999999999</v>
      </c>
      <c r="H24" s="3">
        <v>90</v>
      </c>
      <c r="I24" s="3">
        <v>12.42</v>
      </c>
      <c r="J24" s="3">
        <v>12.06</v>
      </c>
      <c r="K24" s="3">
        <v>5.92</v>
      </c>
      <c r="L24" s="3">
        <v>181.8</v>
      </c>
    </row>
    <row r="25" spans="1:16" ht="15.75" customHeight="1" x14ac:dyDescent="0.25">
      <c r="A25" s="6">
        <v>394</v>
      </c>
      <c r="B25" s="11" t="s">
        <v>55</v>
      </c>
      <c r="C25" s="3">
        <v>150</v>
      </c>
      <c r="D25" s="3">
        <v>0.12</v>
      </c>
      <c r="E25" s="3">
        <v>0</v>
      </c>
      <c r="F25" s="3">
        <v>11.24</v>
      </c>
      <c r="G25" s="3">
        <v>45.48</v>
      </c>
      <c r="H25" s="3">
        <v>200</v>
      </c>
      <c r="I25" s="3">
        <v>0.16</v>
      </c>
      <c r="J25" s="3">
        <v>0</v>
      </c>
      <c r="K25" s="3">
        <v>14.99</v>
      </c>
      <c r="L25" s="3">
        <v>60.64</v>
      </c>
    </row>
    <row r="26" spans="1:16" ht="15.75" customHeight="1" x14ac:dyDescent="0.25">
      <c r="A26" s="6">
        <v>34</v>
      </c>
      <c r="B26" s="11" t="s">
        <v>37</v>
      </c>
      <c r="C26" s="3">
        <v>40</v>
      </c>
      <c r="D26" s="3">
        <v>0.88</v>
      </c>
      <c r="E26" s="3">
        <v>2.68</v>
      </c>
      <c r="F26" s="3">
        <v>4.12</v>
      </c>
      <c r="G26" s="3">
        <v>44</v>
      </c>
      <c r="H26" s="3">
        <v>50</v>
      </c>
      <c r="I26" s="3">
        <v>1.1000000000000001</v>
      </c>
      <c r="J26" s="3">
        <v>3.35</v>
      </c>
      <c r="K26" s="3">
        <v>5.15</v>
      </c>
      <c r="L26" s="3">
        <v>55</v>
      </c>
    </row>
    <row r="27" spans="1:16" x14ac:dyDescent="0.25">
      <c r="A27" s="63" t="s">
        <v>113</v>
      </c>
      <c r="B27" s="10" t="s">
        <v>124</v>
      </c>
      <c r="C27" s="3">
        <v>40</v>
      </c>
      <c r="D27" s="3">
        <v>2.8</v>
      </c>
      <c r="E27" s="3">
        <v>0.28000000000000003</v>
      </c>
      <c r="F27" s="3">
        <v>19.96</v>
      </c>
      <c r="G27" s="3">
        <v>96</v>
      </c>
      <c r="H27" s="3">
        <v>50</v>
      </c>
      <c r="I27" s="3">
        <v>2.8</v>
      </c>
      <c r="J27" s="3">
        <v>0.28000000000000003</v>
      </c>
      <c r="K27" s="3">
        <v>19.96</v>
      </c>
      <c r="L27" s="3">
        <v>120</v>
      </c>
      <c r="P27" s="56"/>
    </row>
    <row r="28" spans="1:16" x14ac:dyDescent="0.25">
      <c r="A28" s="213" t="s">
        <v>111</v>
      </c>
      <c r="B28" s="214"/>
      <c r="C28" s="215"/>
      <c r="D28" s="6">
        <f>SUM(D22:D27)</f>
        <v>20.12</v>
      </c>
      <c r="E28" s="6">
        <f>SUM(E22:E27)</f>
        <v>19.440000000000001</v>
      </c>
      <c r="F28" s="6">
        <f>SUM(F22:F27)</f>
        <v>74.039999999999992</v>
      </c>
      <c r="G28" s="6">
        <f>SUM(G22:G27)</f>
        <v>553.82000000000005</v>
      </c>
      <c r="H28" s="6"/>
      <c r="I28" s="6">
        <f>SUM(I22:I27)</f>
        <v>22.53</v>
      </c>
      <c r="J28" s="6">
        <f>SUM(J22:J27)</f>
        <v>22.42</v>
      </c>
      <c r="K28" s="6">
        <f>SUM(K22:K27)</f>
        <v>84.35</v>
      </c>
      <c r="L28" s="6">
        <f>SUM(L22:L27)</f>
        <v>655.51</v>
      </c>
    </row>
    <row r="29" spans="1:16" x14ac:dyDescent="0.25">
      <c r="A29" s="58"/>
      <c r="B29" s="58"/>
      <c r="C29" s="58"/>
      <c r="D29" s="37"/>
      <c r="E29" s="37"/>
      <c r="F29" s="37"/>
      <c r="G29" s="37"/>
      <c r="H29" s="37"/>
      <c r="I29" s="37"/>
      <c r="J29" s="37"/>
      <c r="K29" s="37"/>
      <c r="L29" s="37"/>
    </row>
    <row r="30" spans="1:16" x14ac:dyDescent="0.25">
      <c r="A30" s="207" t="s">
        <v>125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9"/>
    </row>
    <row r="31" spans="1:16" ht="15.75" customHeight="1" x14ac:dyDescent="0.25">
      <c r="A31" s="1" t="s">
        <v>113</v>
      </c>
      <c r="B31" s="24" t="s">
        <v>216</v>
      </c>
      <c r="C31" s="1">
        <v>150</v>
      </c>
      <c r="D31" s="1">
        <v>4.5</v>
      </c>
      <c r="E31" s="1">
        <v>4.8</v>
      </c>
      <c r="F31" s="1">
        <v>7.05</v>
      </c>
      <c r="G31" s="1">
        <v>87</v>
      </c>
      <c r="H31" s="1">
        <v>200</v>
      </c>
      <c r="I31" s="1">
        <v>6</v>
      </c>
      <c r="J31" s="1">
        <v>6.4</v>
      </c>
      <c r="K31" s="1">
        <v>9.4</v>
      </c>
      <c r="L31" s="1">
        <v>116</v>
      </c>
    </row>
    <row r="32" spans="1:16" x14ac:dyDescent="0.25">
      <c r="A32" s="213" t="s">
        <v>111</v>
      </c>
      <c r="B32" s="214"/>
      <c r="C32" s="215"/>
      <c r="D32" s="6">
        <f>SUM(D31:D31)</f>
        <v>4.5</v>
      </c>
      <c r="E32" s="6">
        <f>SUM(E31:E31)</f>
        <v>4.8</v>
      </c>
      <c r="F32" s="6">
        <f>SUM(F31:F31)</f>
        <v>7.05</v>
      </c>
      <c r="G32" s="6">
        <f>SUM(G31:G31)</f>
        <v>87</v>
      </c>
      <c r="H32" s="6"/>
      <c r="I32" s="6">
        <f>SUM(I31:I31)</f>
        <v>6</v>
      </c>
      <c r="J32" s="6">
        <f>SUM(J31:J31)</f>
        <v>6.4</v>
      </c>
      <c r="K32" s="6">
        <f>SUM(K31:K31)</f>
        <v>9.4</v>
      </c>
      <c r="L32" s="6">
        <f>SUM(L31:L31)</f>
        <v>116</v>
      </c>
    </row>
    <row r="33" spans="1:12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x14ac:dyDescent="0.25">
      <c r="A34" s="207" t="s">
        <v>129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9"/>
    </row>
    <row r="35" spans="1:12" ht="15.75" customHeight="1" x14ac:dyDescent="0.25">
      <c r="A35" s="6">
        <v>338</v>
      </c>
      <c r="B35" s="11" t="s">
        <v>57</v>
      </c>
      <c r="C35" s="3">
        <v>200</v>
      </c>
      <c r="D35" s="3">
        <v>4.2</v>
      </c>
      <c r="E35" s="3">
        <v>9.1999999999999993</v>
      </c>
      <c r="F35" s="3">
        <v>21.4</v>
      </c>
      <c r="G35" s="3">
        <v>206</v>
      </c>
      <c r="H35" s="3">
        <v>250</v>
      </c>
      <c r="I35" s="3">
        <v>5.25</v>
      </c>
      <c r="J35" s="3">
        <v>11.5</v>
      </c>
      <c r="K35" s="3">
        <v>26.75</v>
      </c>
      <c r="L35" s="3">
        <v>257.5</v>
      </c>
    </row>
    <row r="36" spans="1:12" ht="15.75" customHeight="1" x14ac:dyDescent="0.25">
      <c r="A36" s="6">
        <v>437</v>
      </c>
      <c r="B36" s="11" t="s">
        <v>80</v>
      </c>
      <c r="C36" s="3">
        <v>40</v>
      </c>
      <c r="D36" s="3">
        <v>3.1</v>
      </c>
      <c r="E36" s="3">
        <v>2.6</v>
      </c>
      <c r="F36" s="3">
        <v>19.32</v>
      </c>
      <c r="G36" s="3">
        <v>113.15</v>
      </c>
      <c r="H36" s="3">
        <v>60</v>
      </c>
      <c r="I36" s="3">
        <v>3.88</v>
      </c>
      <c r="J36" s="3">
        <v>3.25</v>
      </c>
      <c r="K36" s="3">
        <v>24.15</v>
      </c>
      <c r="L36" s="3">
        <v>141.44</v>
      </c>
    </row>
    <row r="37" spans="1:12" x14ac:dyDescent="0.25">
      <c r="A37" s="63" t="s">
        <v>113</v>
      </c>
      <c r="B37" s="10" t="s">
        <v>16</v>
      </c>
      <c r="C37" s="5">
        <v>20</v>
      </c>
      <c r="D37" s="5">
        <v>3.4</v>
      </c>
      <c r="E37" s="5">
        <v>1.32</v>
      </c>
      <c r="F37" s="5">
        <v>17</v>
      </c>
      <c r="G37" s="5">
        <v>51.8</v>
      </c>
      <c r="H37" s="5">
        <v>25</v>
      </c>
      <c r="I37" s="5">
        <v>4.25</v>
      </c>
      <c r="J37" s="5">
        <v>1.65</v>
      </c>
      <c r="K37" s="5">
        <v>21.25</v>
      </c>
      <c r="L37" s="5">
        <v>64.8</v>
      </c>
    </row>
    <row r="38" spans="1:12" x14ac:dyDescent="0.25">
      <c r="A38" s="6">
        <v>410</v>
      </c>
      <c r="B38" s="10" t="s">
        <v>130</v>
      </c>
      <c r="C38" s="3">
        <v>150</v>
      </c>
      <c r="D38" s="3">
        <v>4.4999999999999998E-2</v>
      </c>
      <c r="E38" s="3">
        <v>0</v>
      </c>
      <c r="F38" s="3">
        <v>4.51</v>
      </c>
      <c r="G38" s="3">
        <v>18.239999999999998</v>
      </c>
      <c r="H38" s="3">
        <v>200</v>
      </c>
      <c r="I38" s="3">
        <v>0.06</v>
      </c>
      <c r="J38" s="3">
        <v>0</v>
      </c>
      <c r="K38" s="3">
        <v>6.02</v>
      </c>
      <c r="L38" s="3">
        <v>24.32</v>
      </c>
    </row>
    <row r="39" spans="1:12" x14ac:dyDescent="0.25">
      <c r="A39" s="213" t="s">
        <v>111</v>
      </c>
      <c r="B39" s="214"/>
      <c r="C39" s="215"/>
      <c r="D39" s="6">
        <f>SUM(D35:D38)</f>
        <v>10.745000000000001</v>
      </c>
      <c r="E39" s="6">
        <f>SUM(E35:E38)</f>
        <v>13.12</v>
      </c>
      <c r="F39" s="6">
        <f>SUM(F35:F38)</f>
        <v>62.23</v>
      </c>
      <c r="G39" s="6">
        <f>SUM(G35:G38)</f>
        <v>389.19</v>
      </c>
      <c r="H39" s="6"/>
      <c r="I39" s="6">
        <f>SUM(I35:I38)</f>
        <v>13.44</v>
      </c>
      <c r="J39" s="6">
        <f>SUM(J35:J38)</f>
        <v>16.399999999999999</v>
      </c>
      <c r="K39" s="6">
        <f>SUM(K35:K38)</f>
        <v>78.17</v>
      </c>
      <c r="L39" s="6">
        <f>SUM(L35:L38)</f>
        <v>488.06</v>
      </c>
    </row>
    <row r="40" spans="1:12" ht="15" customHeight="1" x14ac:dyDescent="0.25">
      <c r="A40" s="36" t="s">
        <v>131</v>
      </c>
      <c r="B40" s="57"/>
      <c r="C40" s="57"/>
      <c r="D40" s="57"/>
      <c r="E40" s="57"/>
      <c r="F40" s="57"/>
      <c r="G40" s="36">
        <f>G16+G19+G28+G32+G39</f>
        <v>1410.3100000000002</v>
      </c>
      <c r="H40" s="57"/>
      <c r="I40" s="57"/>
      <c r="J40" s="57"/>
      <c r="K40" s="57"/>
      <c r="L40" s="36">
        <f>L16+L19+L28+L32+L39</f>
        <v>1714.2399999999998</v>
      </c>
    </row>
    <row r="41" spans="1:12" x14ac:dyDescent="0.25">
      <c r="A41" s="69"/>
      <c r="B41" s="70"/>
      <c r="C41" s="71"/>
      <c r="D41" s="71"/>
      <c r="E41" s="71"/>
      <c r="F41" s="72"/>
      <c r="G41" s="72"/>
      <c r="H41" s="71"/>
      <c r="I41" s="71"/>
      <c r="J41" s="71"/>
      <c r="K41" s="72"/>
      <c r="L41" s="73"/>
    </row>
    <row r="42" spans="1:12" x14ac:dyDescent="0.25">
      <c r="A42" s="204">
        <v>44397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9"/>
    </row>
    <row r="43" spans="1:12" ht="15" customHeight="1" x14ac:dyDescent="0.25">
      <c r="A43" s="207" t="s">
        <v>116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9"/>
    </row>
    <row r="44" spans="1:12" ht="15.75" customHeight="1" x14ac:dyDescent="0.25">
      <c r="A44" s="6">
        <v>168</v>
      </c>
      <c r="B44" s="11" t="s">
        <v>48</v>
      </c>
      <c r="C44" s="3">
        <v>150</v>
      </c>
      <c r="D44" s="3">
        <v>5.3</v>
      </c>
      <c r="E44" s="3">
        <v>4.88</v>
      </c>
      <c r="F44" s="3">
        <v>28.93</v>
      </c>
      <c r="G44" s="3">
        <v>180.64</v>
      </c>
      <c r="H44" s="3">
        <v>200</v>
      </c>
      <c r="I44" s="3">
        <v>7.1</v>
      </c>
      <c r="J44" s="3">
        <v>6.51</v>
      </c>
      <c r="K44" s="3">
        <v>38.58</v>
      </c>
      <c r="L44" s="3">
        <v>240.85</v>
      </c>
    </row>
    <row r="45" spans="1:12" ht="15.75" customHeight="1" x14ac:dyDescent="0.25">
      <c r="A45" s="1">
        <v>1</v>
      </c>
      <c r="B45" s="17" t="s">
        <v>110</v>
      </c>
      <c r="C45" s="1">
        <v>36</v>
      </c>
      <c r="D45" s="1">
        <v>2.17</v>
      </c>
      <c r="E45" s="1">
        <v>6.79</v>
      </c>
      <c r="F45" s="1">
        <v>13.15</v>
      </c>
      <c r="G45" s="1">
        <v>122.4</v>
      </c>
      <c r="H45" s="1">
        <v>37</v>
      </c>
      <c r="I45" s="1">
        <v>2.2599999999999998</v>
      </c>
      <c r="J45" s="1">
        <v>6.98</v>
      </c>
      <c r="K45" s="1">
        <v>13.52</v>
      </c>
      <c r="L45" s="1">
        <v>125.8</v>
      </c>
    </row>
    <row r="46" spans="1:12" x14ac:dyDescent="0.25">
      <c r="A46" s="6">
        <v>410</v>
      </c>
      <c r="B46" s="10" t="s">
        <v>20</v>
      </c>
      <c r="C46" s="3">
        <v>150</v>
      </c>
      <c r="D46" s="3">
        <v>0.09</v>
      </c>
      <c r="E46" s="3">
        <v>0</v>
      </c>
      <c r="F46" s="3">
        <v>9.0299999999999994</v>
      </c>
      <c r="G46" s="3">
        <v>36.479999999999997</v>
      </c>
      <c r="H46" s="3">
        <v>200</v>
      </c>
      <c r="I46" s="3">
        <v>0.12</v>
      </c>
      <c r="J46" s="3">
        <v>0</v>
      </c>
      <c r="K46" s="3">
        <v>12.04</v>
      </c>
      <c r="L46" s="3">
        <v>48.64</v>
      </c>
    </row>
    <row r="47" spans="1:12" ht="15" customHeight="1" x14ac:dyDescent="0.25">
      <c r="A47" s="213" t="s">
        <v>111</v>
      </c>
      <c r="B47" s="214"/>
      <c r="C47" s="215"/>
      <c r="D47" s="6">
        <f>SUM(D44:D46)</f>
        <v>7.56</v>
      </c>
      <c r="E47" s="6">
        <f>SUM(E44:E46)</f>
        <v>11.67</v>
      </c>
      <c r="F47" s="6">
        <f>SUM(F44:F46)</f>
        <v>51.11</v>
      </c>
      <c r="G47" s="6">
        <f>SUM(G44:G46)</f>
        <v>339.52</v>
      </c>
      <c r="H47" s="6"/>
      <c r="I47" s="6">
        <f>SUM(I44:I46)</f>
        <v>9.4799999999999986</v>
      </c>
      <c r="J47" s="6">
        <f>SUM(J44:J46)</f>
        <v>13.49</v>
      </c>
      <c r="K47" s="6">
        <f>SUM(K44:K46)</f>
        <v>64.139999999999986</v>
      </c>
      <c r="L47" s="6">
        <f>SUM(L44:L46)</f>
        <v>415.28999999999996</v>
      </c>
    </row>
    <row r="48" spans="1:12" ht="15" customHeight="1" x14ac:dyDescent="0.25">
      <c r="A48" s="58"/>
      <c r="B48" s="58"/>
      <c r="C48" s="58"/>
      <c r="D48" s="37"/>
      <c r="E48" s="37"/>
      <c r="F48" s="37"/>
      <c r="G48" s="37"/>
      <c r="H48" s="37"/>
      <c r="I48" s="37"/>
      <c r="J48" s="37"/>
      <c r="K48" s="37"/>
      <c r="L48" s="37"/>
    </row>
    <row r="49" spans="1:12" ht="15" customHeight="1" x14ac:dyDescent="0.25">
      <c r="A49" s="207" t="s">
        <v>175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9"/>
    </row>
    <row r="50" spans="1:12" ht="15" customHeight="1" x14ac:dyDescent="0.25">
      <c r="A50" s="6" t="s">
        <v>113</v>
      </c>
      <c r="B50" s="14" t="s">
        <v>182</v>
      </c>
      <c r="C50" s="3">
        <v>100</v>
      </c>
      <c r="D50" s="3">
        <v>0</v>
      </c>
      <c r="E50" s="3">
        <v>0</v>
      </c>
      <c r="F50" s="3">
        <v>22</v>
      </c>
      <c r="G50" s="3">
        <v>45</v>
      </c>
      <c r="H50" s="3">
        <v>100</v>
      </c>
      <c r="I50" s="3">
        <v>0</v>
      </c>
      <c r="J50" s="3">
        <v>0</v>
      </c>
      <c r="K50" s="3">
        <v>22</v>
      </c>
      <c r="L50" s="3">
        <v>45</v>
      </c>
    </row>
    <row r="51" spans="1:12" ht="15" customHeigh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 ht="15" customHeight="1" x14ac:dyDescent="0.25">
      <c r="A52" s="207" t="s">
        <v>117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9"/>
    </row>
    <row r="53" spans="1:12" x14ac:dyDescent="0.25">
      <c r="A53" s="39"/>
      <c r="B53" s="47" t="s">
        <v>33</v>
      </c>
      <c r="C53" s="3">
        <v>150</v>
      </c>
      <c r="D53" s="3">
        <v>6</v>
      </c>
      <c r="E53" s="3">
        <v>8.85</v>
      </c>
      <c r="F53" s="3">
        <v>9.24</v>
      </c>
      <c r="G53" s="3">
        <v>155.24</v>
      </c>
      <c r="H53" s="3">
        <v>200</v>
      </c>
      <c r="I53" s="3">
        <v>8</v>
      </c>
      <c r="J53" s="3">
        <v>11.8</v>
      </c>
      <c r="K53" s="3">
        <v>12.32</v>
      </c>
      <c r="L53" s="3">
        <v>206.99</v>
      </c>
    </row>
    <row r="54" spans="1:12" ht="15.75" customHeight="1" x14ac:dyDescent="0.25">
      <c r="A54" s="6" t="s">
        <v>140</v>
      </c>
      <c r="B54" s="11" t="s">
        <v>26</v>
      </c>
      <c r="C54" s="3">
        <v>110</v>
      </c>
      <c r="D54" s="3">
        <v>12.65</v>
      </c>
      <c r="E54" s="3">
        <v>1</v>
      </c>
      <c r="F54" s="3">
        <v>27.94</v>
      </c>
      <c r="G54" s="3">
        <v>170.28</v>
      </c>
      <c r="H54" s="3">
        <v>120</v>
      </c>
      <c r="I54" s="3">
        <v>13.8</v>
      </c>
      <c r="J54" s="3">
        <v>1.33</v>
      </c>
      <c r="K54" s="3">
        <v>30.48</v>
      </c>
      <c r="L54" s="3">
        <v>185.76</v>
      </c>
    </row>
    <row r="55" spans="1:12" ht="15.75" customHeight="1" x14ac:dyDescent="0.25">
      <c r="A55" s="6">
        <v>299</v>
      </c>
      <c r="B55" s="11" t="s">
        <v>61</v>
      </c>
      <c r="C55" s="3">
        <v>80</v>
      </c>
      <c r="D55" s="3">
        <v>11.04</v>
      </c>
      <c r="E55" s="3">
        <v>10.72</v>
      </c>
      <c r="F55" s="3">
        <v>5.27</v>
      </c>
      <c r="G55" s="3">
        <v>161.63999999999999</v>
      </c>
      <c r="H55" s="3">
        <v>90</v>
      </c>
      <c r="I55" s="3">
        <v>12.42</v>
      </c>
      <c r="J55" s="3">
        <v>12.06</v>
      </c>
      <c r="K55" s="3">
        <v>5.92</v>
      </c>
      <c r="L55" s="3">
        <v>181.8</v>
      </c>
    </row>
    <row r="56" spans="1:12" x14ac:dyDescent="0.25">
      <c r="A56" s="6">
        <v>366</v>
      </c>
      <c r="B56" s="11" t="s">
        <v>36</v>
      </c>
      <c r="C56" s="3">
        <v>30</v>
      </c>
      <c r="D56" s="3">
        <v>0.16</v>
      </c>
      <c r="E56" s="3">
        <v>1.1000000000000001</v>
      </c>
      <c r="F56" s="3">
        <v>1.57</v>
      </c>
      <c r="G56" s="3">
        <v>16.850000000000001</v>
      </c>
      <c r="H56" s="3">
        <v>30</v>
      </c>
      <c r="I56" s="3">
        <v>0.16</v>
      </c>
      <c r="J56" s="3">
        <v>1.1000000000000001</v>
      </c>
      <c r="K56" s="3">
        <v>1.57</v>
      </c>
      <c r="L56" s="3">
        <v>16.850000000000001</v>
      </c>
    </row>
    <row r="57" spans="1:12" ht="15.75" customHeight="1" x14ac:dyDescent="0.25">
      <c r="A57" s="6">
        <v>394</v>
      </c>
      <c r="B57" s="11" t="s">
        <v>74</v>
      </c>
      <c r="C57" s="3">
        <v>150</v>
      </c>
      <c r="D57" s="3">
        <v>0.12</v>
      </c>
      <c r="E57" s="3">
        <v>0</v>
      </c>
      <c r="F57" s="3">
        <v>11.24</v>
      </c>
      <c r="G57" s="3">
        <v>45.48</v>
      </c>
      <c r="H57" s="3">
        <v>200</v>
      </c>
      <c r="I57" s="3">
        <v>0.16</v>
      </c>
      <c r="J57" s="3">
        <v>0</v>
      </c>
      <c r="K57" s="3">
        <v>14.99</v>
      </c>
      <c r="L57" s="3">
        <v>60.64</v>
      </c>
    </row>
    <row r="58" spans="1:12" ht="15" customHeight="1" x14ac:dyDescent="0.25">
      <c r="A58" s="63" t="s">
        <v>113</v>
      </c>
      <c r="B58" s="10" t="s">
        <v>124</v>
      </c>
      <c r="C58" s="3">
        <v>20</v>
      </c>
      <c r="D58" s="3">
        <v>2.8</v>
      </c>
      <c r="E58" s="3">
        <v>0.28000000000000003</v>
      </c>
      <c r="F58" s="3">
        <v>19.96</v>
      </c>
      <c r="G58" s="3">
        <v>48</v>
      </c>
      <c r="H58" s="3">
        <v>25</v>
      </c>
      <c r="I58" s="3">
        <v>2.8</v>
      </c>
      <c r="J58" s="3">
        <v>0.28000000000000003</v>
      </c>
      <c r="K58" s="3">
        <v>19.96</v>
      </c>
      <c r="L58" s="3">
        <v>60</v>
      </c>
    </row>
    <row r="59" spans="1:12" ht="15" customHeight="1" x14ac:dyDescent="0.25">
      <c r="A59" s="213" t="s">
        <v>111</v>
      </c>
      <c r="B59" s="214"/>
      <c r="C59" s="215"/>
      <c r="D59" s="6">
        <f>SUM(D53:D58)</f>
        <v>32.769999999999996</v>
      </c>
      <c r="E59" s="6">
        <f>SUM(E53:E58)</f>
        <v>21.950000000000003</v>
      </c>
      <c r="F59" s="6">
        <f>SUM(F53:F58)</f>
        <v>75.22</v>
      </c>
      <c r="G59" s="6">
        <f>SUM(G53:G58)</f>
        <v>597.49</v>
      </c>
      <c r="H59" s="6"/>
      <c r="I59" s="6">
        <f>SUM(I53:I58)</f>
        <v>37.339999999999989</v>
      </c>
      <c r="J59" s="6">
        <f>SUM(J53:J58)</f>
        <v>26.570000000000004</v>
      </c>
      <c r="K59" s="6">
        <f>SUM(K53:K58)</f>
        <v>85.240000000000009</v>
      </c>
      <c r="L59" s="6">
        <f>SUM(L53:L58)</f>
        <v>712.04</v>
      </c>
    </row>
    <row r="60" spans="1:12" ht="15" customHeight="1" x14ac:dyDescent="0.25">
      <c r="A60" s="58"/>
      <c r="B60" s="58"/>
      <c r="C60" s="58"/>
      <c r="D60" s="37"/>
      <c r="E60" s="37"/>
      <c r="F60" s="37"/>
      <c r="G60" s="37"/>
      <c r="H60" s="37"/>
      <c r="I60" s="37"/>
      <c r="J60" s="37"/>
      <c r="K60" s="37"/>
      <c r="L60" s="37"/>
    </row>
    <row r="61" spans="1:12" ht="15" customHeight="1" x14ac:dyDescent="0.25">
      <c r="A61" s="207" t="s">
        <v>125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9"/>
    </row>
    <row r="62" spans="1:12" ht="15.75" customHeight="1" x14ac:dyDescent="0.25">
      <c r="A62" s="1" t="s">
        <v>113</v>
      </c>
      <c r="B62" s="10" t="s">
        <v>21</v>
      </c>
      <c r="C62" s="3">
        <v>100</v>
      </c>
      <c r="D62" s="3">
        <v>0.7</v>
      </c>
      <c r="E62" s="3">
        <v>0</v>
      </c>
      <c r="F62" s="3">
        <v>13.3</v>
      </c>
      <c r="G62" s="3">
        <v>55</v>
      </c>
      <c r="H62" s="3">
        <v>100</v>
      </c>
      <c r="I62" s="3">
        <v>0.7</v>
      </c>
      <c r="J62" s="3">
        <v>0</v>
      </c>
      <c r="K62" s="3">
        <v>13.3</v>
      </c>
      <c r="L62" s="3">
        <v>55</v>
      </c>
    </row>
    <row r="63" spans="1:12" ht="15" customHeight="1" x14ac:dyDescent="0.25">
      <c r="A63" s="213" t="s">
        <v>111</v>
      </c>
      <c r="B63" s="214"/>
      <c r="C63" s="215"/>
      <c r="D63" s="6">
        <f>SUM(D62:D62)</f>
        <v>0.7</v>
      </c>
      <c r="E63" s="6">
        <f>SUM(E62:E62)</f>
        <v>0</v>
      </c>
      <c r="F63" s="6">
        <f>SUM(F62:F62)</f>
        <v>13.3</v>
      </c>
      <c r="G63" s="6">
        <f>SUM(G62:G62)</f>
        <v>55</v>
      </c>
      <c r="H63" s="6"/>
      <c r="I63" s="6">
        <f>SUM(I62:I62)</f>
        <v>0.7</v>
      </c>
      <c r="J63" s="6">
        <f>SUM(J62:J62)</f>
        <v>0</v>
      </c>
      <c r="K63" s="6">
        <f>SUM(K62:K62)</f>
        <v>13.3</v>
      </c>
      <c r="L63" s="6">
        <f>SUM(L62:L62)</f>
        <v>55</v>
      </c>
    </row>
    <row r="64" spans="1:12" ht="15" customHeight="1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</row>
    <row r="65" spans="1:12" ht="15" customHeight="1" x14ac:dyDescent="0.25">
      <c r="A65" s="207" t="s">
        <v>129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9"/>
    </row>
    <row r="66" spans="1:12" ht="15.75" customHeight="1" x14ac:dyDescent="0.25">
      <c r="A66" s="6">
        <v>217</v>
      </c>
      <c r="B66" s="11" t="s">
        <v>51</v>
      </c>
      <c r="C66" s="3">
        <v>150</v>
      </c>
      <c r="D66" s="3">
        <v>19.07</v>
      </c>
      <c r="E66" s="3">
        <v>7.62</v>
      </c>
      <c r="F66" s="3">
        <v>19.34</v>
      </c>
      <c r="G66" s="3">
        <v>222.15</v>
      </c>
      <c r="H66" s="3">
        <v>200</v>
      </c>
      <c r="I66" s="3">
        <v>25.43</v>
      </c>
      <c r="J66" s="3">
        <v>10.16</v>
      </c>
      <c r="K66" s="3">
        <v>25.79</v>
      </c>
      <c r="L66" s="3">
        <v>296.2</v>
      </c>
    </row>
    <row r="67" spans="1:12" ht="15.75" customHeight="1" x14ac:dyDescent="0.25">
      <c r="A67" s="1" t="s">
        <v>113</v>
      </c>
      <c r="B67" s="50" t="s">
        <v>112</v>
      </c>
      <c r="C67" s="1">
        <v>30</v>
      </c>
      <c r="D67" s="1">
        <v>2.25</v>
      </c>
      <c r="E67" s="1">
        <v>4.5</v>
      </c>
      <c r="F67" s="1">
        <v>20.399999999999999</v>
      </c>
      <c r="G67" s="1">
        <v>132</v>
      </c>
      <c r="H67" s="1">
        <v>30</v>
      </c>
      <c r="I67" s="1">
        <v>2.25</v>
      </c>
      <c r="J67" s="1">
        <v>4.5</v>
      </c>
      <c r="K67" s="1">
        <v>20.399999999999999</v>
      </c>
      <c r="L67" s="1">
        <v>132</v>
      </c>
    </row>
    <row r="68" spans="1:12" ht="15" customHeight="1" x14ac:dyDescent="0.25">
      <c r="A68" s="63" t="s">
        <v>113</v>
      </c>
      <c r="B68" s="10" t="s">
        <v>16</v>
      </c>
      <c r="C68" s="3">
        <v>20</v>
      </c>
      <c r="D68" s="3">
        <v>3.4</v>
      </c>
      <c r="E68" s="3">
        <v>1.32</v>
      </c>
      <c r="F68" s="3">
        <v>17</v>
      </c>
      <c r="G68" s="3">
        <v>51.8</v>
      </c>
      <c r="H68" s="3">
        <v>25</v>
      </c>
      <c r="I68" s="3">
        <v>4.25</v>
      </c>
      <c r="J68" s="3">
        <v>1.65</v>
      </c>
      <c r="K68" s="3">
        <v>21.25</v>
      </c>
      <c r="L68" s="3">
        <v>64.8</v>
      </c>
    </row>
    <row r="69" spans="1:12" ht="15" customHeight="1" x14ac:dyDescent="0.25">
      <c r="A69" s="6">
        <v>410</v>
      </c>
      <c r="B69" s="10" t="s">
        <v>130</v>
      </c>
      <c r="C69" s="3">
        <v>150</v>
      </c>
      <c r="D69" s="3">
        <v>4.4999999999999998E-2</v>
      </c>
      <c r="E69" s="3">
        <v>0</v>
      </c>
      <c r="F69" s="3">
        <v>4.51</v>
      </c>
      <c r="G69" s="3">
        <v>18.239999999999998</v>
      </c>
      <c r="H69" s="3">
        <v>200</v>
      </c>
      <c r="I69" s="3">
        <v>0.06</v>
      </c>
      <c r="J69" s="3">
        <v>0</v>
      </c>
      <c r="K69" s="3">
        <v>6.02</v>
      </c>
      <c r="L69" s="3">
        <v>24.32</v>
      </c>
    </row>
    <row r="70" spans="1:12" ht="15" customHeight="1" x14ac:dyDescent="0.25">
      <c r="A70" s="213" t="s">
        <v>111</v>
      </c>
      <c r="B70" s="214"/>
      <c r="C70" s="215"/>
      <c r="D70" s="6">
        <f>SUM(D66:D69)</f>
        <v>24.765000000000001</v>
      </c>
      <c r="E70" s="6">
        <f>SUM(E66:E69)</f>
        <v>13.440000000000001</v>
      </c>
      <c r="F70" s="6">
        <f>SUM(F66:F69)</f>
        <v>61.249999999999993</v>
      </c>
      <c r="G70" s="6">
        <f>SUM(G66:G69)</f>
        <v>424.19</v>
      </c>
      <c r="H70" s="6"/>
      <c r="I70" s="6">
        <f>SUM(I66:I69)</f>
        <v>31.99</v>
      </c>
      <c r="J70" s="6">
        <f>SUM(J66:J69)</f>
        <v>16.309999999999999</v>
      </c>
      <c r="K70" s="6">
        <f>SUM(K66:K69)</f>
        <v>73.459999999999994</v>
      </c>
      <c r="L70" s="6">
        <f>SUM(L66:L69)</f>
        <v>517.32000000000005</v>
      </c>
    </row>
    <row r="71" spans="1:12" ht="15" customHeight="1" x14ac:dyDescent="0.25">
      <c r="A71" s="36" t="s">
        <v>131</v>
      </c>
      <c r="B71" s="57"/>
      <c r="C71" s="57"/>
      <c r="D71" s="57"/>
      <c r="E71" s="57"/>
      <c r="F71" s="57"/>
      <c r="G71" s="36">
        <f>G70+G63+G59+G47+G1+G50</f>
        <v>1461.2</v>
      </c>
      <c r="H71" s="57"/>
      <c r="I71" s="57"/>
      <c r="J71" s="57"/>
      <c r="K71" s="57"/>
      <c r="L71" s="36">
        <f>L70+L63+L59+L47+L1+L50</f>
        <v>1744.65</v>
      </c>
    </row>
    <row r="73" spans="1:12" x14ac:dyDescent="0.25">
      <c r="A73" s="204">
        <v>44399</v>
      </c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9"/>
    </row>
    <row r="74" spans="1:12" ht="15" customHeight="1" x14ac:dyDescent="0.25">
      <c r="A74" s="207" t="s">
        <v>116</v>
      </c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9"/>
    </row>
    <row r="75" spans="1:12" ht="15.75" customHeight="1" x14ac:dyDescent="0.25">
      <c r="A75" s="6">
        <v>168</v>
      </c>
      <c r="B75" s="11" t="s">
        <v>31</v>
      </c>
      <c r="C75" s="3">
        <v>150</v>
      </c>
      <c r="D75" s="3">
        <v>5.96</v>
      </c>
      <c r="E75" s="3">
        <v>6.16</v>
      </c>
      <c r="F75" s="3">
        <v>26.36</v>
      </c>
      <c r="G75" s="3">
        <v>184.63</v>
      </c>
      <c r="H75" s="3">
        <v>200</v>
      </c>
      <c r="I75" s="3">
        <v>7.95</v>
      </c>
      <c r="J75" s="3">
        <v>8.2100000000000009</v>
      </c>
      <c r="K75" s="3">
        <v>32.15</v>
      </c>
      <c r="L75" s="3">
        <v>246.17</v>
      </c>
    </row>
    <row r="76" spans="1:12" ht="15.75" customHeight="1" x14ac:dyDescent="0.25">
      <c r="A76" s="1">
        <v>3</v>
      </c>
      <c r="B76" s="49" t="s">
        <v>153</v>
      </c>
      <c r="C76" s="1">
        <v>42</v>
      </c>
      <c r="D76" s="1">
        <v>4.41</v>
      </c>
      <c r="E76" s="1">
        <v>6.42</v>
      </c>
      <c r="F76" s="1">
        <v>13.58</v>
      </c>
      <c r="G76" s="1">
        <v>129.69999999999999</v>
      </c>
      <c r="H76" s="1">
        <v>44</v>
      </c>
      <c r="I76" s="1">
        <v>4.7300000000000004</v>
      </c>
      <c r="J76" s="1">
        <v>6.88</v>
      </c>
      <c r="K76" s="1">
        <v>14.56</v>
      </c>
      <c r="L76" s="1">
        <v>139</v>
      </c>
    </row>
    <row r="77" spans="1:12" ht="15.75" customHeight="1" x14ac:dyDescent="0.25">
      <c r="A77" s="1">
        <v>416</v>
      </c>
      <c r="B77" s="17" t="s">
        <v>108</v>
      </c>
      <c r="C77" s="1">
        <v>150</v>
      </c>
      <c r="D77" s="1">
        <v>3.15</v>
      </c>
      <c r="E77" s="1">
        <v>2.72</v>
      </c>
      <c r="F77" s="1">
        <v>12.96</v>
      </c>
      <c r="G77" s="1">
        <v>89</v>
      </c>
      <c r="H77" s="1">
        <v>200</v>
      </c>
      <c r="I77" s="1">
        <v>4.2</v>
      </c>
      <c r="J77" s="1">
        <v>3.62</v>
      </c>
      <c r="K77" s="1">
        <v>17.28</v>
      </c>
      <c r="L77" s="1">
        <v>118.66</v>
      </c>
    </row>
    <row r="78" spans="1:12" ht="15" customHeight="1" x14ac:dyDescent="0.25">
      <c r="A78" s="213" t="s">
        <v>111</v>
      </c>
      <c r="B78" s="214"/>
      <c r="C78" s="215"/>
      <c r="D78" s="6">
        <f>SUM(D75:D77)</f>
        <v>13.520000000000001</v>
      </c>
      <c r="E78" s="6">
        <f>SUM(E75:E77)</f>
        <v>15.3</v>
      </c>
      <c r="F78" s="6">
        <f>SUM(F75:F77)</f>
        <v>52.9</v>
      </c>
      <c r="G78" s="6">
        <f>SUM(G75:G77)</f>
        <v>403.33</v>
      </c>
      <c r="H78" s="6"/>
      <c r="I78" s="6">
        <f>SUM(I75:I77)</f>
        <v>16.88</v>
      </c>
      <c r="J78" s="6">
        <f>SUM(J75:J77)</f>
        <v>18.71</v>
      </c>
      <c r="K78" s="6">
        <f>SUM(K75:K77)</f>
        <v>63.99</v>
      </c>
      <c r="L78" s="6">
        <f>SUM(L75:L77)</f>
        <v>503.82999999999993</v>
      </c>
    </row>
    <row r="79" spans="1:12" ht="15" customHeight="1" x14ac:dyDescent="0.25">
      <c r="A79" s="58"/>
      <c r="B79" s="58"/>
      <c r="C79" s="58"/>
      <c r="D79" s="37"/>
      <c r="E79" s="37"/>
      <c r="F79" s="37"/>
      <c r="G79" s="37"/>
      <c r="H79" s="37"/>
      <c r="I79" s="37"/>
      <c r="J79" s="37"/>
      <c r="K79" s="37"/>
      <c r="L79" s="37"/>
    </row>
    <row r="80" spans="1:12" ht="15" customHeight="1" x14ac:dyDescent="0.25">
      <c r="A80" s="207" t="s">
        <v>175</v>
      </c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9"/>
    </row>
    <row r="81" spans="1:12" ht="15" customHeight="1" x14ac:dyDescent="0.25">
      <c r="A81" s="6" t="s">
        <v>113</v>
      </c>
      <c r="B81" s="14" t="s">
        <v>182</v>
      </c>
      <c r="C81" s="3">
        <v>100</v>
      </c>
      <c r="D81" s="3">
        <v>0</v>
      </c>
      <c r="E81" s="3">
        <v>0</v>
      </c>
      <c r="F81" s="3">
        <v>22</v>
      </c>
      <c r="G81" s="3">
        <v>45</v>
      </c>
      <c r="H81" s="3">
        <v>100</v>
      </c>
      <c r="I81" s="3">
        <v>0</v>
      </c>
      <c r="J81" s="3">
        <v>0</v>
      </c>
      <c r="K81" s="3">
        <v>22</v>
      </c>
      <c r="L81" s="3">
        <v>45</v>
      </c>
    </row>
    <row r="82" spans="1:12" ht="15" customHeight="1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</row>
    <row r="83" spans="1:12" ht="15" customHeight="1" x14ac:dyDescent="0.25">
      <c r="A83" s="207" t="s">
        <v>117</v>
      </c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9"/>
    </row>
    <row r="84" spans="1:12" ht="15.75" customHeight="1" x14ac:dyDescent="0.25">
      <c r="A84" s="6">
        <v>62</v>
      </c>
      <c r="B84" s="11" t="s">
        <v>43</v>
      </c>
      <c r="C84" s="3">
        <v>150</v>
      </c>
      <c r="D84" s="3">
        <v>1.1599999999999999</v>
      </c>
      <c r="E84" s="3">
        <v>3.8</v>
      </c>
      <c r="F84" s="3">
        <v>6.03</v>
      </c>
      <c r="G84" s="3">
        <v>62.5</v>
      </c>
      <c r="H84" s="3">
        <v>200</v>
      </c>
      <c r="I84" s="3">
        <v>1.55</v>
      </c>
      <c r="J84" s="3">
        <v>5.07</v>
      </c>
      <c r="K84" s="3">
        <v>8.0399999999999991</v>
      </c>
      <c r="L84" s="3">
        <v>83.33</v>
      </c>
    </row>
    <row r="85" spans="1:12" x14ac:dyDescent="0.25">
      <c r="A85" s="6">
        <v>315</v>
      </c>
      <c r="B85" s="13" t="s">
        <v>44</v>
      </c>
      <c r="C85" s="4">
        <v>110</v>
      </c>
      <c r="D85" s="4">
        <v>2.85</v>
      </c>
      <c r="E85" s="4">
        <v>3.73</v>
      </c>
      <c r="F85" s="4">
        <v>29.54</v>
      </c>
      <c r="G85" s="3">
        <v>165.13</v>
      </c>
      <c r="H85" s="4">
        <v>120</v>
      </c>
      <c r="I85" s="4">
        <v>3.11</v>
      </c>
      <c r="J85" s="4">
        <v>4.01</v>
      </c>
      <c r="K85" s="4">
        <v>32.229999999999997</v>
      </c>
      <c r="L85" s="3">
        <v>180.14</v>
      </c>
    </row>
    <row r="86" spans="1:12" x14ac:dyDescent="0.25">
      <c r="A86" s="1">
        <v>263</v>
      </c>
      <c r="B86" s="18" t="s">
        <v>152</v>
      </c>
      <c r="C86" s="1">
        <v>80</v>
      </c>
      <c r="D86" s="1">
        <v>13.73</v>
      </c>
      <c r="E86" s="1">
        <v>4.74</v>
      </c>
      <c r="F86" s="1">
        <v>3.42</v>
      </c>
      <c r="G86" s="1">
        <v>112</v>
      </c>
      <c r="H86" s="1">
        <v>90</v>
      </c>
      <c r="I86" s="1">
        <v>15.45</v>
      </c>
      <c r="J86" s="1">
        <v>5.34</v>
      </c>
      <c r="K86" s="1">
        <v>3.85</v>
      </c>
      <c r="L86" s="1">
        <v>126</v>
      </c>
    </row>
    <row r="87" spans="1:12" ht="15.75" customHeight="1" x14ac:dyDescent="0.25">
      <c r="A87" s="6">
        <v>394</v>
      </c>
      <c r="B87" s="11" t="s">
        <v>158</v>
      </c>
      <c r="C87" s="3">
        <v>150</v>
      </c>
      <c r="D87" s="3">
        <v>0.12</v>
      </c>
      <c r="E87" s="3">
        <v>0</v>
      </c>
      <c r="F87" s="3">
        <v>11.24</v>
      </c>
      <c r="G87" s="3">
        <v>45</v>
      </c>
      <c r="H87" s="3">
        <v>200</v>
      </c>
      <c r="I87" s="3">
        <v>0.16</v>
      </c>
      <c r="J87" s="3">
        <v>0</v>
      </c>
      <c r="K87" s="3">
        <v>14.99</v>
      </c>
      <c r="L87" s="3">
        <v>60</v>
      </c>
    </row>
    <row r="88" spans="1:12" ht="15" customHeight="1" x14ac:dyDescent="0.25">
      <c r="A88" s="63" t="s">
        <v>113</v>
      </c>
      <c r="B88" s="10" t="s">
        <v>124</v>
      </c>
      <c r="C88" s="3">
        <v>40</v>
      </c>
      <c r="D88" s="3">
        <v>2.8</v>
      </c>
      <c r="E88" s="3">
        <v>0.28000000000000003</v>
      </c>
      <c r="F88" s="3">
        <v>19.96</v>
      </c>
      <c r="G88" s="3">
        <v>96</v>
      </c>
      <c r="H88" s="3">
        <v>50</v>
      </c>
      <c r="I88" s="3">
        <v>2.8</v>
      </c>
      <c r="J88" s="3">
        <v>0.28000000000000003</v>
      </c>
      <c r="K88" s="3">
        <v>19.96</v>
      </c>
      <c r="L88" s="3">
        <v>120</v>
      </c>
    </row>
    <row r="89" spans="1:12" ht="15" customHeight="1" x14ac:dyDescent="0.25">
      <c r="A89" s="213" t="s">
        <v>111</v>
      </c>
      <c r="B89" s="214"/>
      <c r="C89" s="215"/>
      <c r="D89" s="6">
        <f>SUM(D84:D88)</f>
        <v>20.660000000000004</v>
      </c>
      <c r="E89" s="6">
        <f>SUM(E84:E88)</f>
        <v>12.549999999999999</v>
      </c>
      <c r="F89" s="6">
        <f>SUM(F84:F88)</f>
        <v>70.19</v>
      </c>
      <c r="G89" s="6">
        <f>SUM(G84:G88)</f>
        <v>480.63</v>
      </c>
      <c r="H89" s="6"/>
      <c r="I89" s="6">
        <f>SUM(I84:I88)</f>
        <v>23.07</v>
      </c>
      <c r="J89" s="6">
        <f>SUM(J84:J88)</f>
        <v>14.7</v>
      </c>
      <c r="K89" s="6">
        <f>SUM(K84:K88)</f>
        <v>79.069999999999993</v>
      </c>
      <c r="L89" s="6">
        <f>SUM(L84:L88)</f>
        <v>569.47</v>
      </c>
    </row>
    <row r="90" spans="1:12" ht="15" customHeight="1" x14ac:dyDescent="0.25">
      <c r="A90" s="58"/>
      <c r="B90" s="58"/>
      <c r="C90" s="58"/>
      <c r="D90" s="37"/>
      <c r="E90" s="37"/>
      <c r="F90" s="37"/>
      <c r="G90" s="37"/>
      <c r="H90" s="37"/>
      <c r="I90" s="37"/>
      <c r="J90" s="37"/>
      <c r="K90" s="37"/>
      <c r="L90" s="37"/>
    </row>
    <row r="91" spans="1:12" ht="15" customHeight="1" x14ac:dyDescent="0.25">
      <c r="A91" s="207" t="s">
        <v>125</v>
      </c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9"/>
    </row>
    <row r="92" spans="1:12" ht="15.75" customHeight="1" x14ac:dyDescent="0.25">
      <c r="A92" s="1" t="s">
        <v>113</v>
      </c>
      <c r="B92" s="24" t="s">
        <v>216</v>
      </c>
      <c r="C92" s="1">
        <v>150</v>
      </c>
      <c r="D92" s="1">
        <v>4.5</v>
      </c>
      <c r="E92" s="1">
        <v>4.8</v>
      </c>
      <c r="F92" s="1">
        <v>7.05</v>
      </c>
      <c r="G92" s="1">
        <v>87</v>
      </c>
      <c r="H92" s="1">
        <v>200</v>
      </c>
      <c r="I92" s="1">
        <v>6</v>
      </c>
      <c r="J92" s="1">
        <v>6.4</v>
      </c>
      <c r="K92" s="1">
        <v>9.4</v>
      </c>
      <c r="L92" s="1">
        <v>116</v>
      </c>
    </row>
    <row r="93" spans="1:12" ht="15" customHeight="1" x14ac:dyDescent="0.25">
      <c r="A93" s="213" t="s">
        <v>111</v>
      </c>
      <c r="B93" s="214"/>
      <c r="C93" s="215"/>
      <c r="D93" s="6">
        <f>SUM(D92:D92)</f>
        <v>4.5</v>
      </c>
      <c r="E93" s="6">
        <f>SUM(E92:E92)</f>
        <v>4.8</v>
      </c>
      <c r="F93" s="6">
        <f>SUM(F92:F92)</f>
        <v>7.05</v>
      </c>
      <c r="G93" s="6">
        <f>SUM(G92:G92)</f>
        <v>87</v>
      </c>
      <c r="H93" s="6"/>
      <c r="I93" s="6">
        <f>SUM(I92:I92)</f>
        <v>6</v>
      </c>
      <c r="J93" s="6">
        <f>SUM(J92:J92)</f>
        <v>6.4</v>
      </c>
      <c r="K93" s="6">
        <f>SUM(K92:K92)</f>
        <v>9.4</v>
      </c>
      <c r="L93" s="6">
        <f>SUM(L92:L92)</f>
        <v>116</v>
      </c>
    </row>
    <row r="94" spans="1:12" ht="15" customHeight="1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</row>
    <row r="95" spans="1:12" ht="15" customHeight="1" x14ac:dyDescent="0.25">
      <c r="A95" s="207" t="s">
        <v>129</v>
      </c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9"/>
    </row>
    <row r="96" spans="1:12" x14ac:dyDescent="0.25">
      <c r="A96" s="6">
        <v>100</v>
      </c>
      <c r="B96" s="47" t="s">
        <v>70</v>
      </c>
      <c r="C96" s="3">
        <v>150</v>
      </c>
      <c r="D96" s="3">
        <v>4.1900000000000004</v>
      </c>
      <c r="E96" s="3">
        <v>4.59</v>
      </c>
      <c r="F96" s="3">
        <v>14.8</v>
      </c>
      <c r="G96" s="3">
        <v>117.06</v>
      </c>
      <c r="H96" s="3">
        <v>200</v>
      </c>
      <c r="I96" s="3">
        <v>5.59</v>
      </c>
      <c r="J96" s="3">
        <v>6.12</v>
      </c>
      <c r="K96" s="3">
        <v>19.73</v>
      </c>
      <c r="L96" s="3">
        <v>156.1</v>
      </c>
    </row>
    <row r="97" spans="1:12" s="33" customFormat="1" ht="15.75" customHeight="1" x14ac:dyDescent="0.25">
      <c r="A97" s="6">
        <v>472</v>
      </c>
      <c r="B97" s="11" t="s">
        <v>92</v>
      </c>
      <c r="C97" s="3">
        <v>40</v>
      </c>
      <c r="D97" s="3">
        <v>2.71</v>
      </c>
      <c r="E97" s="3">
        <v>5.58</v>
      </c>
      <c r="F97" s="3">
        <v>20.85</v>
      </c>
      <c r="G97" s="3">
        <v>144.80000000000001</v>
      </c>
      <c r="H97" s="3">
        <v>60</v>
      </c>
      <c r="I97" s="3">
        <v>4.0599999999999996</v>
      </c>
      <c r="J97" s="3">
        <v>8.3699999999999992</v>
      </c>
      <c r="K97" s="3">
        <v>31.28</v>
      </c>
      <c r="L97" s="3">
        <v>217.2</v>
      </c>
    </row>
    <row r="98" spans="1:12" ht="15" customHeight="1" x14ac:dyDescent="0.25">
      <c r="A98" s="63" t="s">
        <v>113</v>
      </c>
      <c r="B98" s="10" t="s">
        <v>16</v>
      </c>
      <c r="C98" s="3">
        <v>20</v>
      </c>
      <c r="D98" s="3">
        <v>3.4</v>
      </c>
      <c r="E98" s="3">
        <v>1.32</v>
      </c>
      <c r="F98" s="3">
        <v>17</v>
      </c>
      <c r="G98" s="3">
        <v>51.8</v>
      </c>
      <c r="H98" s="3">
        <v>25</v>
      </c>
      <c r="I98" s="3">
        <v>4.25</v>
      </c>
      <c r="J98" s="3">
        <v>1.65</v>
      </c>
      <c r="K98" s="3">
        <v>21.25</v>
      </c>
      <c r="L98" s="3">
        <v>64.8</v>
      </c>
    </row>
    <row r="99" spans="1:12" ht="15" customHeight="1" x14ac:dyDescent="0.25">
      <c r="A99" s="6">
        <v>410</v>
      </c>
      <c r="B99" s="10" t="s">
        <v>130</v>
      </c>
      <c r="C99" s="3">
        <v>150</v>
      </c>
      <c r="D99" s="3">
        <v>4.4999999999999998E-2</v>
      </c>
      <c r="E99" s="3">
        <v>0</v>
      </c>
      <c r="F99" s="3">
        <v>4.51</v>
      </c>
      <c r="G99" s="3">
        <v>18.239999999999998</v>
      </c>
      <c r="H99" s="3">
        <v>200</v>
      </c>
      <c r="I99" s="3">
        <v>0.06</v>
      </c>
      <c r="J99" s="3">
        <v>0</v>
      </c>
      <c r="K99" s="3">
        <v>6.02</v>
      </c>
      <c r="L99" s="3">
        <v>24.32</v>
      </c>
    </row>
    <row r="100" spans="1:12" ht="15" customHeight="1" x14ac:dyDescent="0.25">
      <c r="A100" s="213" t="s">
        <v>111</v>
      </c>
      <c r="B100" s="214"/>
      <c r="C100" s="215"/>
      <c r="D100" s="6">
        <f>SUM(D96:D99)</f>
        <v>10.345000000000001</v>
      </c>
      <c r="E100" s="6">
        <f>SUM(E96:E99)</f>
        <v>11.49</v>
      </c>
      <c r="F100" s="6">
        <f>SUM(F96:F99)</f>
        <v>57.160000000000004</v>
      </c>
      <c r="G100" s="6">
        <f>SUM(G96:G99)</f>
        <v>331.90000000000003</v>
      </c>
      <c r="H100" s="6"/>
      <c r="I100" s="6">
        <f>SUM(I96:I99)</f>
        <v>13.959999999999999</v>
      </c>
      <c r="J100" s="6">
        <f>SUM(J96:J99)</f>
        <v>16.139999999999997</v>
      </c>
      <c r="K100" s="6">
        <f>SUM(K96:K99)</f>
        <v>78.28</v>
      </c>
      <c r="L100" s="6">
        <f>SUM(L96:L99)</f>
        <v>462.41999999999996</v>
      </c>
    </row>
    <row r="101" spans="1:12" ht="15" customHeight="1" x14ac:dyDescent="0.25">
      <c r="A101" s="36" t="s">
        <v>131</v>
      </c>
      <c r="B101" s="57"/>
      <c r="C101" s="57"/>
      <c r="D101" s="57"/>
      <c r="E101" s="57"/>
      <c r="F101" s="57"/>
      <c r="G101" s="36">
        <f>G78+G81+G89+G93+G100</f>
        <v>1347.8600000000001</v>
      </c>
      <c r="H101" s="57"/>
      <c r="I101" s="57"/>
      <c r="J101" s="57"/>
      <c r="K101" s="57"/>
      <c r="L101" s="36">
        <f>L78+L81+L89+L93+L100</f>
        <v>1696.7199999999998</v>
      </c>
    </row>
    <row r="103" spans="1:12" ht="15" customHeight="1" x14ac:dyDescent="0.25">
      <c r="A103" s="204">
        <v>44400</v>
      </c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9"/>
    </row>
    <row r="104" spans="1:12" ht="15" customHeight="1" x14ac:dyDescent="0.25">
      <c r="A104" s="207" t="s">
        <v>116</v>
      </c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9"/>
    </row>
    <row r="105" spans="1:12" ht="15.75" customHeight="1" x14ac:dyDescent="0.25">
      <c r="A105" s="6">
        <v>168</v>
      </c>
      <c r="B105" s="11" t="s">
        <v>82</v>
      </c>
      <c r="C105" s="3">
        <v>150</v>
      </c>
      <c r="D105" s="3">
        <v>4.08</v>
      </c>
      <c r="E105" s="3">
        <v>4.08</v>
      </c>
      <c r="F105" s="3">
        <v>25.05</v>
      </c>
      <c r="G105" s="3">
        <v>153</v>
      </c>
      <c r="H105" s="6">
        <v>200</v>
      </c>
      <c r="I105" s="3">
        <v>5.43</v>
      </c>
      <c r="J105" s="3">
        <v>4.2300000000000004</v>
      </c>
      <c r="K105" s="3">
        <v>33.380000000000003</v>
      </c>
      <c r="L105" s="3">
        <v>193</v>
      </c>
    </row>
    <row r="106" spans="1:12" ht="15.75" customHeight="1" x14ac:dyDescent="0.25">
      <c r="A106" s="1">
        <v>2</v>
      </c>
      <c r="B106" s="49" t="s">
        <v>135</v>
      </c>
      <c r="C106" s="1">
        <v>42</v>
      </c>
      <c r="D106" s="1">
        <v>2.17</v>
      </c>
      <c r="E106" s="1">
        <v>6.79</v>
      </c>
      <c r="F106" s="1">
        <v>13.15</v>
      </c>
      <c r="G106" s="1">
        <v>136.91999999999999</v>
      </c>
      <c r="H106" s="1">
        <v>44</v>
      </c>
      <c r="I106" s="1">
        <v>2.2599999999999998</v>
      </c>
      <c r="J106" s="1">
        <v>6.98</v>
      </c>
      <c r="K106" s="1">
        <v>13.52</v>
      </c>
      <c r="L106" s="1">
        <v>142.74</v>
      </c>
    </row>
    <row r="107" spans="1:12" ht="12.75" customHeight="1" x14ac:dyDescent="0.25">
      <c r="A107" s="6">
        <v>413</v>
      </c>
      <c r="B107" s="11" t="s">
        <v>32</v>
      </c>
      <c r="C107" s="3">
        <v>150</v>
      </c>
      <c r="D107" s="3">
        <v>1.05</v>
      </c>
      <c r="E107" s="3">
        <v>1.2</v>
      </c>
      <c r="F107" s="3">
        <v>13.01</v>
      </c>
      <c r="G107" s="3">
        <v>66.989999999999995</v>
      </c>
      <c r="H107" s="3">
        <v>200</v>
      </c>
      <c r="I107" s="3">
        <v>1.4</v>
      </c>
      <c r="J107" s="3">
        <v>1.6</v>
      </c>
      <c r="K107" s="3">
        <v>17.350000000000001</v>
      </c>
      <c r="L107" s="3">
        <v>89.32</v>
      </c>
    </row>
    <row r="108" spans="1:12" ht="15" customHeight="1" x14ac:dyDescent="0.25">
      <c r="A108" s="213" t="s">
        <v>111</v>
      </c>
      <c r="B108" s="214"/>
      <c r="C108" s="215"/>
      <c r="D108" s="6">
        <f>SUM(D105:D107)</f>
        <v>7.3</v>
      </c>
      <c r="E108" s="6">
        <f>SUM(E105:E107)</f>
        <v>12.07</v>
      </c>
      <c r="F108" s="6">
        <f>SUM(F105:F107)</f>
        <v>51.21</v>
      </c>
      <c r="G108" s="6">
        <f>SUM(G105:G107)</f>
        <v>356.90999999999997</v>
      </c>
      <c r="H108" s="6"/>
      <c r="I108" s="6">
        <f>SUM(I105:I107)</f>
        <v>9.09</v>
      </c>
      <c r="J108" s="6">
        <f>SUM(J105:J107)</f>
        <v>12.81</v>
      </c>
      <c r="K108" s="6">
        <f>SUM(K105:K107)</f>
        <v>64.25</v>
      </c>
      <c r="L108" s="6">
        <f>SUM(L105:L107)</f>
        <v>425.06</v>
      </c>
    </row>
    <row r="109" spans="1:12" ht="15" customHeight="1" x14ac:dyDescent="0.25">
      <c r="A109" s="58"/>
      <c r="B109" s="58"/>
      <c r="C109" s="58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 ht="15" customHeight="1" x14ac:dyDescent="0.25">
      <c r="A110" s="207" t="s">
        <v>175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9"/>
    </row>
    <row r="111" spans="1:12" ht="15" customHeight="1" x14ac:dyDescent="0.25">
      <c r="A111" s="6" t="s">
        <v>113</v>
      </c>
      <c r="B111" s="14" t="s">
        <v>182</v>
      </c>
      <c r="C111" s="3">
        <v>100</v>
      </c>
      <c r="D111" s="3">
        <v>0</v>
      </c>
      <c r="E111" s="3">
        <v>0</v>
      </c>
      <c r="F111" s="3">
        <v>22</v>
      </c>
      <c r="G111" s="3">
        <v>45</v>
      </c>
      <c r="H111" s="3">
        <v>100</v>
      </c>
      <c r="I111" s="3">
        <v>0</v>
      </c>
      <c r="J111" s="3">
        <v>0</v>
      </c>
      <c r="K111" s="3">
        <v>22</v>
      </c>
      <c r="L111" s="3">
        <v>45</v>
      </c>
    </row>
    <row r="112" spans="1:12" ht="15" customHeight="1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</row>
    <row r="113" spans="1:12" ht="15" customHeight="1" x14ac:dyDescent="0.25">
      <c r="A113" s="207" t="s">
        <v>117</v>
      </c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9"/>
    </row>
    <row r="114" spans="1:12" x14ac:dyDescent="0.25">
      <c r="A114" s="39"/>
      <c r="B114" s="47" t="s">
        <v>49</v>
      </c>
      <c r="C114" s="3">
        <v>150</v>
      </c>
      <c r="D114" s="3">
        <v>1.39</v>
      </c>
      <c r="E114" s="3">
        <v>4.6399999999999997</v>
      </c>
      <c r="F114" s="3">
        <v>9.26</v>
      </c>
      <c r="G114" s="3">
        <v>84.35</v>
      </c>
      <c r="H114" s="3">
        <v>200</v>
      </c>
      <c r="I114" s="3">
        <v>1.85</v>
      </c>
      <c r="J114" s="3">
        <v>6.19</v>
      </c>
      <c r="K114" s="3">
        <v>12.35</v>
      </c>
      <c r="L114" s="3">
        <v>112.47</v>
      </c>
    </row>
    <row r="115" spans="1:12" ht="15.75" customHeight="1" x14ac:dyDescent="0.25">
      <c r="A115" s="6">
        <v>292</v>
      </c>
      <c r="B115" s="11" t="s">
        <v>54</v>
      </c>
      <c r="C115" s="3">
        <v>220</v>
      </c>
      <c r="D115" s="3">
        <v>24.76</v>
      </c>
      <c r="E115" s="3">
        <v>19.98</v>
      </c>
      <c r="F115" s="3">
        <v>28.29</v>
      </c>
      <c r="G115" s="3">
        <v>329.02</v>
      </c>
      <c r="H115" s="3">
        <v>250</v>
      </c>
      <c r="I115" s="3">
        <v>28.14</v>
      </c>
      <c r="J115" s="3">
        <v>22.7</v>
      </c>
      <c r="K115" s="3">
        <v>32.15</v>
      </c>
      <c r="L115" s="3">
        <v>373.89</v>
      </c>
    </row>
    <row r="116" spans="1:12" ht="15.75" customHeight="1" x14ac:dyDescent="0.25">
      <c r="A116" s="1" t="s">
        <v>113</v>
      </c>
      <c r="B116" s="11" t="s">
        <v>76</v>
      </c>
      <c r="C116" s="3">
        <v>40</v>
      </c>
      <c r="D116" s="3">
        <v>0</v>
      </c>
      <c r="E116" s="3">
        <v>2.8</v>
      </c>
      <c r="F116" s="3">
        <v>2.8</v>
      </c>
      <c r="G116" s="3">
        <v>36</v>
      </c>
      <c r="H116" s="3">
        <v>50</v>
      </c>
      <c r="I116" s="3">
        <v>0</v>
      </c>
      <c r="J116" s="3">
        <v>3.5</v>
      </c>
      <c r="K116" s="3">
        <v>3.5</v>
      </c>
      <c r="L116" s="3">
        <v>45</v>
      </c>
    </row>
    <row r="117" spans="1:12" ht="15.75" customHeight="1" x14ac:dyDescent="0.25">
      <c r="A117" s="6">
        <v>394</v>
      </c>
      <c r="B117" s="11" t="s">
        <v>55</v>
      </c>
      <c r="C117" s="3">
        <v>150</v>
      </c>
      <c r="D117" s="3">
        <v>0.12</v>
      </c>
      <c r="E117" s="3">
        <v>0</v>
      </c>
      <c r="F117" s="3">
        <v>11.24</v>
      </c>
      <c r="G117" s="3">
        <v>45</v>
      </c>
      <c r="H117" s="3">
        <v>200</v>
      </c>
      <c r="I117" s="3">
        <v>0.16</v>
      </c>
      <c r="J117" s="3">
        <v>0</v>
      </c>
      <c r="K117" s="3">
        <v>14.99</v>
      </c>
      <c r="L117" s="3">
        <v>60</v>
      </c>
    </row>
    <row r="118" spans="1:12" ht="15" customHeight="1" x14ac:dyDescent="0.25">
      <c r="A118" s="63" t="s">
        <v>113</v>
      </c>
      <c r="B118" s="10" t="s">
        <v>124</v>
      </c>
      <c r="C118" s="3">
        <v>40</v>
      </c>
      <c r="D118" s="3">
        <v>2.8</v>
      </c>
      <c r="E118" s="3">
        <v>0.28000000000000003</v>
      </c>
      <c r="F118" s="3">
        <v>19.96</v>
      </c>
      <c r="G118" s="3">
        <v>96</v>
      </c>
      <c r="H118" s="3">
        <v>50</v>
      </c>
      <c r="I118" s="3">
        <v>2.8</v>
      </c>
      <c r="J118" s="3">
        <v>0.28000000000000003</v>
      </c>
      <c r="K118" s="3">
        <v>19.96</v>
      </c>
      <c r="L118" s="3">
        <v>120</v>
      </c>
    </row>
    <row r="119" spans="1:12" ht="15" customHeight="1" x14ac:dyDescent="0.25">
      <c r="A119" s="213" t="s">
        <v>111</v>
      </c>
      <c r="B119" s="214"/>
      <c r="C119" s="215"/>
      <c r="D119" s="6">
        <f>SUM(D114:D118)</f>
        <v>29.070000000000004</v>
      </c>
      <c r="E119" s="6">
        <f>SUM(E114:E118)</f>
        <v>27.700000000000003</v>
      </c>
      <c r="F119" s="6">
        <f>SUM(F114:F118)</f>
        <v>71.55</v>
      </c>
      <c r="G119" s="6">
        <f>SUM(G114:G118)</f>
        <v>590.37</v>
      </c>
      <c r="H119" s="6"/>
      <c r="I119" s="6">
        <f>SUM(I114:I118)</f>
        <v>32.950000000000003</v>
      </c>
      <c r="J119" s="6">
        <f>SUM(J114:J118)</f>
        <v>32.67</v>
      </c>
      <c r="K119" s="6">
        <f>SUM(K114:K118)</f>
        <v>82.95</v>
      </c>
      <c r="L119" s="6">
        <f>SUM(L114:L118)</f>
        <v>711.36</v>
      </c>
    </row>
    <row r="120" spans="1:12" ht="15" customHeight="1" x14ac:dyDescent="0.25">
      <c r="A120" s="58"/>
      <c r="B120" s="58"/>
      <c r="C120" s="58"/>
      <c r="D120" s="37"/>
      <c r="E120" s="37"/>
      <c r="F120" s="37"/>
      <c r="G120" s="37"/>
      <c r="H120" s="37"/>
      <c r="I120" s="37"/>
      <c r="J120" s="37"/>
      <c r="K120" s="37"/>
      <c r="L120" s="37"/>
    </row>
    <row r="121" spans="1:12" ht="15" customHeight="1" x14ac:dyDescent="0.25">
      <c r="A121" s="207" t="s">
        <v>125</v>
      </c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9"/>
    </row>
    <row r="122" spans="1:12" ht="15.75" customHeight="1" x14ac:dyDescent="0.25">
      <c r="A122" s="1" t="s">
        <v>113</v>
      </c>
      <c r="B122" s="11" t="s">
        <v>30</v>
      </c>
      <c r="C122" s="3">
        <v>200</v>
      </c>
      <c r="D122" s="3">
        <v>0.8</v>
      </c>
      <c r="E122" s="3">
        <v>0</v>
      </c>
      <c r="F122" s="3">
        <v>22.6</v>
      </c>
      <c r="G122" s="3">
        <v>92</v>
      </c>
      <c r="H122" s="3">
        <v>200</v>
      </c>
      <c r="I122" s="3">
        <v>0.8</v>
      </c>
      <c r="J122" s="3">
        <v>0</v>
      </c>
      <c r="K122" s="3">
        <v>22.6</v>
      </c>
      <c r="L122" s="3">
        <v>92</v>
      </c>
    </row>
    <row r="123" spans="1:12" ht="15" customHeight="1" x14ac:dyDescent="0.25">
      <c r="A123" s="213" t="s">
        <v>111</v>
      </c>
      <c r="B123" s="214"/>
      <c r="C123" s="215"/>
      <c r="D123" s="6">
        <f>SUM(D122:D122)</f>
        <v>0.8</v>
      </c>
      <c r="E123" s="6">
        <f>SUM(E122:E122)</f>
        <v>0</v>
      </c>
      <c r="F123" s="6">
        <f>SUM(F122:F122)</f>
        <v>22.6</v>
      </c>
      <c r="G123" s="6">
        <f>SUM(G122:G122)</f>
        <v>92</v>
      </c>
      <c r="H123" s="6"/>
      <c r="I123" s="6">
        <f>SUM(I122:I122)</f>
        <v>0.8</v>
      </c>
      <c r="J123" s="6">
        <f>SUM(J122:J122)</f>
        <v>0</v>
      </c>
      <c r="K123" s="6">
        <f>SUM(K122:K122)</f>
        <v>22.6</v>
      </c>
      <c r="L123" s="6">
        <f>SUM(L122:L122)</f>
        <v>92</v>
      </c>
    </row>
    <row r="124" spans="1:12" ht="15" customHeight="1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</row>
    <row r="125" spans="1:12" ht="15" customHeight="1" x14ac:dyDescent="0.25">
      <c r="A125" s="207" t="s">
        <v>129</v>
      </c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9"/>
    </row>
    <row r="126" spans="1:12" ht="15.75" customHeight="1" x14ac:dyDescent="0.25">
      <c r="A126" s="6">
        <v>233</v>
      </c>
      <c r="B126" s="11" t="s">
        <v>47</v>
      </c>
      <c r="C126" s="3">
        <v>180</v>
      </c>
      <c r="D126" s="3">
        <v>13.8</v>
      </c>
      <c r="E126" s="3">
        <v>17.100000000000001</v>
      </c>
      <c r="F126" s="3">
        <v>20.12</v>
      </c>
      <c r="G126" s="3">
        <v>252</v>
      </c>
      <c r="H126" s="3">
        <v>200</v>
      </c>
      <c r="I126" s="3">
        <v>15.33</v>
      </c>
      <c r="J126" s="3">
        <v>19</v>
      </c>
      <c r="K126" s="3">
        <v>22.36</v>
      </c>
      <c r="L126" s="3">
        <v>280</v>
      </c>
    </row>
    <row r="127" spans="1:12" ht="15" customHeight="1" x14ac:dyDescent="0.25">
      <c r="A127" s="63" t="s">
        <v>113</v>
      </c>
      <c r="B127" s="10" t="s">
        <v>16</v>
      </c>
      <c r="C127" s="3">
        <v>20</v>
      </c>
      <c r="D127" s="3">
        <v>3.4</v>
      </c>
      <c r="E127" s="3">
        <v>1.32</v>
      </c>
      <c r="F127" s="3">
        <v>17</v>
      </c>
      <c r="G127" s="3">
        <v>51.8</v>
      </c>
      <c r="H127" s="3">
        <v>25</v>
      </c>
      <c r="I127" s="3">
        <v>4.25</v>
      </c>
      <c r="J127" s="3">
        <v>1.65</v>
      </c>
      <c r="K127" s="3">
        <v>21.25</v>
      </c>
      <c r="L127" s="3">
        <v>64.8</v>
      </c>
    </row>
    <row r="128" spans="1:12" ht="15" customHeight="1" x14ac:dyDescent="0.25">
      <c r="A128" s="6">
        <v>410</v>
      </c>
      <c r="B128" s="10" t="s">
        <v>130</v>
      </c>
      <c r="C128" s="3">
        <v>150</v>
      </c>
      <c r="D128" s="3">
        <v>4.4999999999999998E-2</v>
      </c>
      <c r="E128" s="3">
        <v>0</v>
      </c>
      <c r="F128" s="3">
        <v>4.51</v>
      </c>
      <c r="G128" s="3">
        <v>18.239999999999998</v>
      </c>
      <c r="H128" s="3">
        <v>200</v>
      </c>
      <c r="I128" s="3">
        <v>0.06</v>
      </c>
      <c r="J128" s="3">
        <v>0</v>
      </c>
      <c r="K128" s="3">
        <v>6.02</v>
      </c>
      <c r="L128" s="3">
        <v>24.32</v>
      </c>
    </row>
    <row r="129" spans="1:12" ht="15" customHeight="1" x14ac:dyDescent="0.25">
      <c r="A129" s="223" t="s">
        <v>111</v>
      </c>
      <c r="B129" s="223"/>
      <c r="C129" s="223"/>
      <c r="D129" s="6">
        <f>SUM(D126:D128)</f>
        <v>17.245000000000001</v>
      </c>
      <c r="E129" s="6">
        <f>SUM(E126:E128)</f>
        <v>18.420000000000002</v>
      </c>
      <c r="F129" s="6">
        <f>SUM(F126:F128)</f>
        <v>41.63</v>
      </c>
      <c r="G129" s="6">
        <f>SUM(G126:G128)</f>
        <v>322.04000000000002</v>
      </c>
      <c r="H129" s="6"/>
      <c r="I129" s="6">
        <f>SUM(I126:I128)</f>
        <v>19.639999999999997</v>
      </c>
      <c r="J129" s="6">
        <f>SUM(J126:J128)</f>
        <v>20.65</v>
      </c>
      <c r="K129" s="6">
        <f>SUM(K126:K128)</f>
        <v>49.629999999999995</v>
      </c>
      <c r="L129" s="6">
        <f>SUM(L126:L128)</f>
        <v>369.12</v>
      </c>
    </row>
    <row r="130" spans="1:12" ht="15" customHeight="1" x14ac:dyDescent="0.25">
      <c r="A130" s="36" t="s">
        <v>131</v>
      </c>
      <c r="B130" s="57"/>
      <c r="C130" s="57"/>
      <c r="D130" s="57"/>
      <c r="E130" s="57"/>
      <c r="F130" s="57"/>
      <c r="G130" s="36">
        <f>G129+G123+G119+G108+G63+G111</f>
        <v>1461.3200000000002</v>
      </c>
      <c r="H130" s="57"/>
      <c r="I130" s="57"/>
      <c r="J130" s="57"/>
      <c r="K130" s="57"/>
      <c r="L130" s="36">
        <f>L129+L123+L119+L108+L63+L111</f>
        <v>1697.54</v>
      </c>
    </row>
    <row r="132" spans="1:12" ht="15" customHeight="1" x14ac:dyDescent="0.25">
      <c r="A132" s="204">
        <v>44403</v>
      </c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9"/>
    </row>
    <row r="133" spans="1:12" ht="15" customHeight="1" x14ac:dyDescent="0.25">
      <c r="A133" s="207" t="s">
        <v>116</v>
      </c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9"/>
    </row>
    <row r="134" spans="1:12" ht="15.75" customHeight="1" x14ac:dyDescent="0.25">
      <c r="A134" s="6">
        <v>168</v>
      </c>
      <c r="B134" s="11" t="s">
        <v>42</v>
      </c>
      <c r="C134" s="3">
        <v>150</v>
      </c>
      <c r="D134" s="3">
        <v>5.58</v>
      </c>
      <c r="E134" s="3">
        <v>6.05</v>
      </c>
      <c r="F134" s="3">
        <v>26.46</v>
      </c>
      <c r="G134" s="3">
        <v>182.94</v>
      </c>
      <c r="H134" s="3">
        <v>200</v>
      </c>
      <c r="I134" s="3">
        <v>7.44</v>
      </c>
      <c r="J134" s="3">
        <v>8.1</v>
      </c>
      <c r="K134" s="3">
        <v>35.28</v>
      </c>
      <c r="L134" s="3">
        <v>243.92</v>
      </c>
    </row>
    <row r="135" spans="1:12" ht="15.75" customHeight="1" x14ac:dyDescent="0.25">
      <c r="A135" s="1">
        <v>1</v>
      </c>
      <c r="B135" s="17" t="s">
        <v>110</v>
      </c>
      <c r="C135" s="1">
        <v>36</v>
      </c>
      <c r="D135" s="1">
        <v>2.17</v>
      </c>
      <c r="E135" s="1">
        <v>6.79</v>
      </c>
      <c r="F135" s="1">
        <v>13.15</v>
      </c>
      <c r="G135" s="1">
        <v>122.4</v>
      </c>
      <c r="H135" s="1">
        <v>37</v>
      </c>
      <c r="I135" s="1">
        <v>2.2599999999999998</v>
      </c>
      <c r="J135" s="1">
        <v>6.98</v>
      </c>
      <c r="K135" s="1">
        <v>13.52</v>
      </c>
      <c r="L135" s="1">
        <v>125.8</v>
      </c>
    </row>
    <row r="136" spans="1:12" x14ac:dyDescent="0.25">
      <c r="A136" s="6">
        <v>412</v>
      </c>
      <c r="B136" s="10" t="s">
        <v>12</v>
      </c>
      <c r="C136" s="3">
        <v>150</v>
      </c>
      <c r="D136" s="3">
        <v>0.05</v>
      </c>
      <c r="E136" s="3">
        <v>0.01</v>
      </c>
      <c r="F136" s="3">
        <v>11.48</v>
      </c>
      <c r="G136" s="3">
        <v>46.22</v>
      </c>
      <c r="H136" s="3">
        <v>200</v>
      </c>
      <c r="I136" s="3">
        <v>0.1</v>
      </c>
      <c r="J136" s="3">
        <v>0.01</v>
      </c>
      <c r="K136" s="3">
        <v>15.31</v>
      </c>
      <c r="L136" s="3">
        <v>61.63</v>
      </c>
    </row>
    <row r="137" spans="1:12" ht="15" customHeight="1" x14ac:dyDescent="0.25">
      <c r="A137" s="213" t="s">
        <v>111</v>
      </c>
      <c r="B137" s="214"/>
      <c r="C137" s="215"/>
      <c r="D137" s="6">
        <f>SUM(D134:D136)</f>
        <v>7.8</v>
      </c>
      <c r="E137" s="6">
        <f>SUM(E134:E136)</f>
        <v>12.85</v>
      </c>
      <c r="F137" s="6">
        <f>SUM(F134:F136)</f>
        <v>51.09</v>
      </c>
      <c r="G137" s="6">
        <f>SUM(G134:G136)</f>
        <v>351.56000000000006</v>
      </c>
      <c r="H137" s="6"/>
      <c r="I137" s="6">
        <f>SUM(I134:I136)</f>
        <v>9.7999999999999989</v>
      </c>
      <c r="J137" s="6">
        <f>SUM(J134:J136)</f>
        <v>15.09</v>
      </c>
      <c r="K137" s="6">
        <f>SUM(K134:K136)</f>
        <v>64.11</v>
      </c>
      <c r="L137" s="6">
        <f>SUM(L134:L136)</f>
        <v>431.34999999999997</v>
      </c>
    </row>
    <row r="138" spans="1:12" ht="15" customHeight="1" x14ac:dyDescent="0.25">
      <c r="A138" s="58"/>
      <c r="B138" s="58"/>
      <c r="C138" s="58"/>
      <c r="D138" s="37"/>
      <c r="E138" s="37"/>
      <c r="F138" s="37"/>
      <c r="G138" s="37"/>
      <c r="H138" s="37"/>
      <c r="I138" s="37"/>
      <c r="J138" s="37"/>
      <c r="K138" s="37"/>
      <c r="L138" s="37"/>
    </row>
    <row r="139" spans="1:12" ht="15" customHeight="1" x14ac:dyDescent="0.25">
      <c r="A139" s="207" t="s">
        <v>175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9"/>
    </row>
    <row r="140" spans="1:12" ht="15" customHeight="1" x14ac:dyDescent="0.25">
      <c r="A140" s="6" t="s">
        <v>113</v>
      </c>
      <c r="B140" s="14" t="s">
        <v>182</v>
      </c>
      <c r="C140" s="3">
        <v>100</v>
      </c>
      <c r="D140" s="3">
        <v>0</v>
      </c>
      <c r="E140" s="3">
        <v>0</v>
      </c>
      <c r="F140" s="3">
        <v>22</v>
      </c>
      <c r="G140" s="3">
        <v>45</v>
      </c>
      <c r="H140" s="3">
        <v>100</v>
      </c>
      <c r="I140" s="3">
        <v>0</v>
      </c>
      <c r="J140" s="3">
        <v>0</v>
      </c>
      <c r="K140" s="3">
        <v>22</v>
      </c>
      <c r="L140" s="3">
        <v>45</v>
      </c>
    </row>
    <row r="141" spans="1:12" ht="15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</row>
    <row r="142" spans="1:12" ht="15" customHeight="1" x14ac:dyDescent="0.25">
      <c r="A142" s="207" t="s">
        <v>117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9"/>
    </row>
    <row r="143" spans="1:12" x14ac:dyDescent="0.25">
      <c r="A143" s="6">
        <v>73</v>
      </c>
      <c r="B143" s="11" t="s">
        <v>71</v>
      </c>
      <c r="C143" s="3">
        <v>150</v>
      </c>
      <c r="D143" s="3">
        <v>1.94</v>
      </c>
      <c r="E143" s="3">
        <v>5.87</v>
      </c>
      <c r="F143" s="3">
        <v>6.84</v>
      </c>
      <c r="G143" s="3">
        <v>85.76</v>
      </c>
      <c r="H143" s="3">
        <v>200</v>
      </c>
      <c r="I143" s="3">
        <v>2.59</v>
      </c>
      <c r="J143" s="3">
        <v>7.83</v>
      </c>
      <c r="K143" s="3">
        <v>9.1199999999999992</v>
      </c>
      <c r="L143" s="3">
        <v>114.34</v>
      </c>
    </row>
    <row r="144" spans="1:12" ht="15.75" customHeight="1" x14ac:dyDescent="0.25">
      <c r="A144" s="6">
        <v>219</v>
      </c>
      <c r="B144" s="11" t="s">
        <v>34</v>
      </c>
      <c r="C144" s="3">
        <v>110</v>
      </c>
      <c r="D144" s="3">
        <v>4.05</v>
      </c>
      <c r="E144" s="3">
        <v>3.9</v>
      </c>
      <c r="F144" s="3">
        <v>25.91</v>
      </c>
      <c r="G144" s="3">
        <v>154.80000000000001</v>
      </c>
      <c r="H144" s="3">
        <v>120</v>
      </c>
      <c r="I144" s="3">
        <v>4.41</v>
      </c>
      <c r="J144" s="3">
        <v>4.25</v>
      </c>
      <c r="K144" s="3">
        <v>28.27</v>
      </c>
      <c r="L144" s="3">
        <v>168.87</v>
      </c>
    </row>
    <row r="145" spans="1:12" ht="15.75" customHeight="1" x14ac:dyDescent="0.25">
      <c r="A145" s="6">
        <v>293</v>
      </c>
      <c r="B145" s="11" t="s">
        <v>27</v>
      </c>
      <c r="C145" s="3">
        <v>80</v>
      </c>
      <c r="D145" s="3">
        <v>14.85</v>
      </c>
      <c r="E145" s="3">
        <v>16.579999999999998</v>
      </c>
      <c r="F145" s="3">
        <v>4.62</v>
      </c>
      <c r="G145" s="3">
        <v>227.03</v>
      </c>
      <c r="H145" s="3">
        <v>90</v>
      </c>
      <c r="I145" s="3">
        <v>16.7</v>
      </c>
      <c r="J145" s="3">
        <v>18.649999999999999</v>
      </c>
      <c r="K145" s="3">
        <v>5.19</v>
      </c>
      <c r="L145" s="3">
        <v>255.4</v>
      </c>
    </row>
    <row r="146" spans="1:12" x14ac:dyDescent="0.25">
      <c r="A146" s="1"/>
      <c r="B146" s="17" t="s">
        <v>209</v>
      </c>
      <c r="C146" s="1">
        <v>40</v>
      </c>
      <c r="D146" s="1">
        <v>0</v>
      </c>
      <c r="E146" s="1">
        <v>0</v>
      </c>
      <c r="F146" s="1">
        <v>1.1200000000000001</v>
      </c>
      <c r="G146" s="1">
        <v>6</v>
      </c>
      <c r="H146" s="1">
        <v>50</v>
      </c>
      <c r="I146" s="1">
        <v>0</v>
      </c>
      <c r="J146" s="1">
        <v>0</v>
      </c>
      <c r="K146" s="1">
        <v>1.4</v>
      </c>
      <c r="L146" s="1">
        <v>7.5</v>
      </c>
    </row>
    <row r="147" spans="1:12" ht="15.75" customHeight="1" x14ac:dyDescent="0.25">
      <c r="A147" s="6">
        <v>396</v>
      </c>
      <c r="B147" s="11" t="s">
        <v>28</v>
      </c>
      <c r="C147" s="3">
        <v>150</v>
      </c>
      <c r="D147" s="3">
        <v>0.1</v>
      </c>
      <c r="E147" s="3">
        <v>0</v>
      </c>
      <c r="F147" s="3">
        <v>15.86</v>
      </c>
      <c r="G147" s="3">
        <v>63.8</v>
      </c>
      <c r="H147" s="3">
        <v>200</v>
      </c>
      <c r="I147" s="3">
        <v>0.13</v>
      </c>
      <c r="J147" s="3">
        <v>0</v>
      </c>
      <c r="K147" s="3">
        <v>21.15</v>
      </c>
      <c r="L147" s="3">
        <v>85.1</v>
      </c>
    </row>
    <row r="148" spans="1:12" ht="15" customHeight="1" x14ac:dyDescent="0.25">
      <c r="A148" s="63" t="s">
        <v>113</v>
      </c>
      <c r="B148" s="10" t="s">
        <v>124</v>
      </c>
      <c r="C148" s="3">
        <v>40</v>
      </c>
      <c r="D148" s="3">
        <v>2.8</v>
      </c>
      <c r="E148" s="3">
        <v>0.28000000000000003</v>
      </c>
      <c r="F148" s="3">
        <v>19.96</v>
      </c>
      <c r="G148" s="3">
        <v>96</v>
      </c>
      <c r="H148" s="3">
        <v>50</v>
      </c>
      <c r="I148" s="3">
        <v>2.8</v>
      </c>
      <c r="J148" s="3">
        <v>0.28000000000000003</v>
      </c>
      <c r="K148" s="3">
        <v>19.96</v>
      </c>
      <c r="L148" s="3">
        <v>120</v>
      </c>
    </row>
    <row r="149" spans="1:12" ht="15" customHeight="1" x14ac:dyDescent="0.25">
      <c r="A149" s="213" t="s">
        <v>111</v>
      </c>
      <c r="B149" s="214"/>
      <c r="C149" s="215"/>
      <c r="D149" s="6">
        <f>SUM(D143:D148)</f>
        <v>23.740000000000002</v>
      </c>
      <c r="E149" s="6">
        <f>SUM(E143:E148)</f>
        <v>26.63</v>
      </c>
      <c r="F149" s="6">
        <f>SUM(F143:F148)</f>
        <v>74.31</v>
      </c>
      <c r="G149" s="6">
        <f>SUM(G143:G148)</f>
        <v>633.39</v>
      </c>
      <c r="H149" s="6"/>
      <c r="I149" s="6">
        <f>SUM(I143:I148)</f>
        <v>26.63</v>
      </c>
      <c r="J149" s="6">
        <f>SUM(J143:J148)</f>
        <v>31.009999999999998</v>
      </c>
      <c r="K149" s="6">
        <f>SUM(K143:K148)</f>
        <v>85.09</v>
      </c>
      <c r="L149" s="6">
        <f>SUM(L143:L148)</f>
        <v>751.21</v>
      </c>
    </row>
    <row r="150" spans="1:12" ht="15" customHeight="1" x14ac:dyDescent="0.25">
      <c r="A150" s="58"/>
      <c r="B150" s="58"/>
      <c r="C150" s="58"/>
      <c r="D150" s="37"/>
      <c r="E150" s="37"/>
      <c r="F150" s="37"/>
      <c r="G150" s="37"/>
      <c r="H150" s="37"/>
      <c r="I150" s="37"/>
      <c r="J150" s="37"/>
      <c r="K150" s="37"/>
      <c r="L150" s="37"/>
    </row>
    <row r="151" spans="1:12" ht="15" customHeight="1" x14ac:dyDescent="0.25">
      <c r="A151" s="207" t="s">
        <v>125</v>
      </c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9"/>
    </row>
    <row r="152" spans="1:12" ht="15.75" customHeight="1" x14ac:dyDescent="0.25">
      <c r="A152" s="6">
        <v>417</v>
      </c>
      <c r="B152" s="11" t="s">
        <v>196</v>
      </c>
      <c r="C152" s="3">
        <v>150</v>
      </c>
      <c r="D152" s="3">
        <v>0.51</v>
      </c>
      <c r="E152" s="3">
        <v>0</v>
      </c>
      <c r="F152" s="3">
        <v>15.76</v>
      </c>
      <c r="G152" s="3">
        <v>35.15</v>
      </c>
      <c r="H152" s="3">
        <v>200</v>
      </c>
      <c r="I152" s="3">
        <v>0.68</v>
      </c>
      <c r="J152" s="3">
        <v>0</v>
      </c>
      <c r="K152" s="3">
        <v>21</v>
      </c>
      <c r="L152" s="3">
        <v>46.87</v>
      </c>
    </row>
    <row r="153" spans="1:12" ht="15" customHeight="1" x14ac:dyDescent="0.25">
      <c r="A153" s="213" t="s">
        <v>111</v>
      </c>
      <c r="B153" s="214"/>
      <c r="C153" s="215"/>
      <c r="D153" s="6">
        <f>SUM(D152:D152)</f>
        <v>0.51</v>
      </c>
      <c r="E153" s="6">
        <f>SUM(E152:E152)</f>
        <v>0</v>
      </c>
      <c r="F153" s="6">
        <f>SUM(F152:F152)</f>
        <v>15.76</v>
      </c>
      <c r="G153" s="6">
        <f>SUM(G152:G152)</f>
        <v>35.15</v>
      </c>
      <c r="H153" s="6"/>
      <c r="I153" s="6">
        <f>SUM(I152:I152)</f>
        <v>0.68</v>
      </c>
      <c r="J153" s="6">
        <f>SUM(J152:J152)</f>
        <v>0</v>
      </c>
      <c r="K153" s="6">
        <f>SUM(K152:K152)</f>
        <v>21</v>
      </c>
      <c r="L153" s="6">
        <f>SUM(L152:L152)</f>
        <v>46.87</v>
      </c>
    </row>
    <row r="154" spans="1:12" ht="15" customHeight="1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</row>
    <row r="155" spans="1:12" ht="15" customHeight="1" x14ac:dyDescent="0.25">
      <c r="A155" s="207" t="s">
        <v>129</v>
      </c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9"/>
    </row>
    <row r="156" spans="1:12" x14ac:dyDescent="0.25">
      <c r="A156" s="1">
        <v>135</v>
      </c>
      <c r="B156" s="17" t="s">
        <v>178</v>
      </c>
      <c r="C156" s="1">
        <v>200</v>
      </c>
      <c r="D156" s="1">
        <v>23.57</v>
      </c>
      <c r="E156" s="1">
        <v>16.5</v>
      </c>
      <c r="F156" s="1">
        <v>32.74</v>
      </c>
      <c r="G156" s="1">
        <v>365.3</v>
      </c>
      <c r="H156" s="1">
        <v>250</v>
      </c>
      <c r="I156" s="1">
        <v>29.46</v>
      </c>
      <c r="J156" s="1">
        <v>20.63</v>
      </c>
      <c r="K156" s="1">
        <v>40.93</v>
      </c>
      <c r="L156" s="1">
        <v>456.6</v>
      </c>
    </row>
    <row r="157" spans="1:12" x14ac:dyDescent="0.25">
      <c r="A157" s="1" t="s">
        <v>113</v>
      </c>
      <c r="B157" s="17" t="s">
        <v>190</v>
      </c>
      <c r="C157" s="1">
        <v>25</v>
      </c>
      <c r="D157" s="1">
        <v>1.7</v>
      </c>
      <c r="E157" s="1">
        <v>2.13</v>
      </c>
      <c r="F157" s="1">
        <v>14.25</v>
      </c>
      <c r="G157" s="1">
        <v>76.75</v>
      </c>
      <c r="H157" s="1">
        <v>30</v>
      </c>
      <c r="I157" s="1">
        <v>2.04</v>
      </c>
      <c r="J157" s="1">
        <v>2.5499999999999998</v>
      </c>
      <c r="K157" s="1">
        <v>17.100000000000001</v>
      </c>
      <c r="L157" s="1">
        <v>92.1</v>
      </c>
    </row>
    <row r="158" spans="1:12" ht="15" customHeight="1" x14ac:dyDescent="0.25">
      <c r="A158" s="6">
        <v>410</v>
      </c>
      <c r="B158" s="10" t="s">
        <v>130</v>
      </c>
      <c r="C158" s="3">
        <v>150</v>
      </c>
      <c r="D158" s="3">
        <v>4.4999999999999998E-2</v>
      </c>
      <c r="E158" s="3">
        <v>0</v>
      </c>
      <c r="F158" s="3">
        <v>4.51</v>
      </c>
      <c r="G158" s="3">
        <v>18.239999999999998</v>
      </c>
      <c r="H158" s="3">
        <v>200</v>
      </c>
      <c r="I158" s="3">
        <v>0.06</v>
      </c>
      <c r="J158" s="3">
        <v>0</v>
      </c>
      <c r="K158" s="3">
        <v>6.02</v>
      </c>
      <c r="L158" s="3">
        <v>24.32</v>
      </c>
    </row>
    <row r="159" spans="1:12" ht="15" customHeight="1" x14ac:dyDescent="0.25">
      <c r="A159" s="223" t="s">
        <v>111</v>
      </c>
      <c r="B159" s="223"/>
      <c r="C159" s="223"/>
      <c r="D159" s="6">
        <f>SUM(D156:D158)</f>
        <v>25.315000000000001</v>
      </c>
      <c r="E159" s="6">
        <f>SUM(E156:E158)</f>
        <v>18.63</v>
      </c>
      <c r="F159" s="6">
        <f>SUM(F156:F158)</f>
        <v>51.5</v>
      </c>
      <c r="G159" s="6">
        <f>SUM(G156:G158)</f>
        <v>460.29</v>
      </c>
      <c r="H159" s="6"/>
      <c r="I159" s="6">
        <f>SUM(I156:I158)</f>
        <v>31.56</v>
      </c>
      <c r="J159" s="6">
        <f>SUM(J156:J158)</f>
        <v>23.18</v>
      </c>
      <c r="K159" s="6">
        <f>SUM(K156:K158)</f>
        <v>64.05</v>
      </c>
      <c r="L159" s="6">
        <f>SUM(L156:L158)</f>
        <v>573.0200000000001</v>
      </c>
    </row>
    <row r="160" spans="1:12" ht="15" customHeight="1" x14ac:dyDescent="0.25">
      <c r="A160" s="36" t="s">
        <v>131</v>
      </c>
      <c r="B160" s="57"/>
      <c r="C160" s="57"/>
      <c r="D160" s="57"/>
      <c r="E160" s="57"/>
      <c r="F160" s="57"/>
      <c r="G160" s="36">
        <f>G159+G153+G149+G137+G93+G140</f>
        <v>1612.3899999999999</v>
      </c>
      <c r="H160" s="57"/>
      <c r="I160" s="57"/>
      <c r="J160" s="57"/>
      <c r="K160" s="57"/>
      <c r="L160" s="36">
        <f>L159+L153+L149+L137+L93+L140</f>
        <v>1963.45</v>
      </c>
    </row>
    <row r="162" spans="1:12" ht="15" customHeight="1" x14ac:dyDescent="0.25">
      <c r="A162" s="204">
        <v>44404</v>
      </c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9"/>
    </row>
    <row r="163" spans="1:12" ht="15" customHeight="1" x14ac:dyDescent="0.25">
      <c r="A163" s="207" t="s">
        <v>116</v>
      </c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9"/>
    </row>
    <row r="164" spans="1:12" ht="15.75" customHeight="1" x14ac:dyDescent="0.25">
      <c r="A164" s="6">
        <v>168</v>
      </c>
      <c r="B164" s="11" t="s">
        <v>66</v>
      </c>
      <c r="C164" s="3">
        <v>150</v>
      </c>
      <c r="D164" s="3">
        <v>4.78</v>
      </c>
      <c r="E164" s="3">
        <v>5.14</v>
      </c>
      <c r="F164" s="3">
        <v>28.38</v>
      </c>
      <c r="G164" s="3">
        <v>176.21</v>
      </c>
      <c r="H164" s="3">
        <v>200</v>
      </c>
      <c r="I164" s="3">
        <v>6.37</v>
      </c>
      <c r="J164" s="3">
        <v>6.85</v>
      </c>
      <c r="K164" s="3">
        <v>37.840000000000003</v>
      </c>
      <c r="L164" s="3">
        <v>235</v>
      </c>
    </row>
    <row r="165" spans="1:12" ht="15.75" customHeight="1" x14ac:dyDescent="0.25">
      <c r="A165" s="1">
        <v>2</v>
      </c>
      <c r="B165" s="49" t="s">
        <v>135</v>
      </c>
      <c r="C165" s="1">
        <v>42</v>
      </c>
      <c r="D165" s="1">
        <v>2.17</v>
      </c>
      <c r="E165" s="1">
        <v>6.79</v>
      </c>
      <c r="F165" s="1">
        <v>13.15</v>
      </c>
      <c r="G165" s="1">
        <v>136.91999999999999</v>
      </c>
      <c r="H165" s="1">
        <v>44</v>
      </c>
      <c r="I165" s="1">
        <v>2.2599999999999998</v>
      </c>
      <c r="J165" s="1">
        <v>6.98</v>
      </c>
      <c r="K165" s="1">
        <v>13.52</v>
      </c>
      <c r="L165" s="1">
        <v>142.74</v>
      </c>
    </row>
    <row r="166" spans="1:12" x14ac:dyDescent="0.25">
      <c r="A166" s="6">
        <v>410</v>
      </c>
      <c r="B166" s="10" t="s">
        <v>20</v>
      </c>
      <c r="C166" s="3">
        <v>150</v>
      </c>
      <c r="D166" s="3">
        <v>0.09</v>
      </c>
      <c r="E166" s="3">
        <v>0</v>
      </c>
      <c r="F166" s="3">
        <v>9.0299999999999994</v>
      </c>
      <c r="G166" s="3">
        <v>36.479999999999997</v>
      </c>
      <c r="H166" s="3">
        <v>200</v>
      </c>
      <c r="I166" s="3">
        <v>0.12</v>
      </c>
      <c r="J166" s="3">
        <v>0</v>
      </c>
      <c r="K166" s="3">
        <v>12.04</v>
      </c>
      <c r="L166" s="3">
        <v>48.64</v>
      </c>
    </row>
    <row r="167" spans="1:12" ht="15" customHeight="1" x14ac:dyDescent="0.25">
      <c r="A167" s="213" t="s">
        <v>111</v>
      </c>
      <c r="B167" s="214"/>
      <c r="C167" s="215"/>
      <c r="D167" s="6">
        <f>SUM(D164:D166)</f>
        <v>7.04</v>
      </c>
      <c r="E167" s="6">
        <f>SUM(E164:E166)</f>
        <v>11.93</v>
      </c>
      <c r="F167" s="6">
        <f>SUM(F164:F166)</f>
        <v>50.56</v>
      </c>
      <c r="G167" s="6">
        <f>SUM(G164:G166)</f>
        <v>349.61</v>
      </c>
      <c r="H167" s="6"/>
      <c r="I167" s="6">
        <f>SUM(I164:I166)</f>
        <v>8.7499999999999982</v>
      </c>
      <c r="J167" s="6">
        <f>SUM(J164:J166)</f>
        <v>13.83</v>
      </c>
      <c r="K167" s="6">
        <f>SUM(K164:K166)</f>
        <v>63.4</v>
      </c>
      <c r="L167" s="6">
        <f>SUM(L164:L166)</f>
        <v>426.38</v>
      </c>
    </row>
    <row r="168" spans="1:12" ht="15" customHeight="1" x14ac:dyDescent="0.25">
      <c r="A168" s="58"/>
      <c r="B168" s="58"/>
      <c r="C168" s="58"/>
      <c r="D168" s="37"/>
      <c r="E168" s="37"/>
      <c r="F168" s="37"/>
      <c r="G168" s="37"/>
      <c r="H168" s="37"/>
      <c r="I168" s="37"/>
      <c r="J168" s="37"/>
      <c r="K168" s="37"/>
      <c r="L168" s="37"/>
    </row>
    <row r="169" spans="1:12" ht="15" customHeight="1" x14ac:dyDescent="0.25">
      <c r="A169" s="207" t="s">
        <v>175</v>
      </c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9"/>
    </row>
    <row r="170" spans="1:12" ht="15" customHeight="1" x14ac:dyDescent="0.25">
      <c r="A170" s="6" t="s">
        <v>113</v>
      </c>
      <c r="B170" s="14" t="s">
        <v>182</v>
      </c>
      <c r="C170" s="3">
        <v>100</v>
      </c>
      <c r="D170" s="3">
        <v>0</v>
      </c>
      <c r="E170" s="3">
        <v>0</v>
      </c>
      <c r="F170" s="3">
        <v>22</v>
      </c>
      <c r="G170" s="3">
        <v>45</v>
      </c>
      <c r="H170" s="3">
        <v>100</v>
      </c>
      <c r="I170" s="3">
        <v>0</v>
      </c>
      <c r="J170" s="3">
        <v>0</v>
      </c>
      <c r="K170" s="3">
        <v>22</v>
      </c>
      <c r="L170" s="3">
        <v>45</v>
      </c>
    </row>
    <row r="171" spans="1:12" ht="15" customHeight="1" x14ac:dyDescent="0.25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</row>
    <row r="172" spans="1:12" ht="15" customHeight="1" x14ac:dyDescent="0.25">
      <c r="A172" s="207" t="s">
        <v>117</v>
      </c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9"/>
    </row>
    <row r="173" spans="1:12" x14ac:dyDescent="0.25">
      <c r="A173" s="6">
        <v>80</v>
      </c>
      <c r="B173" s="47" t="s">
        <v>188</v>
      </c>
      <c r="C173" s="3">
        <v>150</v>
      </c>
      <c r="D173" s="3">
        <v>2.95</v>
      </c>
      <c r="E173" s="3">
        <v>3.68</v>
      </c>
      <c r="F173" s="3">
        <v>12.63</v>
      </c>
      <c r="G173" s="3">
        <v>90.66</v>
      </c>
      <c r="H173" s="3">
        <v>200</v>
      </c>
      <c r="I173" s="3">
        <v>3.93</v>
      </c>
      <c r="J173" s="3">
        <v>4.91</v>
      </c>
      <c r="K173" s="3">
        <v>16.84</v>
      </c>
      <c r="L173" s="3">
        <v>120.88</v>
      </c>
    </row>
    <row r="174" spans="1:12" ht="15.75" customHeight="1" x14ac:dyDescent="0.25">
      <c r="A174" s="6">
        <v>331</v>
      </c>
      <c r="B174" s="12" t="s">
        <v>86</v>
      </c>
      <c r="C174" s="6">
        <v>220</v>
      </c>
      <c r="D174" s="6">
        <v>1.94</v>
      </c>
      <c r="E174" s="6">
        <v>5.97</v>
      </c>
      <c r="F174" s="6">
        <v>15.77</v>
      </c>
      <c r="G174" s="6">
        <v>124.44</v>
      </c>
      <c r="H174" s="6">
        <v>250</v>
      </c>
      <c r="I174" s="6">
        <v>2.13</v>
      </c>
      <c r="J174" s="6">
        <v>6.56</v>
      </c>
      <c r="K174" s="6">
        <v>17.34</v>
      </c>
      <c r="L174" s="6">
        <v>136.88</v>
      </c>
    </row>
    <row r="175" spans="1:12" x14ac:dyDescent="0.25">
      <c r="A175" s="1"/>
      <c r="B175" s="17" t="s">
        <v>214</v>
      </c>
      <c r="C175" s="1">
        <v>40</v>
      </c>
      <c r="D175" s="1">
        <v>0</v>
      </c>
      <c r="E175" s="1">
        <v>0</v>
      </c>
      <c r="F175" s="1">
        <v>1.52</v>
      </c>
      <c r="G175" s="1">
        <v>14.8</v>
      </c>
      <c r="H175" s="1">
        <v>50</v>
      </c>
      <c r="I175" s="1">
        <v>0</v>
      </c>
      <c r="J175" s="1">
        <v>0</v>
      </c>
      <c r="K175" s="1">
        <v>1.9</v>
      </c>
      <c r="L175" s="21">
        <v>18.5</v>
      </c>
    </row>
    <row r="176" spans="1:12" ht="15.75" customHeight="1" x14ac:dyDescent="0.25">
      <c r="A176" s="6">
        <v>394</v>
      </c>
      <c r="B176" s="11" t="s">
        <v>218</v>
      </c>
      <c r="C176" s="3">
        <v>150</v>
      </c>
      <c r="D176" s="3">
        <v>0.12</v>
      </c>
      <c r="E176" s="3">
        <v>0</v>
      </c>
      <c r="F176" s="3">
        <v>11.24</v>
      </c>
      <c r="G176" s="3">
        <v>45</v>
      </c>
      <c r="H176" s="3">
        <v>200</v>
      </c>
      <c r="I176" s="3">
        <v>0.16</v>
      </c>
      <c r="J176" s="3">
        <v>0</v>
      </c>
      <c r="K176" s="3">
        <v>14.99</v>
      </c>
      <c r="L176" s="3">
        <v>60</v>
      </c>
    </row>
    <row r="177" spans="1:12" ht="15" customHeight="1" x14ac:dyDescent="0.25">
      <c r="A177" s="63" t="s">
        <v>113</v>
      </c>
      <c r="B177" s="10" t="s">
        <v>124</v>
      </c>
      <c r="C177" s="3">
        <v>40</v>
      </c>
      <c r="D177" s="3">
        <v>2.8</v>
      </c>
      <c r="E177" s="3">
        <v>0.28000000000000003</v>
      </c>
      <c r="F177" s="3">
        <v>19.96</v>
      </c>
      <c r="G177" s="3">
        <v>96</v>
      </c>
      <c r="H177" s="3">
        <v>50</v>
      </c>
      <c r="I177" s="3">
        <v>2.8</v>
      </c>
      <c r="J177" s="3">
        <v>0.28000000000000003</v>
      </c>
      <c r="K177" s="3">
        <v>19.96</v>
      </c>
      <c r="L177" s="3">
        <v>120</v>
      </c>
    </row>
    <row r="178" spans="1:12" ht="15" customHeight="1" x14ac:dyDescent="0.25">
      <c r="A178" s="213" t="s">
        <v>111</v>
      </c>
      <c r="B178" s="214"/>
      <c r="C178" s="215"/>
      <c r="D178" s="6">
        <f>SUM(D173:D177)</f>
        <v>7.8100000000000005</v>
      </c>
      <c r="E178" s="6">
        <f>SUM(E173:E177)</f>
        <v>9.93</v>
      </c>
      <c r="F178" s="6">
        <f>SUM(F173:F177)</f>
        <v>61.12</v>
      </c>
      <c r="G178" s="6">
        <f>SUM(G173:G177)</f>
        <v>370.9</v>
      </c>
      <c r="H178" s="6"/>
      <c r="I178" s="6">
        <f>SUM(I173:I177)</f>
        <v>9.02</v>
      </c>
      <c r="J178" s="6">
        <f>SUM(J173:J177)</f>
        <v>11.749999999999998</v>
      </c>
      <c r="K178" s="6">
        <f>SUM(K173:K177)</f>
        <v>71.03</v>
      </c>
      <c r="L178" s="6">
        <f>SUM(L173:L177)</f>
        <v>456.26</v>
      </c>
    </row>
    <row r="179" spans="1:12" ht="15" customHeight="1" x14ac:dyDescent="0.25">
      <c r="A179" s="58"/>
      <c r="B179" s="58"/>
      <c r="C179" s="58"/>
      <c r="D179" s="37"/>
      <c r="E179" s="37"/>
      <c r="F179" s="37"/>
      <c r="G179" s="37"/>
      <c r="H179" s="37"/>
      <c r="I179" s="37"/>
      <c r="J179" s="37"/>
      <c r="K179" s="37"/>
      <c r="L179" s="37"/>
    </row>
    <row r="180" spans="1:12" ht="15" customHeight="1" x14ac:dyDescent="0.25">
      <c r="A180" s="207" t="s">
        <v>125</v>
      </c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9"/>
    </row>
    <row r="181" spans="1:12" ht="15.75" customHeight="1" x14ac:dyDescent="0.25">
      <c r="A181" s="1" t="s">
        <v>113</v>
      </c>
      <c r="B181" s="24" t="s">
        <v>216</v>
      </c>
      <c r="C181" s="1">
        <v>150</v>
      </c>
      <c r="D181" s="1">
        <v>4.5</v>
      </c>
      <c r="E181" s="1">
        <v>4.8</v>
      </c>
      <c r="F181" s="1">
        <v>7.05</v>
      </c>
      <c r="G181" s="1">
        <v>87</v>
      </c>
      <c r="H181" s="1">
        <v>200</v>
      </c>
      <c r="I181" s="1">
        <v>6</v>
      </c>
      <c r="J181" s="1">
        <v>6.4</v>
      </c>
      <c r="K181" s="1">
        <v>9.4</v>
      </c>
      <c r="L181" s="1">
        <v>116</v>
      </c>
    </row>
    <row r="182" spans="1:12" ht="15" customHeight="1" x14ac:dyDescent="0.25">
      <c r="A182" s="213" t="s">
        <v>111</v>
      </c>
      <c r="B182" s="214"/>
      <c r="C182" s="215"/>
      <c r="D182" s="6">
        <f>SUM(D181:D181)</f>
        <v>4.5</v>
      </c>
      <c r="E182" s="6">
        <f>SUM(E181:E181)</f>
        <v>4.8</v>
      </c>
      <c r="F182" s="6">
        <f>SUM(F181:F181)</f>
        <v>7.05</v>
      </c>
      <c r="G182" s="6">
        <f>SUM(G181:G181)</f>
        <v>87</v>
      </c>
      <c r="H182" s="6"/>
      <c r="I182" s="6">
        <f>SUM(I181:I181)</f>
        <v>6</v>
      </c>
      <c r="J182" s="6">
        <f>SUM(J181:J181)</f>
        <v>6.4</v>
      </c>
      <c r="K182" s="6">
        <f>SUM(K181:K181)</f>
        <v>9.4</v>
      </c>
      <c r="L182" s="6">
        <f>SUM(L181:L181)</f>
        <v>116</v>
      </c>
    </row>
    <row r="183" spans="1:12" ht="15" customHeight="1" x14ac:dyDescent="0.25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</row>
    <row r="184" spans="1:12" ht="15" customHeight="1" x14ac:dyDescent="0.25">
      <c r="A184" s="207" t="s">
        <v>129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9"/>
    </row>
    <row r="185" spans="1:12" ht="15.75" customHeight="1" x14ac:dyDescent="0.25">
      <c r="A185" s="6">
        <v>217</v>
      </c>
      <c r="B185" s="11" t="s">
        <v>96</v>
      </c>
      <c r="C185" s="3">
        <v>150</v>
      </c>
      <c r="D185" s="3">
        <v>19.07</v>
      </c>
      <c r="E185" s="3">
        <v>7.62</v>
      </c>
      <c r="F185" s="3">
        <v>19.34</v>
      </c>
      <c r="G185" s="3">
        <v>222.15</v>
      </c>
      <c r="H185" s="3">
        <v>200</v>
      </c>
      <c r="I185" s="3">
        <v>25.43</v>
      </c>
      <c r="J185" s="3">
        <v>10.16</v>
      </c>
      <c r="K185" s="3">
        <v>25.79</v>
      </c>
      <c r="L185" s="3">
        <v>296.2</v>
      </c>
    </row>
    <row r="186" spans="1:12" x14ac:dyDescent="0.25">
      <c r="A186" s="1" t="s">
        <v>113</v>
      </c>
      <c r="B186" s="17" t="s">
        <v>194</v>
      </c>
      <c r="C186" s="1">
        <v>30</v>
      </c>
      <c r="D186" s="1">
        <v>1.5</v>
      </c>
      <c r="E186" s="1">
        <v>0.06</v>
      </c>
      <c r="F186" s="1">
        <v>26.4</v>
      </c>
      <c r="G186" s="1">
        <v>99</v>
      </c>
      <c r="H186" s="1">
        <v>30</v>
      </c>
      <c r="I186" s="1">
        <v>1.5</v>
      </c>
      <c r="J186" s="1">
        <v>0.06</v>
      </c>
      <c r="K186" s="1">
        <v>26.4</v>
      </c>
      <c r="L186" s="1">
        <v>99</v>
      </c>
    </row>
    <row r="187" spans="1:12" x14ac:dyDescent="0.25">
      <c r="A187" s="1" t="s">
        <v>113</v>
      </c>
      <c r="B187" s="10" t="s">
        <v>16</v>
      </c>
      <c r="C187" s="3">
        <v>40</v>
      </c>
      <c r="D187" s="3">
        <v>3.4</v>
      </c>
      <c r="E187" s="3">
        <v>1.32</v>
      </c>
      <c r="F187" s="3">
        <v>17</v>
      </c>
      <c r="G187" s="3">
        <v>103.6</v>
      </c>
      <c r="H187" s="3">
        <v>50</v>
      </c>
      <c r="I187" s="3">
        <v>4.25</v>
      </c>
      <c r="J187" s="3">
        <v>1.65</v>
      </c>
      <c r="K187" s="3">
        <v>21.25</v>
      </c>
      <c r="L187" s="3">
        <v>129.5</v>
      </c>
    </row>
    <row r="188" spans="1:12" ht="15" customHeight="1" x14ac:dyDescent="0.25">
      <c r="A188" s="6">
        <v>410</v>
      </c>
      <c r="B188" s="10" t="s">
        <v>130</v>
      </c>
      <c r="C188" s="3">
        <v>150</v>
      </c>
      <c r="D188" s="3">
        <v>4.4999999999999998E-2</v>
      </c>
      <c r="E188" s="3">
        <v>0</v>
      </c>
      <c r="F188" s="3">
        <v>4.51</v>
      </c>
      <c r="G188" s="3">
        <v>18.239999999999998</v>
      </c>
      <c r="H188" s="3">
        <v>200</v>
      </c>
      <c r="I188" s="3">
        <v>0.06</v>
      </c>
      <c r="J188" s="3">
        <v>0</v>
      </c>
      <c r="K188" s="3">
        <v>6.02</v>
      </c>
      <c r="L188" s="3">
        <v>24.32</v>
      </c>
    </row>
    <row r="189" spans="1:12" ht="15" customHeight="1" x14ac:dyDescent="0.25">
      <c r="A189" s="223" t="s">
        <v>111</v>
      </c>
      <c r="B189" s="223"/>
      <c r="C189" s="223"/>
      <c r="D189" s="6">
        <f>SUM(D185:D188)</f>
        <v>24.015000000000001</v>
      </c>
      <c r="E189" s="6">
        <f>SUM(E185:E188)</f>
        <v>9</v>
      </c>
      <c r="F189" s="6">
        <f>SUM(F185:F188)</f>
        <v>67.25</v>
      </c>
      <c r="G189" s="6">
        <f>SUM(G185:G188)</f>
        <v>442.99</v>
      </c>
      <c r="H189" s="6"/>
      <c r="I189" s="6">
        <f>SUM(I185:I188)</f>
        <v>31.24</v>
      </c>
      <c r="J189" s="6">
        <f>SUM(J185:J188)</f>
        <v>11.870000000000001</v>
      </c>
      <c r="K189" s="6">
        <f>SUM(K185:K188)</f>
        <v>79.459999999999994</v>
      </c>
      <c r="L189" s="6">
        <f>SUM(L185:L188)</f>
        <v>549.0200000000001</v>
      </c>
    </row>
    <row r="190" spans="1:12" ht="15" customHeight="1" x14ac:dyDescent="0.25">
      <c r="A190" s="36" t="s">
        <v>131</v>
      </c>
      <c r="B190" s="57"/>
      <c r="C190" s="57"/>
      <c r="D190" s="57"/>
      <c r="E190" s="57"/>
      <c r="F190" s="57"/>
      <c r="G190" s="36">
        <f>G189+G182+G178+G167+G122+G170</f>
        <v>1387.5</v>
      </c>
      <c r="H190" s="57"/>
      <c r="I190" s="57"/>
      <c r="J190" s="57"/>
      <c r="K190" s="57"/>
      <c r="L190" s="36">
        <f>L189+L182+L178+L167+L122+L170</f>
        <v>1684.6600000000003</v>
      </c>
    </row>
    <row r="191" spans="1:12" ht="15" customHeight="1" x14ac:dyDescent="0.25">
      <c r="A191" s="36"/>
      <c r="B191" s="57"/>
      <c r="C191" s="57"/>
      <c r="D191" s="57"/>
      <c r="E191" s="57"/>
      <c r="F191" s="57"/>
      <c r="G191" s="36"/>
      <c r="H191" s="57"/>
      <c r="I191" s="57"/>
      <c r="J191" s="57"/>
      <c r="K191" s="57"/>
      <c r="L191" s="36"/>
    </row>
    <row r="192" spans="1:12" ht="15" customHeight="1" x14ac:dyDescent="0.25">
      <c r="A192" s="204">
        <v>44436</v>
      </c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9"/>
    </row>
    <row r="193" spans="1:12" ht="15" customHeight="1" x14ac:dyDescent="0.25">
      <c r="A193" s="207" t="s">
        <v>116</v>
      </c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9"/>
    </row>
    <row r="194" spans="1:12" ht="15.75" customHeight="1" x14ac:dyDescent="0.25">
      <c r="A194" s="6">
        <v>168</v>
      </c>
      <c r="B194" s="11" t="s">
        <v>58</v>
      </c>
      <c r="C194" s="3">
        <v>150</v>
      </c>
      <c r="D194" s="3">
        <v>4.79</v>
      </c>
      <c r="E194" s="3">
        <v>6.1</v>
      </c>
      <c r="F194" s="3">
        <v>25.68</v>
      </c>
      <c r="G194" s="3">
        <v>176.42</v>
      </c>
      <c r="H194" s="3">
        <v>200</v>
      </c>
      <c r="I194" s="3">
        <v>6.39</v>
      </c>
      <c r="J194" s="3">
        <v>8.1300000000000008</v>
      </c>
      <c r="K194" s="3">
        <v>28.53</v>
      </c>
      <c r="L194" s="3">
        <v>235.23</v>
      </c>
    </row>
    <row r="195" spans="1:12" ht="15.75" customHeight="1" x14ac:dyDescent="0.25">
      <c r="A195" s="1">
        <v>1</v>
      </c>
      <c r="B195" s="17" t="s">
        <v>110</v>
      </c>
      <c r="C195" s="1">
        <v>36</v>
      </c>
      <c r="D195" s="1">
        <v>2.17</v>
      </c>
      <c r="E195" s="1">
        <v>6.79</v>
      </c>
      <c r="F195" s="1">
        <v>13.15</v>
      </c>
      <c r="G195" s="1">
        <v>122.4</v>
      </c>
      <c r="H195" s="1">
        <v>37</v>
      </c>
      <c r="I195" s="1">
        <v>2.2599999999999998</v>
      </c>
      <c r="J195" s="1">
        <v>6.98</v>
      </c>
      <c r="K195" s="1">
        <v>13.52</v>
      </c>
      <c r="L195" s="1">
        <v>125.8</v>
      </c>
    </row>
    <row r="196" spans="1:12" x14ac:dyDescent="0.25">
      <c r="A196" s="6">
        <v>410</v>
      </c>
      <c r="B196" s="10" t="s">
        <v>20</v>
      </c>
      <c r="C196" s="3">
        <v>150</v>
      </c>
      <c r="D196" s="3">
        <v>0.09</v>
      </c>
      <c r="E196" s="3">
        <v>0</v>
      </c>
      <c r="F196" s="3">
        <v>9.0299999999999994</v>
      </c>
      <c r="G196" s="3">
        <v>36.479999999999997</v>
      </c>
      <c r="H196" s="3">
        <v>200</v>
      </c>
      <c r="I196" s="3">
        <v>0.12</v>
      </c>
      <c r="J196" s="3">
        <v>0</v>
      </c>
      <c r="K196" s="3">
        <v>12.04</v>
      </c>
      <c r="L196" s="3">
        <v>48.64</v>
      </c>
    </row>
    <row r="197" spans="1:12" ht="15" customHeight="1" x14ac:dyDescent="0.25">
      <c r="A197" s="213" t="s">
        <v>111</v>
      </c>
      <c r="B197" s="214"/>
      <c r="C197" s="215"/>
      <c r="D197" s="6">
        <f>SUM(D194:D196)</f>
        <v>7.05</v>
      </c>
      <c r="E197" s="6">
        <f>SUM(E194:E196)</f>
        <v>12.89</v>
      </c>
      <c r="F197" s="6">
        <f>SUM(F194:F196)</f>
        <v>47.86</v>
      </c>
      <c r="G197" s="6">
        <f>SUM(G194:G196)</f>
        <v>335.3</v>
      </c>
      <c r="H197" s="6"/>
      <c r="I197" s="6">
        <f>SUM(I194:I196)</f>
        <v>8.7699999999999978</v>
      </c>
      <c r="J197" s="6">
        <f>SUM(J194:J196)</f>
        <v>15.110000000000001</v>
      </c>
      <c r="K197" s="6">
        <f>SUM(K194:K196)</f>
        <v>54.089999999999996</v>
      </c>
      <c r="L197" s="6">
        <f>SUM(L194:L196)</f>
        <v>409.66999999999996</v>
      </c>
    </row>
    <row r="198" spans="1:12" ht="15" customHeight="1" x14ac:dyDescent="0.25">
      <c r="A198" s="58"/>
      <c r="B198" s="58"/>
      <c r="C198" s="58"/>
      <c r="D198" s="37"/>
      <c r="E198" s="37"/>
      <c r="F198" s="37"/>
      <c r="G198" s="37"/>
      <c r="H198" s="37"/>
      <c r="I198" s="37"/>
      <c r="J198" s="37"/>
      <c r="K198" s="37"/>
      <c r="L198" s="37"/>
    </row>
    <row r="199" spans="1:12" ht="15" customHeight="1" x14ac:dyDescent="0.25">
      <c r="A199" s="207" t="s">
        <v>175</v>
      </c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9"/>
    </row>
    <row r="200" spans="1:12" ht="15" customHeight="1" x14ac:dyDescent="0.25">
      <c r="A200" s="6" t="s">
        <v>113</v>
      </c>
      <c r="B200" s="14" t="s">
        <v>182</v>
      </c>
      <c r="C200" s="3">
        <v>100</v>
      </c>
      <c r="D200" s="3">
        <v>0</v>
      </c>
      <c r="E200" s="3">
        <v>0</v>
      </c>
      <c r="F200" s="3">
        <v>22</v>
      </c>
      <c r="G200" s="3">
        <v>45</v>
      </c>
      <c r="H200" s="3">
        <v>100</v>
      </c>
      <c r="I200" s="3">
        <v>0</v>
      </c>
      <c r="J200" s="3">
        <v>0</v>
      </c>
      <c r="K200" s="3">
        <v>22</v>
      </c>
      <c r="L200" s="3">
        <v>45</v>
      </c>
    </row>
    <row r="201" spans="1:12" ht="15" customHeight="1" x14ac:dyDescent="0.2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</row>
    <row r="202" spans="1:12" ht="15" customHeight="1" x14ac:dyDescent="0.25">
      <c r="A202" s="207" t="s">
        <v>117</v>
      </c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9"/>
    </row>
    <row r="203" spans="1:12" x14ac:dyDescent="0.25">
      <c r="A203" s="6">
        <v>91</v>
      </c>
      <c r="B203" s="48" t="s">
        <v>85</v>
      </c>
      <c r="C203" s="6">
        <v>150</v>
      </c>
      <c r="D203" s="3">
        <v>1.23</v>
      </c>
      <c r="E203" s="3">
        <v>1.86</v>
      </c>
      <c r="F203" s="3">
        <v>7.54</v>
      </c>
      <c r="G203" s="3">
        <v>51.9</v>
      </c>
      <c r="H203" s="6">
        <v>200</v>
      </c>
      <c r="I203" s="3">
        <v>1.64</v>
      </c>
      <c r="J203" s="3">
        <v>2.48</v>
      </c>
      <c r="K203" s="3">
        <v>10.06</v>
      </c>
      <c r="L203" s="3">
        <v>69.2</v>
      </c>
    </row>
    <row r="204" spans="1:12" x14ac:dyDescent="0.25">
      <c r="A204" s="6">
        <v>315</v>
      </c>
      <c r="B204" s="13" t="s">
        <v>44</v>
      </c>
      <c r="C204" s="4">
        <v>110</v>
      </c>
      <c r="D204" s="4">
        <v>2.85</v>
      </c>
      <c r="E204" s="4">
        <v>3.73</v>
      </c>
      <c r="F204" s="4">
        <v>29.54</v>
      </c>
      <c r="G204" s="3">
        <v>165.13</v>
      </c>
      <c r="H204" s="4">
        <v>120</v>
      </c>
      <c r="I204" s="4">
        <v>3.11</v>
      </c>
      <c r="J204" s="4">
        <v>4.01</v>
      </c>
      <c r="K204" s="4">
        <v>32.229999999999997</v>
      </c>
      <c r="L204" s="3">
        <v>180.14</v>
      </c>
    </row>
    <row r="205" spans="1:12" x14ac:dyDescent="0.25">
      <c r="A205" s="1">
        <v>296</v>
      </c>
      <c r="B205" s="40" t="s">
        <v>105</v>
      </c>
      <c r="C205" s="1">
        <v>80</v>
      </c>
      <c r="D205" s="1">
        <v>15.56</v>
      </c>
      <c r="E205" s="1">
        <v>11.39</v>
      </c>
      <c r="F205" s="1">
        <v>16.7</v>
      </c>
      <c r="G205" s="1">
        <v>232</v>
      </c>
      <c r="H205" s="1">
        <v>90</v>
      </c>
      <c r="I205" s="21">
        <v>17.5</v>
      </c>
      <c r="J205" s="1">
        <v>12.81</v>
      </c>
      <c r="K205" s="1">
        <v>18.79</v>
      </c>
      <c r="L205" s="1">
        <v>298.3</v>
      </c>
    </row>
    <row r="206" spans="1:12" x14ac:dyDescent="0.25">
      <c r="A206" s="1">
        <v>385</v>
      </c>
      <c r="B206" s="17" t="s">
        <v>219</v>
      </c>
      <c r="C206" s="1">
        <v>30</v>
      </c>
      <c r="D206" s="1">
        <v>0.5</v>
      </c>
      <c r="E206" s="1">
        <v>4.0199999999999996</v>
      </c>
      <c r="F206" s="1">
        <v>1.5</v>
      </c>
      <c r="G206" s="1">
        <v>44.04</v>
      </c>
      <c r="H206" s="1">
        <v>30</v>
      </c>
      <c r="I206" s="1">
        <v>0.5</v>
      </c>
      <c r="J206" s="1">
        <v>4.0199999999999996</v>
      </c>
      <c r="K206" s="1">
        <v>1.5</v>
      </c>
      <c r="L206" s="1">
        <v>44.04</v>
      </c>
    </row>
    <row r="207" spans="1:12" ht="15.75" customHeight="1" x14ac:dyDescent="0.25">
      <c r="A207" s="1" t="s">
        <v>113</v>
      </c>
      <c r="B207" s="11" t="s">
        <v>76</v>
      </c>
      <c r="C207" s="3">
        <v>40</v>
      </c>
      <c r="D207" s="3">
        <v>0</v>
      </c>
      <c r="E207" s="3">
        <v>2.8</v>
      </c>
      <c r="F207" s="3">
        <v>2.8</v>
      </c>
      <c r="G207" s="3">
        <v>36</v>
      </c>
      <c r="H207" s="3">
        <v>50</v>
      </c>
      <c r="I207" s="3">
        <v>0</v>
      </c>
      <c r="J207" s="3">
        <v>3.5</v>
      </c>
      <c r="K207" s="3">
        <v>3.5</v>
      </c>
      <c r="L207" s="3">
        <v>45</v>
      </c>
    </row>
    <row r="208" spans="1:12" ht="15.75" customHeight="1" x14ac:dyDescent="0.25">
      <c r="A208" s="6">
        <v>394</v>
      </c>
      <c r="B208" s="11" t="s">
        <v>55</v>
      </c>
      <c r="C208" s="3">
        <v>150</v>
      </c>
      <c r="D208" s="3">
        <v>0.25</v>
      </c>
      <c r="E208" s="3">
        <v>0</v>
      </c>
      <c r="F208" s="3">
        <v>17</v>
      </c>
      <c r="G208" s="3">
        <v>68.989999999999995</v>
      </c>
      <c r="H208" s="3">
        <v>200</v>
      </c>
      <c r="I208" s="3">
        <v>0.33</v>
      </c>
      <c r="J208" s="3">
        <v>0</v>
      </c>
      <c r="K208" s="3">
        <v>22.67</v>
      </c>
      <c r="L208" s="3">
        <v>91.99</v>
      </c>
    </row>
    <row r="209" spans="1:12" ht="15" customHeight="1" x14ac:dyDescent="0.25">
      <c r="A209" s="63" t="s">
        <v>113</v>
      </c>
      <c r="B209" s="10" t="s">
        <v>124</v>
      </c>
      <c r="C209" s="3">
        <v>40</v>
      </c>
      <c r="D209" s="3">
        <v>2.8</v>
      </c>
      <c r="E209" s="3">
        <v>0.28000000000000003</v>
      </c>
      <c r="F209" s="3">
        <v>19.96</v>
      </c>
      <c r="G209" s="3">
        <v>96</v>
      </c>
      <c r="H209" s="3">
        <v>50</v>
      </c>
      <c r="I209" s="3">
        <v>2.8</v>
      </c>
      <c r="J209" s="3">
        <v>0.28000000000000003</v>
      </c>
      <c r="K209" s="3">
        <v>19.96</v>
      </c>
      <c r="L209" s="3">
        <v>120</v>
      </c>
    </row>
    <row r="210" spans="1:12" ht="15" customHeight="1" x14ac:dyDescent="0.25">
      <c r="A210" s="213" t="s">
        <v>111</v>
      </c>
      <c r="B210" s="214"/>
      <c r="C210" s="215"/>
      <c r="D210" s="6">
        <f>SUM(D203:D209)</f>
        <v>23.19</v>
      </c>
      <c r="E210" s="6">
        <f>SUM(E203:E209)</f>
        <v>24.080000000000002</v>
      </c>
      <c r="F210" s="6">
        <f>SUM(F203:F209)</f>
        <v>95.039999999999992</v>
      </c>
      <c r="G210" s="6">
        <f>SUM(G203:G209)</f>
        <v>694.06</v>
      </c>
      <c r="H210" s="6"/>
      <c r="I210" s="6">
        <f>SUM(I203:I209)</f>
        <v>25.88</v>
      </c>
      <c r="J210" s="6">
        <f>SUM(J203:J209)</f>
        <v>27.1</v>
      </c>
      <c r="K210" s="6">
        <f>SUM(K203:K209)</f>
        <v>108.71000000000001</v>
      </c>
      <c r="L210" s="6">
        <f>SUM(L203:L209)</f>
        <v>848.67</v>
      </c>
    </row>
    <row r="211" spans="1:12" ht="15" customHeight="1" x14ac:dyDescent="0.25">
      <c r="A211" s="58"/>
      <c r="B211" s="58"/>
      <c r="C211" s="58"/>
      <c r="D211" s="37"/>
      <c r="E211" s="37"/>
      <c r="F211" s="37"/>
      <c r="G211" s="37"/>
      <c r="H211" s="37"/>
      <c r="I211" s="37"/>
      <c r="J211" s="37"/>
      <c r="K211" s="37"/>
      <c r="L211" s="37"/>
    </row>
    <row r="212" spans="1:12" ht="15" customHeight="1" x14ac:dyDescent="0.25">
      <c r="A212" s="207" t="s">
        <v>125</v>
      </c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9"/>
    </row>
    <row r="213" spans="1:12" ht="15.75" customHeight="1" x14ac:dyDescent="0.25">
      <c r="A213" s="6">
        <v>417</v>
      </c>
      <c r="B213" s="11" t="s">
        <v>206</v>
      </c>
      <c r="C213" s="3">
        <v>150</v>
      </c>
      <c r="D213" s="3">
        <v>0.08</v>
      </c>
      <c r="E213" s="3">
        <v>0</v>
      </c>
      <c r="F213" s="3">
        <v>15.8</v>
      </c>
      <c r="G213" s="74">
        <v>63.52</v>
      </c>
      <c r="H213" s="3">
        <v>200</v>
      </c>
      <c r="I213" s="3">
        <v>0.11</v>
      </c>
      <c r="J213" s="3">
        <v>0</v>
      </c>
      <c r="K213" s="3">
        <v>21.1</v>
      </c>
      <c r="L213" s="3">
        <v>84.7</v>
      </c>
    </row>
    <row r="214" spans="1:12" ht="15" customHeight="1" x14ac:dyDescent="0.25">
      <c r="A214" s="213" t="s">
        <v>111</v>
      </c>
      <c r="B214" s="214"/>
      <c r="C214" s="215"/>
      <c r="D214" s="6">
        <f>SUM(D213:D213)</f>
        <v>0.08</v>
      </c>
      <c r="E214" s="6">
        <f>SUM(E213:E213)</f>
        <v>0</v>
      </c>
      <c r="F214" s="6">
        <f>SUM(F213:F213)</f>
        <v>15.8</v>
      </c>
      <c r="G214" s="6">
        <f>SUM(G213:G213)</f>
        <v>63.52</v>
      </c>
      <c r="H214" s="6"/>
      <c r="I214" s="6">
        <f>SUM(I213:I213)</f>
        <v>0.11</v>
      </c>
      <c r="J214" s="6">
        <f>SUM(J213:J213)</f>
        <v>0</v>
      </c>
      <c r="K214" s="6">
        <f>SUM(K213:K213)</f>
        <v>21.1</v>
      </c>
      <c r="L214" s="6">
        <f>SUM(L213:L213)</f>
        <v>84.7</v>
      </c>
    </row>
    <row r="215" spans="1:12" ht="15" customHeight="1" x14ac:dyDescent="0.2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</row>
    <row r="216" spans="1:12" ht="15" customHeight="1" x14ac:dyDescent="0.25">
      <c r="A216" s="207" t="s">
        <v>129</v>
      </c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9"/>
    </row>
    <row r="217" spans="1:12" ht="15.75" customHeight="1" x14ac:dyDescent="0.25">
      <c r="A217" s="6">
        <v>338</v>
      </c>
      <c r="B217" s="11" t="s">
        <v>57</v>
      </c>
      <c r="C217" s="3">
        <v>200</v>
      </c>
      <c r="D217" s="3">
        <v>4.2</v>
      </c>
      <c r="E217" s="3">
        <v>9.1999999999999993</v>
      </c>
      <c r="F217" s="3">
        <v>21.4</v>
      </c>
      <c r="G217" s="3">
        <v>206</v>
      </c>
      <c r="H217" s="3">
        <v>250</v>
      </c>
      <c r="I217" s="3">
        <v>5.25</v>
      </c>
      <c r="J217" s="3">
        <v>11.5</v>
      </c>
      <c r="K217" s="3">
        <v>26.75</v>
      </c>
      <c r="L217" s="3">
        <v>257.5</v>
      </c>
    </row>
    <row r="218" spans="1:12" ht="15.75" customHeight="1" x14ac:dyDescent="0.25">
      <c r="A218" s="1" t="s">
        <v>113</v>
      </c>
      <c r="B218" s="17" t="s">
        <v>164</v>
      </c>
      <c r="C218" s="1">
        <v>30</v>
      </c>
      <c r="D218" s="1">
        <v>1.26</v>
      </c>
      <c r="E218" s="1">
        <v>6.36</v>
      </c>
      <c r="F218" s="1">
        <v>19.2</v>
      </c>
      <c r="G218" s="1">
        <v>137.1</v>
      </c>
      <c r="H218" s="1">
        <v>30</v>
      </c>
      <c r="I218" s="1">
        <v>1.26</v>
      </c>
      <c r="J218" s="1">
        <v>6.36</v>
      </c>
      <c r="K218" s="1">
        <v>19.2</v>
      </c>
      <c r="L218" s="1">
        <v>137.1</v>
      </c>
    </row>
    <row r="219" spans="1:12" ht="15" customHeight="1" x14ac:dyDescent="0.25">
      <c r="A219" s="6">
        <v>410</v>
      </c>
      <c r="B219" s="10" t="s">
        <v>130</v>
      </c>
      <c r="C219" s="3">
        <v>150</v>
      </c>
      <c r="D219" s="3">
        <v>4.4999999999999998E-2</v>
      </c>
      <c r="E219" s="3">
        <v>0</v>
      </c>
      <c r="F219" s="3">
        <v>4.51</v>
      </c>
      <c r="G219" s="3">
        <v>18.239999999999998</v>
      </c>
      <c r="H219" s="3">
        <v>200</v>
      </c>
      <c r="I219" s="3">
        <v>0.06</v>
      </c>
      <c r="J219" s="3">
        <v>0</v>
      </c>
      <c r="K219" s="3">
        <v>6.02</v>
      </c>
      <c r="L219" s="3">
        <v>24.32</v>
      </c>
    </row>
    <row r="220" spans="1:12" ht="15" customHeight="1" x14ac:dyDescent="0.25">
      <c r="A220" s="63" t="s">
        <v>113</v>
      </c>
      <c r="B220" s="10" t="s">
        <v>16</v>
      </c>
      <c r="C220" s="3">
        <v>20</v>
      </c>
      <c r="D220" s="3">
        <v>3.4</v>
      </c>
      <c r="E220" s="3">
        <v>1.32</v>
      </c>
      <c r="F220" s="3">
        <v>17</v>
      </c>
      <c r="G220" s="3">
        <v>51.8</v>
      </c>
      <c r="H220" s="3">
        <v>25</v>
      </c>
      <c r="I220" s="3">
        <v>4.25</v>
      </c>
      <c r="J220" s="3">
        <v>1.65</v>
      </c>
      <c r="K220" s="3">
        <v>21.25</v>
      </c>
      <c r="L220" s="3">
        <v>64.8</v>
      </c>
    </row>
    <row r="221" spans="1:12" ht="15" customHeight="1" x14ac:dyDescent="0.25">
      <c r="A221" s="223" t="s">
        <v>111</v>
      </c>
      <c r="B221" s="223"/>
      <c r="C221" s="223"/>
      <c r="D221" s="6">
        <f>SUM(D217:D220)</f>
        <v>8.9049999999999994</v>
      </c>
      <c r="E221" s="6">
        <f>SUM(E217:E220)</f>
        <v>16.88</v>
      </c>
      <c r="F221" s="6">
        <f>SUM(F217:F220)</f>
        <v>62.109999999999992</v>
      </c>
      <c r="G221" s="6">
        <f>SUM(G217:G220)</f>
        <v>413.14000000000004</v>
      </c>
      <c r="H221" s="6"/>
      <c r="I221" s="6">
        <f>SUM(I217:I220)</f>
        <v>10.82</v>
      </c>
      <c r="J221" s="6">
        <f>SUM(J217:J220)</f>
        <v>19.509999999999998</v>
      </c>
      <c r="K221" s="6">
        <f>SUM(K217:K220)</f>
        <v>73.22</v>
      </c>
      <c r="L221" s="6">
        <f>SUM(L217:L220)</f>
        <v>483.72</v>
      </c>
    </row>
    <row r="222" spans="1:12" ht="15" customHeight="1" x14ac:dyDescent="0.25">
      <c r="A222" s="36" t="s">
        <v>131</v>
      </c>
      <c r="B222" s="57"/>
      <c r="C222" s="57"/>
      <c r="D222" s="57"/>
      <c r="E222" s="57"/>
      <c r="F222" s="57"/>
      <c r="G222" s="36">
        <f>G221+G214+G210+G197+G200</f>
        <v>1551.02</v>
      </c>
      <c r="H222" s="57"/>
      <c r="I222" s="57"/>
      <c r="J222" s="57"/>
      <c r="K222" s="57"/>
      <c r="L222" s="36">
        <f>L221+L214+L210+L197+L200</f>
        <v>1871.7600000000002</v>
      </c>
    </row>
    <row r="223" spans="1:12" ht="15" customHeight="1" x14ac:dyDescent="0.25">
      <c r="A223" s="36"/>
      <c r="B223" s="57"/>
      <c r="C223" s="57"/>
      <c r="D223" s="57"/>
      <c r="E223" s="57"/>
      <c r="F223" s="57"/>
      <c r="G223" s="36"/>
      <c r="H223" s="57"/>
      <c r="I223" s="57"/>
      <c r="J223" s="57"/>
      <c r="K223" s="57"/>
      <c r="L223" s="36"/>
    </row>
    <row r="224" spans="1:12" ht="15" customHeight="1" x14ac:dyDescent="0.25">
      <c r="A224" s="204">
        <v>44406</v>
      </c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9"/>
    </row>
    <row r="225" spans="1:12" ht="15" customHeight="1" x14ac:dyDescent="0.25">
      <c r="A225" s="207" t="s">
        <v>116</v>
      </c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9"/>
    </row>
    <row r="226" spans="1:12" ht="15.75" customHeight="1" x14ac:dyDescent="0.25">
      <c r="A226" s="6">
        <v>177</v>
      </c>
      <c r="B226" s="11" t="s">
        <v>83</v>
      </c>
      <c r="C226" s="3">
        <v>150</v>
      </c>
      <c r="D226" s="3">
        <v>3.86</v>
      </c>
      <c r="E226" s="3">
        <v>8.2899999999999991</v>
      </c>
      <c r="F226" s="3">
        <v>30.1</v>
      </c>
      <c r="G226" s="3">
        <v>224.6</v>
      </c>
      <c r="H226" s="6">
        <v>200</v>
      </c>
      <c r="I226" s="3">
        <v>5.28</v>
      </c>
      <c r="J226" s="3">
        <v>11.34</v>
      </c>
      <c r="K226" s="3">
        <v>41.26</v>
      </c>
      <c r="L226" s="3">
        <v>307</v>
      </c>
    </row>
    <row r="227" spans="1:12" ht="15.75" customHeight="1" x14ac:dyDescent="0.25">
      <c r="A227" s="1">
        <v>3</v>
      </c>
      <c r="B227" s="49" t="s">
        <v>153</v>
      </c>
      <c r="C227" s="1">
        <v>42</v>
      </c>
      <c r="D227" s="1">
        <v>4.41</v>
      </c>
      <c r="E227" s="1">
        <v>6.42</v>
      </c>
      <c r="F227" s="1">
        <v>13.58</v>
      </c>
      <c r="G227" s="1">
        <v>129.69999999999999</v>
      </c>
      <c r="H227" s="1">
        <v>44</v>
      </c>
      <c r="I227" s="1">
        <v>4.7300000000000004</v>
      </c>
      <c r="J227" s="1">
        <v>6.88</v>
      </c>
      <c r="K227" s="1">
        <v>14.56</v>
      </c>
      <c r="L227" s="1">
        <v>139</v>
      </c>
    </row>
    <row r="228" spans="1:12" ht="15.75" customHeight="1" x14ac:dyDescent="0.25">
      <c r="A228" s="6">
        <v>414</v>
      </c>
      <c r="B228" s="11" t="s">
        <v>24</v>
      </c>
      <c r="C228" s="3">
        <v>150</v>
      </c>
      <c r="D228" s="3">
        <v>2.09</v>
      </c>
      <c r="E228" s="3">
        <v>2.39</v>
      </c>
      <c r="F228" s="3">
        <v>14.78</v>
      </c>
      <c r="G228" s="3">
        <v>89.02</v>
      </c>
      <c r="H228" s="3">
        <v>200</v>
      </c>
      <c r="I228" s="3">
        <v>2.79</v>
      </c>
      <c r="J228" s="3">
        <v>3.19</v>
      </c>
      <c r="K228" s="3">
        <v>19.71</v>
      </c>
      <c r="L228" s="3">
        <v>118.69</v>
      </c>
    </row>
    <row r="229" spans="1:12" ht="15" customHeight="1" x14ac:dyDescent="0.25">
      <c r="A229" s="213" t="s">
        <v>111</v>
      </c>
      <c r="B229" s="214"/>
      <c r="C229" s="215"/>
      <c r="D229" s="6">
        <f>SUM(D226:D228)</f>
        <v>10.36</v>
      </c>
      <c r="E229" s="6">
        <f>SUM(E226:E228)</f>
        <v>17.099999999999998</v>
      </c>
      <c r="F229" s="6">
        <f>SUM(F226:F228)</f>
        <v>58.46</v>
      </c>
      <c r="G229" s="6">
        <f>SUM(G226:G228)</f>
        <v>443.31999999999994</v>
      </c>
      <c r="H229" s="6"/>
      <c r="I229" s="6">
        <f>SUM(I226:I228)</f>
        <v>12.8</v>
      </c>
      <c r="J229" s="6">
        <f>SUM(J226:J228)</f>
        <v>21.41</v>
      </c>
      <c r="K229" s="6">
        <f>SUM(K226:K228)</f>
        <v>75.53</v>
      </c>
      <c r="L229" s="6">
        <f>SUM(L226:L228)</f>
        <v>564.69000000000005</v>
      </c>
    </row>
    <row r="230" spans="1:12" ht="15" customHeight="1" x14ac:dyDescent="0.25">
      <c r="A230" s="58"/>
      <c r="B230" s="58"/>
      <c r="C230" s="58"/>
      <c r="D230" s="37"/>
      <c r="E230" s="37"/>
      <c r="F230" s="37"/>
      <c r="G230" s="37"/>
      <c r="H230" s="37"/>
      <c r="I230" s="37"/>
      <c r="J230" s="37"/>
      <c r="K230" s="37"/>
      <c r="L230" s="37"/>
    </row>
    <row r="231" spans="1:12" ht="15" customHeight="1" x14ac:dyDescent="0.25">
      <c r="A231" s="207" t="s">
        <v>175</v>
      </c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9"/>
    </row>
    <row r="232" spans="1:12" ht="15" customHeight="1" x14ac:dyDescent="0.25">
      <c r="A232" s="6" t="s">
        <v>113</v>
      </c>
      <c r="B232" s="14" t="s">
        <v>182</v>
      </c>
      <c r="C232" s="3">
        <v>100</v>
      </c>
      <c r="D232" s="3">
        <v>0</v>
      </c>
      <c r="E232" s="3">
        <v>0</v>
      </c>
      <c r="F232" s="3">
        <v>22</v>
      </c>
      <c r="G232" s="3">
        <v>45</v>
      </c>
      <c r="H232" s="3">
        <v>100</v>
      </c>
      <c r="I232" s="3">
        <v>0</v>
      </c>
      <c r="J232" s="3">
        <v>0</v>
      </c>
      <c r="K232" s="3">
        <v>22</v>
      </c>
      <c r="L232" s="3">
        <v>45</v>
      </c>
    </row>
    <row r="233" spans="1:12" ht="15" customHeight="1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</row>
    <row r="234" spans="1:12" ht="15" customHeight="1" x14ac:dyDescent="0.25">
      <c r="A234" s="207" t="s">
        <v>117</v>
      </c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9"/>
    </row>
    <row r="235" spans="1:12" x14ac:dyDescent="0.25">
      <c r="A235" s="6">
        <v>88</v>
      </c>
      <c r="B235" s="48" t="s">
        <v>89</v>
      </c>
      <c r="C235" s="6">
        <v>150</v>
      </c>
      <c r="D235" s="6">
        <v>1.61</v>
      </c>
      <c r="E235" s="6">
        <v>1.7</v>
      </c>
      <c r="F235" s="6">
        <v>10.199999999999999</v>
      </c>
      <c r="G235" s="6">
        <v>62.8</v>
      </c>
      <c r="H235" s="6">
        <v>200</v>
      </c>
      <c r="I235" s="6">
        <v>2.68</v>
      </c>
      <c r="J235" s="6">
        <v>2.83</v>
      </c>
      <c r="K235" s="6">
        <v>17.14</v>
      </c>
      <c r="L235" s="6">
        <v>104.7</v>
      </c>
    </row>
    <row r="236" spans="1:12" ht="15.75" customHeight="1" x14ac:dyDescent="0.25">
      <c r="A236" s="6">
        <v>339</v>
      </c>
      <c r="B236" s="10" t="s">
        <v>13</v>
      </c>
      <c r="C236" s="3">
        <v>110</v>
      </c>
      <c r="D236" s="3">
        <v>2.2400000000000002</v>
      </c>
      <c r="E236" s="3">
        <v>3.52</v>
      </c>
      <c r="F236" s="3">
        <v>14.98</v>
      </c>
      <c r="G236" s="3">
        <v>100.65</v>
      </c>
      <c r="H236" s="3">
        <v>120</v>
      </c>
      <c r="I236" s="3">
        <v>2.4500000000000002</v>
      </c>
      <c r="J236" s="3">
        <v>3.84</v>
      </c>
      <c r="K236" s="3">
        <v>16.350000000000001</v>
      </c>
      <c r="L236" s="3">
        <v>109.8</v>
      </c>
    </row>
    <row r="237" spans="1:12" ht="15.75" customHeight="1" x14ac:dyDescent="0.25">
      <c r="A237" s="6">
        <v>271</v>
      </c>
      <c r="B237" s="11" t="s">
        <v>132</v>
      </c>
      <c r="C237" s="3">
        <v>80</v>
      </c>
      <c r="D237" s="3">
        <v>10.69</v>
      </c>
      <c r="E237" s="3">
        <v>3.76</v>
      </c>
      <c r="F237" s="3">
        <v>7.9</v>
      </c>
      <c r="G237" s="3">
        <v>108</v>
      </c>
      <c r="H237" s="3">
        <v>90</v>
      </c>
      <c r="I237" s="3">
        <v>12.03</v>
      </c>
      <c r="J237" s="3">
        <v>4.2300000000000004</v>
      </c>
      <c r="K237" s="3">
        <v>8.9</v>
      </c>
      <c r="L237" s="3">
        <v>121.5</v>
      </c>
    </row>
    <row r="238" spans="1:12" x14ac:dyDescent="0.25">
      <c r="A238" s="1">
        <v>385</v>
      </c>
      <c r="B238" s="17" t="s">
        <v>219</v>
      </c>
      <c r="C238" s="1">
        <v>30</v>
      </c>
      <c r="D238" s="1">
        <v>0.5</v>
      </c>
      <c r="E238" s="1">
        <v>4.0199999999999996</v>
      </c>
      <c r="F238" s="1">
        <v>1.5</v>
      </c>
      <c r="G238" s="1">
        <v>44.04</v>
      </c>
      <c r="H238" s="1">
        <v>30</v>
      </c>
      <c r="I238" s="1">
        <v>0.5</v>
      </c>
      <c r="J238" s="1">
        <v>4.0199999999999996</v>
      </c>
      <c r="K238" s="1">
        <v>1.5</v>
      </c>
      <c r="L238" s="1">
        <v>44.04</v>
      </c>
    </row>
    <row r="239" spans="1:12" ht="15.75" customHeight="1" x14ac:dyDescent="0.25">
      <c r="A239" s="6">
        <v>394</v>
      </c>
      <c r="B239" s="11" t="s">
        <v>222</v>
      </c>
      <c r="C239" s="3">
        <v>150</v>
      </c>
      <c r="D239" s="3">
        <v>0.25</v>
      </c>
      <c r="E239" s="3">
        <v>0</v>
      </c>
      <c r="F239" s="3">
        <v>17</v>
      </c>
      <c r="G239" s="3">
        <v>68.989999999999995</v>
      </c>
      <c r="H239" s="3">
        <v>200</v>
      </c>
      <c r="I239" s="3">
        <v>0.33</v>
      </c>
      <c r="J239" s="3">
        <v>0</v>
      </c>
      <c r="K239" s="3">
        <v>22.67</v>
      </c>
      <c r="L239" s="3">
        <v>91.99</v>
      </c>
    </row>
    <row r="240" spans="1:12" ht="15" customHeight="1" x14ac:dyDescent="0.25">
      <c r="A240" s="63" t="s">
        <v>113</v>
      </c>
      <c r="B240" s="10" t="s">
        <v>124</v>
      </c>
      <c r="C240" s="3">
        <v>40</v>
      </c>
      <c r="D240" s="3">
        <v>2.8</v>
      </c>
      <c r="E240" s="3">
        <v>0.28000000000000003</v>
      </c>
      <c r="F240" s="3">
        <v>19.96</v>
      </c>
      <c r="G240" s="3">
        <v>96</v>
      </c>
      <c r="H240" s="3">
        <v>50</v>
      </c>
      <c r="I240" s="3">
        <v>2.8</v>
      </c>
      <c r="J240" s="3">
        <v>0.28000000000000003</v>
      </c>
      <c r="K240" s="3">
        <v>19.96</v>
      </c>
      <c r="L240" s="3">
        <v>120</v>
      </c>
    </row>
    <row r="241" spans="1:12" ht="15" customHeight="1" x14ac:dyDescent="0.25">
      <c r="A241" s="213" t="s">
        <v>111</v>
      </c>
      <c r="B241" s="214"/>
      <c r="C241" s="215"/>
      <c r="D241" s="6">
        <f>SUM(D235:D240)</f>
        <v>18.09</v>
      </c>
      <c r="E241" s="6">
        <f>SUM(E235:E240)</f>
        <v>13.28</v>
      </c>
      <c r="F241" s="6">
        <f>SUM(F235:F240)</f>
        <v>71.539999999999992</v>
      </c>
      <c r="G241" s="6">
        <f>SUM(G235:G240)</f>
        <v>480.48</v>
      </c>
      <c r="H241" s="6"/>
      <c r="I241" s="6">
        <f>SUM(I235:I240)</f>
        <v>20.79</v>
      </c>
      <c r="J241" s="6">
        <f>SUM(J235:J240)</f>
        <v>15.2</v>
      </c>
      <c r="K241" s="6">
        <f>SUM(K235:K240)</f>
        <v>86.52000000000001</v>
      </c>
      <c r="L241" s="6">
        <f>SUM(L235:L240)</f>
        <v>592.03</v>
      </c>
    </row>
    <row r="242" spans="1:12" ht="15" customHeight="1" x14ac:dyDescent="0.25">
      <c r="A242" s="58"/>
      <c r="B242" s="58"/>
      <c r="C242" s="58"/>
      <c r="D242" s="37"/>
      <c r="E242" s="37"/>
      <c r="F242" s="37"/>
      <c r="G242" s="37"/>
      <c r="H242" s="37"/>
      <c r="I242" s="37"/>
      <c r="J242" s="37"/>
      <c r="K242" s="37"/>
      <c r="L242" s="37"/>
    </row>
    <row r="243" spans="1:12" ht="15" customHeight="1" x14ac:dyDescent="0.25">
      <c r="A243" s="207" t="s">
        <v>125</v>
      </c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9"/>
    </row>
    <row r="244" spans="1:12" ht="15.75" customHeight="1" x14ac:dyDescent="0.25">
      <c r="A244" s="6">
        <v>417</v>
      </c>
      <c r="B244" s="11" t="s">
        <v>221</v>
      </c>
      <c r="C244" s="3">
        <v>150</v>
      </c>
      <c r="D244" s="3">
        <v>0.08</v>
      </c>
      <c r="E244" s="3">
        <v>0</v>
      </c>
      <c r="F244" s="3">
        <v>15.8</v>
      </c>
      <c r="G244" s="74">
        <v>63.52</v>
      </c>
      <c r="H244" s="3">
        <v>200</v>
      </c>
      <c r="I244" s="3">
        <v>0.11</v>
      </c>
      <c r="J244" s="3">
        <v>0</v>
      </c>
      <c r="K244" s="3">
        <v>21.1</v>
      </c>
      <c r="L244" s="3">
        <v>84.7</v>
      </c>
    </row>
    <row r="245" spans="1:12" ht="15" customHeight="1" x14ac:dyDescent="0.25">
      <c r="A245" s="213" t="s">
        <v>111</v>
      </c>
      <c r="B245" s="214"/>
      <c r="C245" s="215"/>
      <c r="D245" s="6">
        <f>SUM(D244:D244)</f>
        <v>0.08</v>
      </c>
      <c r="E245" s="6">
        <f>SUM(E244:E244)</f>
        <v>0</v>
      </c>
      <c r="F245" s="6">
        <f>SUM(F244:F244)</f>
        <v>15.8</v>
      </c>
      <c r="G245" s="6">
        <f>SUM(G244:G244)</f>
        <v>63.52</v>
      </c>
      <c r="H245" s="6"/>
      <c r="I245" s="6">
        <f>SUM(I244:I244)</f>
        <v>0.11</v>
      </c>
      <c r="J245" s="6">
        <f>SUM(J244:J244)</f>
        <v>0</v>
      </c>
      <c r="K245" s="6">
        <f>SUM(K244:K244)</f>
        <v>21.1</v>
      </c>
      <c r="L245" s="6">
        <f>SUM(L244:L244)</f>
        <v>84.7</v>
      </c>
    </row>
    <row r="246" spans="1:12" ht="15" customHeight="1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</row>
    <row r="247" spans="1:12" ht="15" customHeight="1" x14ac:dyDescent="0.25">
      <c r="A247" s="207" t="s">
        <v>129</v>
      </c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9"/>
    </row>
    <row r="248" spans="1:12" x14ac:dyDescent="0.25">
      <c r="A248" s="1" t="s">
        <v>199</v>
      </c>
      <c r="B248" s="17" t="s">
        <v>200</v>
      </c>
      <c r="C248" s="1">
        <v>150</v>
      </c>
      <c r="D248" s="1">
        <v>28.67</v>
      </c>
      <c r="E248" s="1">
        <v>7.48</v>
      </c>
      <c r="F248" s="1">
        <v>39.590000000000003</v>
      </c>
      <c r="G248" s="1">
        <v>340.36</v>
      </c>
      <c r="H248" s="1">
        <v>200</v>
      </c>
      <c r="I248" s="1">
        <v>38.22</v>
      </c>
      <c r="J248" s="1">
        <v>9.9700000000000006</v>
      </c>
      <c r="K248" s="1">
        <v>52.76</v>
      </c>
      <c r="L248" s="1">
        <v>453.81</v>
      </c>
    </row>
    <row r="249" spans="1:12" x14ac:dyDescent="0.25">
      <c r="A249" s="1" t="s">
        <v>113</v>
      </c>
      <c r="B249" s="17" t="s">
        <v>190</v>
      </c>
      <c r="C249" s="1">
        <v>25</v>
      </c>
      <c r="D249" s="1">
        <v>1.7</v>
      </c>
      <c r="E249" s="1">
        <v>2.13</v>
      </c>
      <c r="F249" s="1">
        <v>14.25</v>
      </c>
      <c r="G249" s="1">
        <v>76.75</v>
      </c>
      <c r="H249" s="1">
        <v>30</v>
      </c>
      <c r="I249" s="1">
        <v>2.04</v>
      </c>
      <c r="J249" s="1">
        <v>2.5499999999999998</v>
      </c>
      <c r="K249" s="1">
        <v>17.100000000000001</v>
      </c>
      <c r="L249" s="1">
        <v>92.1</v>
      </c>
    </row>
    <row r="250" spans="1:12" ht="15" customHeight="1" x14ac:dyDescent="0.25">
      <c r="A250" s="6">
        <v>410</v>
      </c>
      <c r="B250" s="10" t="s">
        <v>130</v>
      </c>
      <c r="C250" s="3">
        <v>150</v>
      </c>
      <c r="D250" s="3">
        <v>4.4999999999999998E-2</v>
      </c>
      <c r="E250" s="3">
        <v>0</v>
      </c>
      <c r="F250" s="3">
        <v>4.51</v>
      </c>
      <c r="G250" s="3">
        <v>18.239999999999998</v>
      </c>
      <c r="H250" s="3">
        <v>200</v>
      </c>
      <c r="I250" s="3">
        <v>0.06</v>
      </c>
      <c r="J250" s="3">
        <v>0</v>
      </c>
      <c r="K250" s="3">
        <v>6.02</v>
      </c>
      <c r="L250" s="3">
        <v>24.32</v>
      </c>
    </row>
    <row r="251" spans="1:12" ht="15" customHeight="1" x14ac:dyDescent="0.25">
      <c r="A251" s="223" t="s">
        <v>111</v>
      </c>
      <c r="B251" s="223"/>
      <c r="C251" s="223"/>
      <c r="D251" s="6">
        <f>SUM(D248:D250)</f>
        <v>30.415000000000003</v>
      </c>
      <c r="E251" s="6">
        <f>SUM(E248:E250)</f>
        <v>9.61</v>
      </c>
      <c r="F251" s="6">
        <f>SUM(F248:F250)</f>
        <v>58.35</v>
      </c>
      <c r="G251" s="6">
        <f>SUM(G248:G250)</f>
        <v>435.35</v>
      </c>
      <c r="H251" s="6"/>
      <c r="I251" s="6">
        <f>SUM(I248:I250)</f>
        <v>40.32</v>
      </c>
      <c r="J251" s="6">
        <f>SUM(J248:J250)</f>
        <v>12.52</v>
      </c>
      <c r="K251" s="6">
        <f>SUM(K248:K250)</f>
        <v>75.88</v>
      </c>
      <c r="L251" s="6">
        <f>SUM(L248:L250)</f>
        <v>570.23</v>
      </c>
    </row>
    <row r="252" spans="1:12" ht="15" customHeight="1" x14ac:dyDescent="0.25">
      <c r="A252" s="36" t="s">
        <v>131</v>
      </c>
      <c r="B252" s="57"/>
      <c r="C252" s="57"/>
      <c r="D252" s="57"/>
      <c r="E252" s="57"/>
      <c r="F252" s="57"/>
      <c r="G252" s="36">
        <f>G251+G245+G241+G229+G152+G232</f>
        <v>1502.8200000000002</v>
      </c>
      <c r="H252" s="57"/>
      <c r="I252" s="57"/>
      <c r="J252" s="57"/>
      <c r="K252" s="57"/>
      <c r="L252" s="36">
        <f>L251+L245+L241+L229+L152+L232</f>
        <v>1903.52</v>
      </c>
    </row>
    <row r="254" spans="1:12" ht="15" customHeight="1" x14ac:dyDescent="0.25">
      <c r="A254" s="204">
        <v>44407</v>
      </c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9"/>
    </row>
    <row r="255" spans="1:12" ht="15" customHeight="1" x14ac:dyDescent="0.25">
      <c r="A255" s="207" t="s">
        <v>116</v>
      </c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9"/>
    </row>
    <row r="256" spans="1:12" ht="15.75" customHeight="1" x14ac:dyDescent="0.25">
      <c r="A256" s="6">
        <v>168</v>
      </c>
      <c r="B256" s="11" t="s">
        <v>22</v>
      </c>
      <c r="C256" s="3">
        <v>150</v>
      </c>
      <c r="D256" s="3">
        <v>7.35</v>
      </c>
      <c r="E256" s="3">
        <v>10.46</v>
      </c>
      <c r="F256" s="3">
        <v>31.3</v>
      </c>
      <c r="G256" s="3">
        <v>248.69</v>
      </c>
      <c r="H256" s="3">
        <v>200</v>
      </c>
      <c r="I256" s="3">
        <v>9.8000000000000007</v>
      </c>
      <c r="J256" s="3">
        <v>13.95</v>
      </c>
      <c r="K256" s="3">
        <v>41.73</v>
      </c>
      <c r="L256" s="3">
        <v>331.59</v>
      </c>
    </row>
    <row r="257" spans="1:12" ht="15.75" customHeight="1" x14ac:dyDescent="0.25">
      <c r="A257" s="1">
        <v>1</v>
      </c>
      <c r="B257" s="17" t="s">
        <v>110</v>
      </c>
      <c r="C257" s="1">
        <v>36</v>
      </c>
      <c r="D257" s="1">
        <v>2.17</v>
      </c>
      <c r="E257" s="1">
        <v>6.79</v>
      </c>
      <c r="F257" s="1">
        <v>13.15</v>
      </c>
      <c r="G257" s="1">
        <v>122.4</v>
      </c>
      <c r="H257" s="1">
        <v>37</v>
      </c>
      <c r="I257" s="1">
        <v>2.2599999999999998</v>
      </c>
      <c r="J257" s="1">
        <v>6.98</v>
      </c>
      <c r="K257" s="1">
        <v>13.52</v>
      </c>
      <c r="L257" s="1">
        <v>125.8</v>
      </c>
    </row>
    <row r="258" spans="1:12" ht="15.75" customHeight="1" x14ac:dyDescent="0.25">
      <c r="A258" s="1">
        <v>416</v>
      </c>
      <c r="B258" s="17" t="s">
        <v>108</v>
      </c>
      <c r="C258" s="1">
        <v>150</v>
      </c>
      <c r="D258" s="1">
        <v>3.15</v>
      </c>
      <c r="E258" s="1">
        <v>2.72</v>
      </c>
      <c r="F258" s="1">
        <v>12.96</v>
      </c>
      <c r="G258" s="1">
        <v>89</v>
      </c>
      <c r="H258" s="1">
        <v>200</v>
      </c>
      <c r="I258" s="1">
        <v>4.2</v>
      </c>
      <c r="J258" s="1">
        <v>3.62</v>
      </c>
      <c r="K258" s="1">
        <v>17.28</v>
      </c>
      <c r="L258" s="1">
        <v>118.66</v>
      </c>
    </row>
    <row r="259" spans="1:12" ht="15" customHeight="1" x14ac:dyDescent="0.25">
      <c r="A259" s="213" t="s">
        <v>111</v>
      </c>
      <c r="B259" s="214"/>
      <c r="C259" s="215"/>
      <c r="D259" s="6">
        <f>SUM(D256:D258)</f>
        <v>12.67</v>
      </c>
      <c r="E259" s="6">
        <f>SUM(E256:E258)</f>
        <v>19.97</v>
      </c>
      <c r="F259" s="6">
        <f>SUM(F256:F258)</f>
        <v>57.410000000000004</v>
      </c>
      <c r="G259" s="6">
        <f>SUM(G256:G258)</f>
        <v>460.09000000000003</v>
      </c>
      <c r="H259" s="6"/>
      <c r="I259" s="6">
        <f>SUM(I256:I258)</f>
        <v>16.260000000000002</v>
      </c>
      <c r="J259" s="6">
        <f>SUM(J256:J258)</f>
        <v>24.55</v>
      </c>
      <c r="K259" s="6">
        <f>SUM(K256:K258)</f>
        <v>72.53</v>
      </c>
      <c r="L259" s="6">
        <f>SUM(L256:L258)</f>
        <v>576.04999999999995</v>
      </c>
    </row>
    <row r="260" spans="1:12" ht="15" customHeight="1" x14ac:dyDescent="0.25">
      <c r="A260" s="58"/>
      <c r="B260" s="58"/>
      <c r="C260" s="58"/>
      <c r="D260" s="37"/>
      <c r="E260" s="37"/>
      <c r="F260" s="37"/>
      <c r="G260" s="37"/>
      <c r="H260" s="37"/>
      <c r="I260" s="37"/>
      <c r="J260" s="37"/>
      <c r="K260" s="37"/>
      <c r="L260" s="37"/>
    </row>
    <row r="261" spans="1:12" ht="15" customHeight="1" x14ac:dyDescent="0.25">
      <c r="A261" s="207" t="s">
        <v>175</v>
      </c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9"/>
    </row>
    <row r="262" spans="1:12" ht="15" customHeight="1" x14ac:dyDescent="0.25">
      <c r="A262" s="6" t="s">
        <v>113</v>
      </c>
      <c r="B262" s="14" t="s">
        <v>182</v>
      </c>
      <c r="C262" s="3">
        <v>100</v>
      </c>
      <c r="D262" s="3">
        <v>0</v>
      </c>
      <c r="E262" s="3">
        <v>0</v>
      </c>
      <c r="F262" s="3">
        <v>22</v>
      </c>
      <c r="G262" s="3">
        <v>45</v>
      </c>
      <c r="H262" s="3">
        <v>100</v>
      </c>
      <c r="I262" s="3">
        <v>0</v>
      </c>
      <c r="J262" s="3">
        <v>0</v>
      </c>
      <c r="K262" s="3">
        <v>22</v>
      </c>
      <c r="L262" s="3">
        <v>45</v>
      </c>
    </row>
    <row r="263" spans="1:12" ht="15" customHeight="1" x14ac:dyDescent="0.25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</row>
    <row r="264" spans="1:12" ht="15" customHeight="1" x14ac:dyDescent="0.25">
      <c r="A264" s="207" t="s">
        <v>117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9"/>
    </row>
    <row r="265" spans="1:12" x14ac:dyDescent="0.25">
      <c r="A265" s="6" t="s">
        <v>141</v>
      </c>
      <c r="B265" s="47" t="s">
        <v>144</v>
      </c>
      <c r="C265" s="3">
        <v>150</v>
      </c>
      <c r="D265" s="3">
        <v>1.4</v>
      </c>
      <c r="E265" s="3">
        <v>2.33</v>
      </c>
      <c r="F265" s="3">
        <v>8.17</v>
      </c>
      <c r="G265" s="3">
        <v>59.27</v>
      </c>
      <c r="H265" s="3">
        <v>200</v>
      </c>
      <c r="I265" s="3">
        <v>1.87</v>
      </c>
      <c r="J265" s="3">
        <v>3.11</v>
      </c>
      <c r="K265" s="3">
        <v>10.9</v>
      </c>
      <c r="L265" s="3">
        <v>79</v>
      </c>
    </row>
    <row r="266" spans="1:12" ht="15.75" customHeight="1" x14ac:dyDescent="0.25">
      <c r="A266" s="8">
        <v>332</v>
      </c>
      <c r="B266" s="54" t="s">
        <v>90</v>
      </c>
      <c r="C266" s="8">
        <v>110</v>
      </c>
      <c r="D266" s="8">
        <v>2.67</v>
      </c>
      <c r="E266" s="8">
        <v>3.94</v>
      </c>
      <c r="F266" s="8">
        <v>26.9</v>
      </c>
      <c r="G266" s="8">
        <v>153.78</v>
      </c>
      <c r="H266" s="8">
        <v>120</v>
      </c>
      <c r="I266" s="8">
        <v>2.92</v>
      </c>
      <c r="J266" s="8">
        <v>4.29</v>
      </c>
      <c r="K266" s="8">
        <v>29.34</v>
      </c>
      <c r="L266" s="6">
        <v>167.76</v>
      </c>
    </row>
    <row r="267" spans="1:12" x14ac:dyDescent="0.25">
      <c r="A267" s="6">
        <v>312</v>
      </c>
      <c r="B267" s="11" t="s">
        <v>50</v>
      </c>
      <c r="C267" s="3" t="s">
        <v>45</v>
      </c>
      <c r="D267" s="3">
        <v>11.06</v>
      </c>
      <c r="E267" s="3">
        <v>7.46</v>
      </c>
      <c r="F267" s="3">
        <v>4.4800000000000004</v>
      </c>
      <c r="G267" s="3">
        <v>129.38</v>
      </c>
      <c r="H267" s="3" t="s">
        <v>93</v>
      </c>
      <c r="I267" s="3">
        <v>12.44</v>
      </c>
      <c r="J267" s="3">
        <v>8.39</v>
      </c>
      <c r="K267" s="3">
        <v>5.04</v>
      </c>
      <c r="L267" s="3">
        <v>145.55000000000001</v>
      </c>
    </row>
    <row r="268" spans="1:12" x14ac:dyDescent="0.25">
      <c r="A268" s="6">
        <v>366</v>
      </c>
      <c r="B268" s="11" t="s">
        <v>36</v>
      </c>
      <c r="C268" s="3">
        <v>30</v>
      </c>
      <c r="D268" s="3">
        <v>0.16</v>
      </c>
      <c r="E268" s="3">
        <v>1.1000000000000001</v>
      </c>
      <c r="F268" s="3">
        <v>1.57</v>
      </c>
      <c r="G268" s="3">
        <v>16.850000000000001</v>
      </c>
      <c r="H268" s="3">
        <v>30</v>
      </c>
      <c r="I268" s="3">
        <v>0.16</v>
      </c>
      <c r="J268" s="3">
        <v>1.1000000000000001</v>
      </c>
      <c r="K268" s="3">
        <v>1.57</v>
      </c>
      <c r="L268" s="3">
        <v>16.850000000000001</v>
      </c>
    </row>
    <row r="269" spans="1:12" ht="15.75" customHeight="1" x14ac:dyDescent="0.25">
      <c r="A269" s="6">
        <v>394</v>
      </c>
      <c r="B269" s="11" t="s">
        <v>55</v>
      </c>
      <c r="C269" s="3">
        <v>150</v>
      </c>
      <c r="D269" s="3">
        <v>0.25</v>
      </c>
      <c r="E269" s="3">
        <v>0</v>
      </c>
      <c r="F269" s="3">
        <v>17</v>
      </c>
      <c r="G269" s="3">
        <v>68.989999999999995</v>
      </c>
      <c r="H269" s="3">
        <v>200</v>
      </c>
      <c r="I269" s="3">
        <v>0.33</v>
      </c>
      <c r="J269" s="3">
        <v>0</v>
      </c>
      <c r="K269" s="3">
        <v>22.67</v>
      </c>
      <c r="L269" s="3">
        <v>91.99</v>
      </c>
    </row>
    <row r="270" spans="1:12" ht="15" customHeight="1" x14ac:dyDescent="0.25">
      <c r="A270" s="63" t="s">
        <v>113</v>
      </c>
      <c r="B270" s="10" t="s">
        <v>124</v>
      </c>
      <c r="C270" s="3">
        <v>40</v>
      </c>
      <c r="D270" s="3">
        <v>2.8</v>
      </c>
      <c r="E270" s="3">
        <v>0.28000000000000003</v>
      </c>
      <c r="F270" s="3">
        <v>19.96</v>
      </c>
      <c r="G270" s="3">
        <v>96</v>
      </c>
      <c r="H270" s="3">
        <v>50</v>
      </c>
      <c r="I270" s="3">
        <v>2.8</v>
      </c>
      <c r="J270" s="3">
        <v>0.28000000000000003</v>
      </c>
      <c r="K270" s="3">
        <v>19.96</v>
      </c>
      <c r="L270" s="3">
        <v>120</v>
      </c>
    </row>
    <row r="271" spans="1:12" ht="15" customHeight="1" x14ac:dyDescent="0.25">
      <c r="A271" s="213" t="s">
        <v>111</v>
      </c>
      <c r="B271" s="214"/>
      <c r="C271" s="215"/>
      <c r="D271" s="6">
        <f>SUM(D265:D270)</f>
        <v>18.34</v>
      </c>
      <c r="E271" s="6">
        <f>SUM(E265:E270)</f>
        <v>15.11</v>
      </c>
      <c r="F271" s="6">
        <f>SUM(F265:F270)</f>
        <v>78.08</v>
      </c>
      <c r="G271" s="6">
        <f>SUM(G265:G270)</f>
        <v>524.27</v>
      </c>
      <c r="H271" s="6"/>
      <c r="I271" s="6">
        <f>SUM(I265:I270)</f>
        <v>20.52</v>
      </c>
      <c r="J271" s="6">
        <f>SUM(J265:J270)</f>
        <v>17.170000000000002</v>
      </c>
      <c r="K271" s="6">
        <f>SUM(K265:K270)</f>
        <v>89.480000000000018</v>
      </c>
      <c r="L271" s="6">
        <f>SUM(L265:L270)</f>
        <v>621.15000000000009</v>
      </c>
    </row>
    <row r="272" spans="1:12" ht="15" customHeight="1" x14ac:dyDescent="0.25">
      <c r="A272" s="58"/>
      <c r="B272" s="58"/>
      <c r="C272" s="58"/>
      <c r="D272" s="37"/>
      <c r="E272" s="37"/>
      <c r="F272" s="37"/>
      <c r="G272" s="37"/>
      <c r="H272" s="37"/>
      <c r="I272" s="37"/>
      <c r="J272" s="37"/>
      <c r="K272" s="37"/>
      <c r="L272" s="37"/>
    </row>
    <row r="273" spans="1:16" ht="15" customHeight="1" x14ac:dyDescent="0.25">
      <c r="A273" s="207" t="s">
        <v>125</v>
      </c>
      <c r="B273" s="208"/>
      <c r="C273" s="208"/>
      <c r="D273" s="208"/>
      <c r="E273" s="208"/>
      <c r="F273" s="208"/>
      <c r="G273" s="208"/>
      <c r="H273" s="208"/>
      <c r="I273" s="208"/>
      <c r="J273" s="208"/>
      <c r="K273" s="208"/>
      <c r="L273" s="209"/>
      <c r="P273" t="s">
        <v>223</v>
      </c>
    </row>
    <row r="274" spans="1:16" ht="15.75" customHeight="1" x14ac:dyDescent="0.25">
      <c r="A274" s="1" t="s">
        <v>113</v>
      </c>
      <c r="B274" s="24" t="s">
        <v>216</v>
      </c>
      <c r="C274" s="1">
        <v>150</v>
      </c>
      <c r="D274" s="1">
        <v>4.5</v>
      </c>
      <c r="E274" s="1">
        <v>4.8</v>
      </c>
      <c r="F274" s="1">
        <v>7.05</v>
      </c>
      <c r="G274" s="1">
        <v>87</v>
      </c>
      <c r="H274" s="1">
        <v>200</v>
      </c>
      <c r="I274" s="1">
        <v>6</v>
      </c>
      <c r="J274" s="1">
        <v>6.4</v>
      </c>
      <c r="K274" s="1">
        <v>9.4</v>
      </c>
      <c r="L274" s="1">
        <v>116</v>
      </c>
    </row>
    <row r="275" spans="1:16" ht="15" customHeight="1" x14ac:dyDescent="0.25">
      <c r="A275" s="213" t="s">
        <v>111</v>
      </c>
      <c r="B275" s="214"/>
      <c r="C275" s="215"/>
      <c r="D275" s="6">
        <f>SUM(D274:D274)</f>
        <v>4.5</v>
      </c>
      <c r="E275" s="6">
        <f>SUM(E274:E274)</f>
        <v>4.8</v>
      </c>
      <c r="F275" s="6">
        <f>SUM(F274:F274)</f>
        <v>7.05</v>
      </c>
      <c r="G275" s="6">
        <f>SUM(G274:G274)</f>
        <v>87</v>
      </c>
      <c r="H275" s="6"/>
      <c r="I275" s="6">
        <f>SUM(I274:I274)</f>
        <v>6</v>
      </c>
      <c r="J275" s="6">
        <f>SUM(J274:J274)</f>
        <v>6.4</v>
      </c>
      <c r="K275" s="6">
        <f>SUM(K274:K274)</f>
        <v>9.4</v>
      </c>
      <c r="L275" s="6">
        <f>SUM(L274:L274)</f>
        <v>116</v>
      </c>
    </row>
    <row r="276" spans="1:16" ht="15" customHeight="1" x14ac:dyDescent="0.25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</row>
    <row r="277" spans="1:16" ht="15" customHeight="1" x14ac:dyDescent="0.25">
      <c r="A277" s="207" t="s">
        <v>129</v>
      </c>
      <c r="B277" s="208"/>
      <c r="C277" s="208"/>
      <c r="D277" s="208"/>
      <c r="E277" s="208"/>
      <c r="F277" s="208"/>
      <c r="G277" s="208"/>
      <c r="H277" s="208"/>
      <c r="I277" s="208"/>
      <c r="J277" s="208"/>
      <c r="K277" s="208"/>
      <c r="L277" s="209"/>
    </row>
    <row r="278" spans="1:16" ht="15.75" customHeight="1" x14ac:dyDescent="0.25">
      <c r="A278" s="6">
        <v>136</v>
      </c>
      <c r="B278" s="11" t="s">
        <v>75</v>
      </c>
      <c r="C278" s="3">
        <v>110</v>
      </c>
      <c r="D278" s="3">
        <v>2.2999999999999998</v>
      </c>
      <c r="E278" s="3">
        <v>5.16</v>
      </c>
      <c r="F278" s="3">
        <v>19.95</v>
      </c>
      <c r="G278" s="3">
        <v>133.80000000000001</v>
      </c>
      <c r="H278" s="3">
        <v>120</v>
      </c>
      <c r="I278" s="3">
        <v>2.5</v>
      </c>
      <c r="J278" s="3">
        <v>5.62</v>
      </c>
      <c r="K278" s="3">
        <v>21.76</v>
      </c>
      <c r="L278" s="3">
        <v>145.96</v>
      </c>
    </row>
    <row r="279" spans="1:16" ht="15.75" customHeight="1" x14ac:dyDescent="0.25">
      <c r="A279" s="1" t="s">
        <v>113</v>
      </c>
      <c r="B279" s="11" t="s">
        <v>76</v>
      </c>
      <c r="C279" s="3">
        <v>40</v>
      </c>
      <c r="D279" s="3">
        <v>0</v>
      </c>
      <c r="E279" s="3">
        <v>2.8</v>
      </c>
      <c r="F279" s="3">
        <v>2.8</v>
      </c>
      <c r="G279" s="3">
        <v>36</v>
      </c>
      <c r="H279" s="3">
        <v>50</v>
      </c>
      <c r="I279" s="3">
        <v>0</v>
      </c>
      <c r="J279" s="3">
        <v>3.5</v>
      </c>
      <c r="K279" s="3">
        <v>3.5</v>
      </c>
      <c r="L279" s="3">
        <v>45</v>
      </c>
    </row>
    <row r="280" spans="1:16" ht="15.75" customHeight="1" x14ac:dyDescent="0.25">
      <c r="A280" s="1" t="s">
        <v>113</v>
      </c>
      <c r="B280" s="17" t="s">
        <v>115</v>
      </c>
      <c r="C280" s="1">
        <v>30</v>
      </c>
      <c r="D280" s="1">
        <v>0.15</v>
      </c>
      <c r="E280" s="1">
        <v>0</v>
      </c>
      <c r="F280" s="1">
        <v>22.83</v>
      </c>
      <c r="G280" s="1">
        <v>91.2</v>
      </c>
      <c r="H280" s="1">
        <v>30</v>
      </c>
      <c r="I280" s="1">
        <v>0.15</v>
      </c>
      <c r="J280" s="1">
        <v>0</v>
      </c>
      <c r="K280" s="1">
        <v>22.83</v>
      </c>
      <c r="L280" s="1">
        <v>91.2</v>
      </c>
    </row>
    <row r="281" spans="1:16" ht="15" customHeight="1" x14ac:dyDescent="0.25">
      <c r="A281" s="6">
        <v>410</v>
      </c>
      <c r="B281" s="10" t="s">
        <v>130</v>
      </c>
      <c r="C281" s="3">
        <v>150</v>
      </c>
      <c r="D281" s="3">
        <v>4.4999999999999998E-2</v>
      </c>
      <c r="E281" s="3">
        <v>0</v>
      </c>
      <c r="F281" s="3">
        <v>4.51</v>
      </c>
      <c r="G281" s="3">
        <v>18.239999999999998</v>
      </c>
      <c r="H281" s="3">
        <v>200</v>
      </c>
      <c r="I281" s="3">
        <v>0.06</v>
      </c>
      <c r="J281" s="3">
        <v>0</v>
      </c>
      <c r="K281" s="3">
        <v>6.02</v>
      </c>
      <c r="L281" s="3">
        <v>24.32</v>
      </c>
    </row>
    <row r="282" spans="1:16" ht="15" customHeight="1" x14ac:dyDescent="0.25">
      <c r="A282" s="63" t="s">
        <v>113</v>
      </c>
      <c r="B282" s="10" t="s">
        <v>16</v>
      </c>
      <c r="C282" s="3">
        <v>20</v>
      </c>
      <c r="D282" s="3">
        <v>3.4</v>
      </c>
      <c r="E282" s="3">
        <v>1.32</v>
      </c>
      <c r="F282" s="3">
        <v>17</v>
      </c>
      <c r="G282" s="3">
        <v>51.8</v>
      </c>
      <c r="H282" s="3">
        <v>25</v>
      </c>
      <c r="I282" s="3">
        <v>4.25</v>
      </c>
      <c r="J282" s="3">
        <v>1.65</v>
      </c>
      <c r="K282" s="3">
        <v>21.25</v>
      </c>
      <c r="L282" s="3">
        <v>64.8</v>
      </c>
    </row>
    <row r="283" spans="1:16" ht="15" customHeight="1" x14ac:dyDescent="0.25">
      <c r="A283" s="223" t="s">
        <v>111</v>
      </c>
      <c r="B283" s="223"/>
      <c r="C283" s="223"/>
      <c r="D283" s="6">
        <f>SUM(D278:D282)</f>
        <v>5.8949999999999996</v>
      </c>
      <c r="E283" s="6">
        <f>SUM(E278:E282)</f>
        <v>9.2799999999999994</v>
      </c>
      <c r="F283" s="6">
        <f>SUM(F278:F282)</f>
        <v>67.09</v>
      </c>
      <c r="G283" s="6">
        <f>SUM(G278:G282)</f>
        <v>331.04</v>
      </c>
      <c r="H283" s="6"/>
      <c r="I283" s="6">
        <f>SUM(I278:I282)</f>
        <v>6.96</v>
      </c>
      <c r="J283" s="6">
        <f>SUM(J278:J282)</f>
        <v>10.770000000000001</v>
      </c>
      <c r="K283" s="6">
        <f>SUM(K278:K282)</f>
        <v>75.36</v>
      </c>
      <c r="L283" s="6">
        <f>SUM(L278:L282)</f>
        <v>371.28000000000003</v>
      </c>
    </row>
    <row r="284" spans="1:16" ht="15" customHeight="1" x14ac:dyDescent="0.25">
      <c r="A284" s="36" t="s">
        <v>131</v>
      </c>
      <c r="B284" s="57"/>
      <c r="C284" s="57"/>
      <c r="D284" s="57"/>
      <c r="E284" s="57"/>
      <c r="F284" s="57"/>
      <c r="G284" s="36">
        <f>G283+G275+G271+G259+G182+G262</f>
        <v>1534.4</v>
      </c>
      <c r="H284" s="57"/>
      <c r="I284" s="57"/>
      <c r="J284" s="57"/>
      <c r="K284" s="57"/>
      <c r="L284" s="36">
        <f>L283+L275+L271+L259+L182+L262</f>
        <v>1845.48</v>
      </c>
    </row>
    <row r="286" spans="1:16" ht="15" customHeight="1" x14ac:dyDescent="0.25">
      <c r="A286" s="204">
        <v>44410</v>
      </c>
      <c r="B286" s="208"/>
      <c r="C286" s="208"/>
      <c r="D286" s="208"/>
      <c r="E286" s="208"/>
      <c r="F286" s="208"/>
      <c r="G286" s="208"/>
      <c r="H286" s="208"/>
      <c r="I286" s="208"/>
      <c r="J286" s="208"/>
      <c r="K286" s="208"/>
      <c r="L286" s="209"/>
    </row>
    <row r="287" spans="1:16" ht="15" customHeight="1" x14ac:dyDescent="0.25">
      <c r="A287" s="207" t="s">
        <v>116</v>
      </c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9"/>
    </row>
    <row r="288" spans="1:16" ht="15.75" customHeight="1" x14ac:dyDescent="0.25">
      <c r="A288" s="6">
        <v>168</v>
      </c>
      <c r="B288" s="10" t="s">
        <v>8</v>
      </c>
      <c r="C288" s="3">
        <v>150</v>
      </c>
      <c r="D288" s="3">
        <v>4.74</v>
      </c>
      <c r="E288" s="3">
        <v>6.68</v>
      </c>
      <c r="F288" s="3">
        <v>19.12</v>
      </c>
      <c r="G288" s="3">
        <v>155.54</v>
      </c>
      <c r="H288" s="3">
        <v>200</v>
      </c>
      <c r="I288" s="3">
        <v>6.32</v>
      </c>
      <c r="J288" s="3">
        <v>8.91</v>
      </c>
      <c r="K288" s="3">
        <v>25.49</v>
      </c>
      <c r="L288" s="3">
        <v>207.39</v>
      </c>
    </row>
    <row r="289" spans="1:12" ht="15.75" customHeight="1" x14ac:dyDescent="0.25">
      <c r="A289" s="1">
        <v>2</v>
      </c>
      <c r="B289" s="49" t="s">
        <v>135</v>
      </c>
      <c r="C289" s="1">
        <v>42</v>
      </c>
      <c r="D289" s="1">
        <v>2.17</v>
      </c>
      <c r="E289" s="1">
        <v>6.79</v>
      </c>
      <c r="F289" s="1">
        <v>13.15</v>
      </c>
      <c r="G289" s="1">
        <v>136.91999999999999</v>
      </c>
      <c r="H289" s="1">
        <v>44</v>
      </c>
      <c r="I289" s="1">
        <v>2.2599999999999998</v>
      </c>
      <c r="J289" s="1">
        <v>6.98</v>
      </c>
      <c r="K289" s="1">
        <v>13.52</v>
      </c>
      <c r="L289" s="1">
        <v>142.74</v>
      </c>
    </row>
    <row r="290" spans="1:12" ht="15" customHeight="1" x14ac:dyDescent="0.25">
      <c r="A290" s="6">
        <v>410</v>
      </c>
      <c r="B290" s="10" t="s">
        <v>130</v>
      </c>
      <c r="C290" s="3">
        <v>150</v>
      </c>
      <c r="D290" s="3">
        <v>4.4999999999999998E-2</v>
      </c>
      <c r="E290" s="3">
        <v>0</v>
      </c>
      <c r="F290" s="3">
        <v>4.51</v>
      </c>
      <c r="G290" s="3">
        <v>18.239999999999998</v>
      </c>
      <c r="H290" s="3">
        <v>200</v>
      </c>
      <c r="I290" s="3">
        <v>0.06</v>
      </c>
      <c r="J290" s="3">
        <v>0</v>
      </c>
      <c r="K290" s="3">
        <v>6.02</v>
      </c>
      <c r="L290" s="3">
        <v>24.32</v>
      </c>
    </row>
    <row r="291" spans="1:12" ht="15" customHeight="1" x14ac:dyDescent="0.25">
      <c r="A291" s="213" t="s">
        <v>111</v>
      </c>
      <c r="B291" s="214"/>
      <c r="C291" s="215"/>
      <c r="D291" s="6">
        <f>SUM(D288:D290)</f>
        <v>6.9550000000000001</v>
      </c>
      <c r="E291" s="6">
        <f>SUM(E288:E290)</f>
        <v>13.469999999999999</v>
      </c>
      <c r="F291" s="6">
        <f>SUM(F288:F290)</f>
        <v>36.78</v>
      </c>
      <c r="G291" s="6">
        <f>SUM(G288:G290)</f>
        <v>310.7</v>
      </c>
      <c r="H291" s="6"/>
      <c r="I291" s="6">
        <f>SUM(I288:I290)</f>
        <v>8.64</v>
      </c>
      <c r="J291" s="6">
        <f>SUM(J288:J290)</f>
        <v>15.89</v>
      </c>
      <c r="K291" s="6">
        <f>SUM(K288:K290)</f>
        <v>45.03</v>
      </c>
      <c r="L291" s="6">
        <f>SUM(L288:L290)</f>
        <v>374.45</v>
      </c>
    </row>
    <row r="292" spans="1:12" ht="15" customHeight="1" x14ac:dyDescent="0.25">
      <c r="A292" s="58"/>
      <c r="B292" s="58"/>
      <c r="C292" s="58"/>
      <c r="D292" s="37"/>
      <c r="E292" s="37"/>
      <c r="F292" s="37"/>
      <c r="G292" s="37"/>
      <c r="H292" s="37"/>
      <c r="I292" s="37"/>
      <c r="J292" s="37"/>
      <c r="K292" s="37"/>
      <c r="L292" s="37"/>
    </row>
    <row r="293" spans="1:12" ht="15" customHeight="1" x14ac:dyDescent="0.25">
      <c r="A293" s="207" t="s">
        <v>175</v>
      </c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9"/>
    </row>
    <row r="294" spans="1:12" ht="15" customHeight="1" x14ac:dyDescent="0.25">
      <c r="A294" s="6" t="s">
        <v>113</v>
      </c>
      <c r="B294" s="14" t="s">
        <v>182</v>
      </c>
      <c r="C294" s="3">
        <v>100</v>
      </c>
      <c r="D294" s="3">
        <v>0</v>
      </c>
      <c r="E294" s="3">
        <v>0</v>
      </c>
      <c r="F294" s="3">
        <v>22</v>
      </c>
      <c r="G294" s="3">
        <v>45</v>
      </c>
      <c r="H294" s="3">
        <v>100</v>
      </c>
      <c r="I294" s="3">
        <v>0</v>
      </c>
      <c r="J294" s="3">
        <v>0</v>
      </c>
      <c r="K294" s="3">
        <v>22</v>
      </c>
      <c r="L294" s="3">
        <v>45</v>
      </c>
    </row>
    <row r="295" spans="1:12" ht="1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</row>
    <row r="296" spans="1:12" ht="15" customHeight="1" x14ac:dyDescent="0.25">
      <c r="A296" s="207" t="s">
        <v>117</v>
      </c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9"/>
    </row>
    <row r="297" spans="1:12" ht="15.75" customHeight="1" x14ac:dyDescent="0.25">
      <c r="A297" s="6">
        <v>62</v>
      </c>
      <c r="B297" s="11" t="s">
        <v>43</v>
      </c>
      <c r="C297" s="3">
        <v>150</v>
      </c>
      <c r="D297" s="3">
        <v>1.1599999999999999</v>
      </c>
      <c r="E297" s="3">
        <v>3.8</v>
      </c>
      <c r="F297" s="3">
        <v>6.03</v>
      </c>
      <c r="G297" s="3">
        <v>62.5</v>
      </c>
      <c r="H297" s="3">
        <v>200</v>
      </c>
      <c r="I297" s="3">
        <v>1.55</v>
      </c>
      <c r="J297" s="3">
        <v>5.07</v>
      </c>
      <c r="K297" s="3">
        <v>8.0399999999999991</v>
      </c>
      <c r="L297" s="3">
        <v>83.33</v>
      </c>
    </row>
    <row r="298" spans="1:12" ht="15.75" customHeight="1" x14ac:dyDescent="0.25">
      <c r="A298" s="6">
        <v>332</v>
      </c>
      <c r="B298" s="11" t="s">
        <v>72</v>
      </c>
      <c r="C298" s="3">
        <v>110</v>
      </c>
      <c r="D298" s="3">
        <v>6.4</v>
      </c>
      <c r="E298" s="3">
        <v>3.98</v>
      </c>
      <c r="F298" s="3">
        <v>33</v>
      </c>
      <c r="G298" s="3">
        <v>193.46</v>
      </c>
      <c r="H298" s="3">
        <v>120</v>
      </c>
      <c r="I298" s="3">
        <v>6.99</v>
      </c>
      <c r="J298" s="3">
        <v>4.34</v>
      </c>
      <c r="K298" s="3">
        <v>36</v>
      </c>
      <c r="L298" s="3">
        <v>211.05</v>
      </c>
    </row>
    <row r="299" spans="1:12" ht="15.75" customHeight="1" x14ac:dyDescent="0.25">
      <c r="A299" s="6">
        <v>268</v>
      </c>
      <c r="B299" s="10" t="s">
        <v>14</v>
      </c>
      <c r="C299" s="3">
        <v>80</v>
      </c>
      <c r="D299" s="3">
        <v>8.93</v>
      </c>
      <c r="E299" s="3">
        <v>6.62</v>
      </c>
      <c r="F299" s="3">
        <v>0.59</v>
      </c>
      <c r="G299" s="3">
        <v>162.49</v>
      </c>
      <c r="H299" s="3">
        <v>90</v>
      </c>
      <c r="I299" s="3">
        <v>10.039999999999999</v>
      </c>
      <c r="J299" s="3">
        <v>7.44</v>
      </c>
      <c r="K299" s="3">
        <v>0.66</v>
      </c>
      <c r="L299" s="3">
        <v>182.8</v>
      </c>
    </row>
    <row r="300" spans="1:12" ht="15.75" customHeight="1" x14ac:dyDescent="0.25">
      <c r="A300" s="1" t="s">
        <v>113</v>
      </c>
      <c r="B300" s="17" t="s">
        <v>143</v>
      </c>
      <c r="C300" s="1">
        <v>40</v>
      </c>
      <c r="D300" s="1">
        <v>0.4</v>
      </c>
      <c r="E300" s="1">
        <v>4</v>
      </c>
      <c r="F300" s="1">
        <v>2.8</v>
      </c>
      <c r="G300" s="1">
        <v>48.8</v>
      </c>
      <c r="H300" s="1">
        <v>50</v>
      </c>
      <c r="I300" s="1">
        <v>0.5</v>
      </c>
      <c r="J300" s="1">
        <v>5</v>
      </c>
      <c r="K300" s="1">
        <v>3.5</v>
      </c>
      <c r="L300" s="1">
        <v>61</v>
      </c>
    </row>
    <row r="301" spans="1:12" ht="15.75" customHeight="1" x14ac:dyDescent="0.25">
      <c r="A301" s="6">
        <v>394</v>
      </c>
      <c r="B301" s="11" t="s">
        <v>185</v>
      </c>
      <c r="C301" s="3">
        <v>150</v>
      </c>
      <c r="D301" s="3">
        <v>0.25</v>
      </c>
      <c r="E301" s="3">
        <v>0</v>
      </c>
      <c r="F301" s="3">
        <v>17</v>
      </c>
      <c r="G301" s="3">
        <v>68.989999999999995</v>
      </c>
      <c r="H301" s="3">
        <v>200</v>
      </c>
      <c r="I301" s="3">
        <v>0.33</v>
      </c>
      <c r="J301" s="3">
        <v>0</v>
      </c>
      <c r="K301" s="3">
        <v>22.67</v>
      </c>
      <c r="L301" s="3">
        <v>91.99</v>
      </c>
    </row>
    <row r="302" spans="1:12" ht="15" customHeight="1" x14ac:dyDescent="0.25">
      <c r="A302" s="63" t="s">
        <v>113</v>
      </c>
      <c r="B302" s="10" t="s">
        <v>124</v>
      </c>
      <c r="C302" s="3">
        <v>40</v>
      </c>
      <c r="D302" s="3">
        <v>2.8</v>
      </c>
      <c r="E302" s="3">
        <v>0.28000000000000003</v>
      </c>
      <c r="F302" s="3">
        <v>19.96</v>
      </c>
      <c r="G302" s="3">
        <v>96</v>
      </c>
      <c r="H302" s="3">
        <v>50</v>
      </c>
      <c r="I302" s="3">
        <v>2.8</v>
      </c>
      <c r="J302" s="3">
        <v>0.28000000000000003</v>
      </c>
      <c r="K302" s="3">
        <v>19.96</v>
      </c>
      <c r="L302" s="3">
        <v>120</v>
      </c>
    </row>
    <row r="303" spans="1:12" ht="15" customHeight="1" x14ac:dyDescent="0.25">
      <c r="A303" s="213" t="s">
        <v>111</v>
      </c>
      <c r="B303" s="214"/>
      <c r="C303" s="215"/>
      <c r="D303" s="6">
        <f>SUM(D297:D302)</f>
        <v>19.940000000000001</v>
      </c>
      <c r="E303" s="6">
        <f>SUM(E297:E302)</f>
        <v>18.68</v>
      </c>
      <c r="F303" s="6">
        <f>SUM(F297:F302)</f>
        <v>79.38</v>
      </c>
      <c r="G303" s="6">
        <f>SUM(G297:G302)</f>
        <v>632.24</v>
      </c>
      <c r="H303" s="6"/>
      <c r="I303" s="6">
        <f>SUM(I297:I302)</f>
        <v>22.209999999999997</v>
      </c>
      <c r="J303" s="6">
        <f>SUM(J297:J302)</f>
        <v>22.130000000000003</v>
      </c>
      <c r="K303" s="6">
        <f>SUM(K297:K302)</f>
        <v>90.830000000000013</v>
      </c>
      <c r="L303" s="6">
        <f>SUM(L297:L302)</f>
        <v>750.17000000000007</v>
      </c>
    </row>
    <row r="304" spans="1:12" ht="15" customHeight="1" x14ac:dyDescent="0.25">
      <c r="A304" s="58"/>
      <c r="B304" s="58"/>
      <c r="C304" s="58"/>
      <c r="D304" s="37"/>
      <c r="E304" s="37"/>
      <c r="F304" s="37"/>
      <c r="G304" s="37"/>
      <c r="H304" s="37"/>
      <c r="I304" s="37"/>
      <c r="J304" s="37"/>
      <c r="K304" s="37"/>
      <c r="L304" s="37"/>
    </row>
    <row r="305" spans="1:12" ht="15" customHeight="1" x14ac:dyDescent="0.25">
      <c r="A305" s="207" t="s">
        <v>125</v>
      </c>
      <c r="B305" s="208"/>
      <c r="C305" s="208"/>
      <c r="D305" s="208"/>
      <c r="E305" s="208"/>
      <c r="F305" s="208"/>
      <c r="G305" s="208"/>
      <c r="H305" s="208"/>
      <c r="I305" s="208"/>
      <c r="J305" s="208"/>
      <c r="K305" s="208"/>
      <c r="L305" s="209"/>
    </row>
    <row r="306" spans="1:12" ht="15.75" customHeight="1" x14ac:dyDescent="0.25">
      <c r="A306" s="1" t="s">
        <v>113</v>
      </c>
      <c r="B306" s="24" t="s">
        <v>216</v>
      </c>
      <c r="C306" s="1">
        <v>150</v>
      </c>
      <c r="D306" s="1">
        <v>4.5</v>
      </c>
      <c r="E306" s="1">
        <v>4.8</v>
      </c>
      <c r="F306" s="1">
        <v>7.05</v>
      </c>
      <c r="G306" s="1">
        <v>87</v>
      </c>
      <c r="H306" s="1">
        <v>200</v>
      </c>
      <c r="I306" s="1">
        <v>6</v>
      </c>
      <c r="J306" s="1">
        <v>6.4</v>
      </c>
      <c r="K306" s="1">
        <v>9.4</v>
      </c>
      <c r="L306" s="1">
        <v>116</v>
      </c>
    </row>
    <row r="307" spans="1:12" ht="15" customHeight="1" x14ac:dyDescent="0.25">
      <c r="A307" s="213" t="s">
        <v>111</v>
      </c>
      <c r="B307" s="214"/>
      <c r="C307" s="215"/>
      <c r="D307" s="6">
        <f>SUM(D306:D306)</f>
        <v>4.5</v>
      </c>
      <c r="E307" s="6">
        <f>SUM(E306:E306)</f>
        <v>4.8</v>
      </c>
      <c r="F307" s="6">
        <f>SUM(F306:F306)</f>
        <v>7.05</v>
      </c>
      <c r="G307" s="6">
        <f>SUM(G306:G306)</f>
        <v>87</v>
      </c>
      <c r="H307" s="6"/>
      <c r="I307" s="6">
        <f>SUM(I306:I306)</f>
        <v>6</v>
      </c>
      <c r="J307" s="6">
        <f>SUM(J306:J306)</f>
        <v>6.4</v>
      </c>
      <c r="K307" s="6">
        <f>SUM(K306:K306)</f>
        <v>9.4</v>
      </c>
      <c r="L307" s="6">
        <f>SUM(L306:L306)</f>
        <v>116</v>
      </c>
    </row>
    <row r="308" spans="1:12" ht="15" customHeight="1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</row>
    <row r="309" spans="1:12" ht="15" customHeight="1" x14ac:dyDescent="0.25">
      <c r="A309" s="207" t="s">
        <v>129</v>
      </c>
      <c r="B309" s="208"/>
      <c r="C309" s="208"/>
      <c r="D309" s="208"/>
      <c r="E309" s="208"/>
      <c r="F309" s="208"/>
      <c r="G309" s="208"/>
      <c r="H309" s="208"/>
      <c r="I309" s="208"/>
      <c r="J309" s="208"/>
      <c r="K309" s="208"/>
      <c r="L309" s="209"/>
    </row>
    <row r="310" spans="1:12" x14ac:dyDescent="0.25">
      <c r="A310" s="1">
        <v>114</v>
      </c>
      <c r="B310" s="40" t="s">
        <v>114</v>
      </c>
      <c r="C310" s="1">
        <v>150</v>
      </c>
      <c r="D310" s="1">
        <v>3.52</v>
      </c>
      <c r="E310" s="1">
        <v>6.91</v>
      </c>
      <c r="F310" s="1">
        <v>18.239999999999998</v>
      </c>
      <c r="G310" s="1">
        <v>117.3</v>
      </c>
      <c r="H310" s="1">
        <v>200</v>
      </c>
      <c r="I310" s="21">
        <v>4.6900000000000004</v>
      </c>
      <c r="J310" s="1">
        <v>9.1999999999999993</v>
      </c>
      <c r="K310" s="1">
        <v>13.65</v>
      </c>
      <c r="L310" s="1">
        <v>156.4</v>
      </c>
    </row>
    <row r="311" spans="1:12" x14ac:dyDescent="0.25">
      <c r="A311" s="1" t="s">
        <v>145</v>
      </c>
      <c r="B311" s="17" t="s">
        <v>148</v>
      </c>
      <c r="C311" s="1">
        <v>40</v>
      </c>
      <c r="D311" s="1">
        <v>5.32</v>
      </c>
      <c r="E311" s="1">
        <v>1.98</v>
      </c>
      <c r="F311" s="1">
        <v>31.44</v>
      </c>
      <c r="G311" s="1">
        <v>164.71</v>
      </c>
      <c r="H311" s="1">
        <v>60</v>
      </c>
      <c r="I311" s="1">
        <v>7.08</v>
      </c>
      <c r="J311" s="1">
        <v>2.63</v>
      </c>
      <c r="K311" s="1">
        <v>41.81</v>
      </c>
      <c r="L311" s="1">
        <v>219.07</v>
      </c>
    </row>
    <row r="312" spans="1:12" ht="15" customHeight="1" x14ac:dyDescent="0.25">
      <c r="A312" s="6">
        <v>410</v>
      </c>
      <c r="B312" s="10" t="s">
        <v>130</v>
      </c>
      <c r="C312" s="3">
        <v>150</v>
      </c>
      <c r="D312" s="3">
        <v>4.4999999999999998E-2</v>
      </c>
      <c r="E312" s="3">
        <v>0</v>
      </c>
      <c r="F312" s="3">
        <v>4.51</v>
      </c>
      <c r="G312" s="3">
        <v>18.239999999999998</v>
      </c>
      <c r="H312" s="3">
        <v>200</v>
      </c>
      <c r="I312" s="3">
        <v>0.06</v>
      </c>
      <c r="J312" s="3">
        <v>0</v>
      </c>
      <c r="K312" s="3">
        <v>6.02</v>
      </c>
      <c r="L312" s="3">
        <v>24.32</v>
      </c>
    </row>
    <row r="313" spans="1:12" ht="15" customHeight="1" x14ac:dyDescent="0.25">
      <c r="A313" s="63" t="s">
        <v>113</v>
      </c>
      <c r="B313" s="10" t="s">
        <v>16</v>
      </c>
      <c r="C313" s="3">
        <v>20</v>
      </c>
      <c r="D313" s="3">
        <v>3.4</v>
      </c>
      <c r="E313" s="3">
        <v>1.32</v>
      </c>
      <c r="F313" s="3">
        <v>17</v>
      </c>
      <c r="G313" s="3">
        <v>51.8</v>
      </c>
      <c r="H313" s="3">
        <v>25</v>
      </c>
      <c r="I313" s="3">
        <v>4.25</v>
      </c>
      <c r="J313" s="3">
        <v>1.65</v>
      </c>
      <c r="K313" s="3">
        <v>21.25</v>
      </c>
      <c r="L313" s="3">
        <v>64.8</v>
      </c>
    </row>
    <row r="314" spans="1:12" ht="15" customHeight="1" x14ac:dyDescent="0.25">
      <c r="A314" s="223" t="s">
        <v>111</v>
      </c>
      <c r="B314" s="223"/>
      <c r="C314" s="223"/>
      <c r="D314" s="6">
        <f>SUM(D310:D313)</f>
        <v>12.285</v>
      </c>
      <c r="E314" s="6">
        <f>SUM(E310:E313)</f>
        <v>10.210000000000001</v>
      </c>
      <c r="F314" s="6">
        <f>SUM(F310:F313)</f>
        <v>71.19</v>
      </c>
      <c r="G314" s="6">
        <f>SUM(G310:G313)</f>
        <v>352.05</v>
      </c>
      <c r="H314" s="6"/>
      <c r="I314" s="6">
        <f>SUM(I310:I313)</f>
        <v>16.079999999999998</v>
      </c>
      <c r="J314" s="6">
        <f>SUM(J310:J313)</f>
        <v>13.479999999999999</v>
      </c>
      <c r="K314" s="6">
        <f>SUM(K310:K313)</f>
        <v>82.73</v>
      </c>
      <c r="L314" s="6">
        <f>SUM(L310:L313)</f>
        <v>464.59000000000003</v>
      </c>
    </row>
    <row r="315" spans="1:12" ht="15" customHeight="1" x14ac:dyDescent="0.25">
      <c r="A315" s="36" t="s">
        <v>131</v>
      </c>
      <c r="B315" s="57"/>
      <c r="C315" s="57"/>
      <c r="D315" s="57"/>
      <c r="E315" s="57"/>
      <c r="F315" s="57"/>
      <c r="G315" s="36">
        <f>G314+G307+G303+G291+G245+G294</f>
        <v>1490.51</v>
      </c>
      <c r="H315" s="57"/>
      <c r="I315" s="57"/>
      <c r="J315" s="57"/>
      <c r="K315" s="57"/>
      <c r="L315" s="36">
        <f>L314+L307+L303+L291+L245+L294</f>
        <v>1834.9100000000003</v>
      </c>
    </row>
    <row r="317" spans="1:12" ht="15" customHeight="1" x14ac:dyDescent="0.25">
      <c r="A317" s="204">
        <v>44411</v>
      </c>
      <c r="B317" s="208"/>
      <c r="C317" s="208"/>
      <c r="D317" s="208"/>
      <c r="E317" s="208"/>
      <c r="F317" s="208"/>
      <c r="G317" s="208"/>
      <c r="H317" s="208"/>
      <c r="I317" s="208"/>
      <c r="J317" s="208"/>
      <c r="K317" s="208"/>
      <c r="L317" s="209"/>
    </row>
    <row r="318" spans="1:12" ht="15" customHeight="1" x14ac:dyDescent="0.25">
      <c r="A318" s="207" t="s">
        <v>116</v>
      </c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9"/>
    </row>
    <row r="319" spans="1:12" ht="15.75" customHeight="1" x14ac:dyDescent="0.25">
      <c r="A319" s="6">
        <v>168</v>
      </c>
      <c r="B319" s="11" t="s">
        <v>77</v>
      </c>
      <c r="C319" s="3">
        <v>150</v>
      </c>
      <c r="D319" s="3">
        <v>3.84</v>
      </c>
      <c r="E319" s="3">
        <v>4.97</v>
      </c>
      <c r="F319" s="3">
        <v>24.46</v>
      </c>
      <c r="G319" s="3">
        <v>157.6</v>
      </c>
      <c r="H319" s="3">
        <v>200</v>
      </c>
      <c r="I319" s="3">
        <v>5.12</v>
      </c>
      <c r="J319" s="3">
        <v>6.63</v>
      </c>
      <c r="K319" s="3">
        <v>32.61</v>
      </c>
      <c r="L319" s="3">
        <v>210.13</v>
      </c>
    </row>
    <row r="320" spans="1:12" ht="15.75" customHeight="1" x14ac:dyDescent="0.25">
      <c r="A320" s="1">
        <v>3</v>
      </c>
      <c r="B320" s="49" t="s">
        <v>153</v>
      </c>
      <c r="C320" s="1">
        <v>42</v>
      </c>
      <c r="D320" s="1">
        <v>4.41</v>
      </c>
      <c r="E320" s="1">
        <v>6.42</v>
      </c>
      <c r="F320" s="1">
        <v>13.58</v>
      </c>
      <c r="G320" s="1">
        <v>129.69999999999999</v>
      </c>
      <c r="H320" s="1">
        <v>44</v>
      </c>
      <c r="I320" s="1">
        <v>4.7300000000000004</v>
      </c>
      <c r="J320" s="1">
        <v>6.88</v>
      </c>
      <c r="K320" s="1">
        <v>14.56</v>
      </c>
      <c r="L320" s="1">
        <v>139</v>
      </c>
    </row>
    <row r="321" spans="1:12" ht="12.75" customHeight="1" x14ac:dyDescent="0.25">
      <c r="A321" s="6">
        <v>413</v>
      </c>
      <c r="B321" s="11" t="s">
        <v>32</v>
      </c>
      <c r="C321" s="3">
        <v>150</v>
      </c>
      <c r="D321" s="3">
        <v>1.05</v>
      </c>
      <c r="E321" s="3">
        <v>1.2</v>
      </c>
      <c r="F321" s="3">
        <v>13.01</v>
      </c>
      <c r="G321" s="3">
        <v>66.989999999999995</v>
      </c>
      <c r="H321" s="3">
        <v>200</v>
      </c>
      <c r="I321" s="3">
        <v>1.4</v>
      </c>
      <c r="J321" s="3">
        <v>1.6</v>
      </c>
      <c r="K321" s="3">
        <v>17.350000000000001</v>
      </c>
      <c r="L321" s="3">
        <v>89.32</v>
      </c>
    </row>
    <row r="322" spans="1:12" ht="15" customHeight="1" x14ac:dyDescent="0.25">
      <c r="A322" s="213" t="s">
        <v>111</v>
      </c>
      <c r="B322" s="214"/>
      <c r="C322" s="215"/>
      <c r="D322" s="6">
        <f>SUM(D319:D321)</f>
        <v>9.3000000000000007</v>
      </c>
      <c r="E322" s="6">
        <f>SUM(E319:E321)</f>
        <v>12.59</v>
      </c>
      <c r="F322" s="6">
        <f>SUM(F319:F321)</f>
        <v>51.05</v>
      </c>
      <c r="G322" s="6">
        <f>SUM(G319:G321)</f>
        <v>354.28999999999996</v>
      </c>
      <c r="H322" s="6"/>
      <c r="I322" s="6">
        <f>SUM(I319:I321)</f>
        <v>11.250000000000002</v>
      </c>
      <c r="J322" s="6">
        <f>SUM(J319:J321)</f>
        <v>15.11</v>
      </c>
      <c r="K322" s="6">
        <f>SUM(K319:K321)</f>
        <v>64.52000000000001</v>
      </c>
      <c r="L322" s="6">
        <f>SUM(L319:L321)</f>
        <v>438.45</v>
      </c>
    </row>
    <row r="323" spans="1:12" ht="15" customHeight="1" x14ac:dyDescent="0.25">
      <c r="A323" s="58"/>
      <c r="B323" s="58"/>
      <c r="C323" s="58"/>
      <c r="D323" s="37"/>
      <c r="E323" s="37"/>
      <c r="F323" s="37"/>
      <c r="G323" s="37"/>
      <c r="H323" s="37"/>
      <c r="I323" s="37"/>
      <c r="J323" s="37"/>
      <c r="K323" s="37"/>
      <c r="L323" s="37"/>
    </row>
    <row r="324" spans="1:12" ht="15" customHeight="1" x14ac:dyDescent="0.25">
      <c r="A324" s="207" t="s">
        <v>175</v>
      </c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9"/>
    </row>
    <row r="325" spans="1:12" ht="15" customHeight="1" x14ac:dyDescent="0.25">
      <c r="A325" s="6" t="s">
        <v>113</v>
      </c>
      <c r="B325" s="14" t="s">
        <v>182</v>
      </c>
      <c r="C325" s="3">
        <v>100</v>
      </c>
      <c r="D325" s="3">
        <v>0</v>
      </c>
      <c r="E325" s="3">
        <v>0</v>
      </c>
      <c r="F325" s="3">
        <v>22</v>
      </c>
      <c r="G325" s="3">
        <v>45</v>
      </c>
      <c r="H325" s="3">
        <v>100</v>
      </c>
      <c r="I325" s="3">
        <v>0</v>
      </c>
      <c r="J325" s="3">
        <v>0</v>
      </c>
      <c r="K325" s="3">
        <v>22</v>
      </c>
      <c r="L325" s="3">
        <v>45</v>
      </c>
    </row>
    <row r="326" spans="1:12" ht="15" customHeight="1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</row>
    <row r="327" spans="1:12" ht="15" customHeight="1" x14ac:dyDescent="0.25">
      <c r="A327" s="207" t="s">
        <v>117</v>
      </c>
      <c r="B327" s="208"/>
      <c r="C327" s="208"/>
      <c r="D327" s="208"/>
      <c r="E327" s="208"/>
      <c r="F327" s="208"/>
      <c r="G327" s="208"/>
      <c r="H327" s="208"/>
      <c r="I327" s="208"/>
      <c r="J327" s="208"/>
      <c r="K327" s="208"/>
      <c r="L327" s="209"/>
    </row>
    <row r="328" spans="1:12" x14ac:dyDescent="0.25">
      <c r="A328" s="39"/>
      <c r="B328" s="48" t="s">
        <v>88</v>
      </c>
      <c r="C328" s="6">
        <v>150</v>
      </c>
      <c r="D328" s="3">
        <v>5.93</v>
      </c>
      <c r="E328" s="3">
        <v>6.08</v>
      </c>
      <c r="F328" s="3">
        <v>6.85</v>
      </c>
      <c r="G328" s="3">
        <v>84.98</v>
      </c>
      <c r="H328" s="6">
        <v>200</v>
      </c>
      <c r="I328" s="6">
        <v>6.28</v>
      </c>
      <c r="J328" s="3">
        <v>7.11</v>
      </c>
      <c r="K328" s="3">
        <v>9.66</v>
      </c>
      <c r="L328" s="3">
        <v>126.79</v>
      </c>
    </row>
    <row r="329" spans="1:12" ht="15.75" customHeight="1" x14ac:dyDescent="0.25">
      <c r="A329" s="1">
        <v>304</v>
      </c>
      <c r="B329" s="17" t="s">
        <v>162</v>
      </c>
      <c r="C329" s="1">
        <v>220</v>
      </c>
      <c r="D329" s="1">
        <v>20.7</v>
      </c>
      <c r="E329" s="1">
        <v>17.54</v>
      </c>
      <c r="F329" s="1">
        <v>36.78</v>
      </c>
      <c r="G329" s="1">
        <v>387.2</v>
      </c>
      <c r="H329" s="1">
        <v>250</v>
      </c>
      <c r="I329" s="1">
        <v>23.61</v>
      </c>
      <c r="J329" s="1">
        <v>19.93</v>
      </c>
      <c r="K329" s="1">
        <v>41.8</v>
      </c>
      <c r="L329" s="1">
        <v>440</v>
      </c>
    </row>
    <row r="330" spans="1:12" x14ac:dyDescent="0.25">
      <c r="A330" s="1"/>
      <c r="B330" s="17" t="s">
        <v>214</v>
      </c>
      <c r="C330" s="1">
        <v>40</v>
      </c>
      <c r="D330" s="1">
        <v>0</v>
      </c>
      <c r="E330" s="1">
        <v>0</v>
      </c>
      <c r="F330" s="1">
        <v>1.52</v>
      </c>
      <c r="G330" s="1">
        <v>14.8</v>
      </c>
      <c r="H330" s="1">
        <v>50</v>
      </c>
      <c r="I330" s="1">
        <v>0</v>
      </c>
      <c r="J330" s="1">
        <v>0</v>
      </c>
      <c r="K330" s="1">
        <v>1.9</v>
      </c>
      <c r="L330" s="21">
        <v>18.5</v>
      </c>
    </row>
    <row r="331" spans="1:12" ht="15.75" customHeight="1" x14ac:dyDescent="0.25">
      <c r="A331" s="6">
        <v>396</v>
      </c>
      <c r="B331" s="11" t="s">
        <v>28</v>
      </c>
      <c r="C331" s="3">
        <v>150</v>
      </c>
      <c r="D331" s="3">
        <v>0.1</v>
      </c>
      <c r="E331" s="3">
        <v>0</v>
      </c>
      <c r="F331" s="3">
        <v>15.86</v>
      </c>
      <c r="G331" s="3">
        <v>63.8</v>
      </c>
      <c r="H331" s="3">
        <v>200</v>
      </c>
      <c r="I331" s="3">
        <v>0.13</v>
      </c>
      <c r="J331" s="3">
        <v>0</v>
      </c>
      <c r="K331" s="3">
        <v>21.15</v>
      </c>
      <c r="L331" s="3">
        <v>85.1</v>
      </c>
    </row>
    <row r="332" spans="1:12" ht="15" customHeight="1" x14ac:dyDescent="0.25">
      <c r="A332" s="63" t="s">
        <v>113</v>
      </c>
      <c r="B332" s="10" t="s">
        <v>124</v>
      </c>
      <c r="C332" s="3">
        <v>40</v>
      </c>
      <c r="D332" s="3">
        <v>2.8</v>
      </c>
      <c r="E332" s="3">
        <v>0.28000000000000003</v>
      </c>
      <c r="F332" s="3">
        <v>19.96</v>
      </c>
      <c r="G332" s="3">
        <v>96</v>
      </c>
      <c r="H332" s="3">
        <v>50</v>
      </c>
      <c r="I332" s="3">
        <v>2.8</v>
      </c>
      <c r="J332" s="3">
        <v>0.28000000000000003</v>
      </c>
      <c r="K332" s="3">
        <v>19.96</v>
      </c>
      <c r="L332" s="3">
        <v>120</v>
      </c>
    </row>
    <row r="333" spans="1:12" ht="15" customHeight="1" x14ac:dyDescent="0.25">
      <c r="A333" s="213" t="s">
        <v>111</v>
      </c>
      <c r="B333" s="214"/>
      <c r="C333" s="215"/>
      <c r="D333" s="6">
        <f>SUM(D328:D332)</f>
        <v>29.53</v>
      </c>
      <c r="E333" s="6">
        <f>SUM(E328:E332)</f>
        <v>23.9</v>
      </c>
      <c r="F333" s="6">
        <f>SUM(F328:F332)</f>
        <v>80.97</v>
      </c>
      <c r="G333" s="6">
        <f>SUM(G328:G332)</f>
        <v>646.78</v>
      </c>
      <c r="H333" s="6"/>
      <c r="I333" s="6">
        <f>SUM(I328:I332)</f>
        <v>32.82</v>
      </c>
      <c r="J333" s="6">
        <f>SUM(J328:J332)</f>
        <v>27.32</v>
      </c>
      <c r="K333" s="6">
        <f>SUM(K328:K332)</f>
        <v>94.47</v>
      </c>
      <c r="L333" s="6">
        <f>SUM(L328:L332)</f>
        <v>790.39</v>
      </c>
    </row>
    <row r="334" spans="1:12" ht="15" customHeight="1" x14ac:dyDescent="0.25">
      <c r="A334" s="58"/>
      <c r="B334" s="58"/>
      <c r="C334" s="58"/>
      <c r="D334" s="37"/>
      <c r="E334" s="37"/>
      <c r="F334" s="37"/>
      <c r="G334" s="37"/>
      <c r="H334" s="37"/>
      <c r="I334" s="37"/>
      <c r="J334" s="37"/>
      <c r="K334" s="37"/>
      <c r="L334" s="37"/>
    </row>
    <row r="335" spans="1:12" ht="15" customHeight="1" x14ac:dyDescent="0.25">
      <c r="A335" s="207" t="s">
        <v>125</v>
      </c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9"/>
    </row>
    <row r="336" spans="1:12" ht="15.75" customHeight="1" x14ac:dyDescent="0.25">
      <c r="A336" s="6">
        <v>417</v>
      </c>
      <c r="B336" s="11" t="s">
        <v>196</v>
      </c>
      <c r="C336" s="3">
        <v>150</v>
      </c>
      <c r="D336" s="3">
        <v>0.51</v>
      </c>
      <c r="E336" s="3">
        <v>0</v>
      </c>
      <c r="F336" s="3">
        <v>15.76</v>
      </c>
      <c r="G336" s="3">
        <v>35.15</v>
      </c>
      <c r="H336" s="3">
        <v>200</v>
      </c>
      <c r="I336" s="3">
        <v>0.68</v>
      </c>
      <c r="J336" s="3">
        <v>0</v>
      </c>
      <c r="K336" s="3">
        <v>21</v>
      </c>
      <c r="L336" s="3">
        <v>46.87</v>
      </c>
    </row>
    <row r="337" spans="1:14" ht="15" customHeight="1" x14ac:dyDescent="0.25">
      <c r="A337" s="213" t="s">
        <v>111</v>
      </c>
      <c r="B337" s="214"/>
      <c r="C337" s="215"/>
      <c r="D337" s="6">
        <f>SUM(D336:D336)</f>
        <v>0.51</v>
      </c>
      <c r="E337" s="6">
        <f>SUM(E336:E336)</f>
        <v>0</v>
      </c>
      <c r="F337" s="6">
        <f>SUM(F336:F336)</f>
        <v>15.76</v>
      </c>
      <c r="G337" s="6">
        <f>SUM(G336:G336)</f>
        <v>35.15</v>
      </c>
      <c r="H337" s="6"/>
      <c r="I337" s="6">
        <f>SUM(I336:I336)</f>
        <v>0.68</v>
      </c>
      <c r="J337" s="6">
        <f>SUM(J336:J336)</f>
        <v>0</v>
      </c>
      <c r="K337" s="6">
        <f>SUM(K336:K336)</f>
        <v>21</v>
      </c>
      <c r="L337" s="6">
        <f>SUM(L336:L336)</f>
        <v>46.87</v>
      </c>
    </row>
    <row r="338" spans="1:14" ht="15" customHeight="1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</row>
    <row r="339" spans="1:14" ht="15" customHeight="1" x14ac:dyDescent="0.25">
      <c r="A339" s="207" t="s">
        <v>129</v>
      </c>
      <c r="B339" s="208"/>
      <c r="C339" s="208"/>
      <c r="D339" s="208"/>
      <c r="E339" s="208"/>
      <c r="F339" s="208"/>
      <c r="G339" s="208"/>
      <c r="H339" s="208"/>
      <c r="I339" s="208"/>
      <c r="J339" s="208"/>
      <c r="K339" s="208"/>
      <c r="L339" s="209"/>
    </row>
    <row r="340" spans="1:14" ht="15.75" customHeight="1" x14ac:dyDescent="0.25">
      <c r="A340" s="6">
        <v>233</v>
      </c>
      <c r="B340" s="11" t="s">
        <v>47</v>
      </c>
      <c r="C340" s="3">
        <v>180</v>
      </c>
      <c r="D340" s="3">
        <v>13.8</v>
      </c>
      <c r="E340" s="3">
        <v>17.100000000000001</v>
      </c>
      <c r="F340" s="3">
        <v>20.12</v>
      </c>
      <c r="G340" s="3">
        <v>252</v>
      </c>
      <c r="H340" s="3">
        <v>200</v>
      </c>
      <c r="I340" s="3">
        <v>15.33</v>
      </c>
      <c r="J340" s="3">
        <v>19</v>
      </c>
      <c r="K340" s="3">
        <v>22.36</v>
      </c>
      <c r="L340" s="3">
        <v>280</v>
      </c>
    </row>
    <row r="341" spans="1:14" ht="15" customHeight="1" x14ac:dyDescent="0.25">
      <c r="A341" s="6">
        <v>410</v>
      </c>
      <c r="B341" s="10" t="s">
        <v>130</v>
      </c>
      <c r="C341" s="3">
        <v>150</v>
      </c>
      <c r="D341" s="3">
        <v>4.4999999999999998E-2</v>
      </c>
      <c r="E341" s="3">
        <v>0</v>
      </c>
      <c r="F341" s="3">
        <v>4.51</v>
      </c>
      <c r="G341" s="3">
        <v>18.239999999999998</v>
      </c>
      <c r="H341" s="3">
        <v>200</v>
      </c>
      <c r="I341" s="3">
        <v>0.06</v>
      </c>
      <c r="J341" s="3">
        <v>0</v>
      </c>
      <c r="K341" s="3">
        <v>6.02</v>
      </c>
      <c r="L341" s="3">
        <v>24.32</v>
      </c>
    </row>
    <row r="342" spans="1:14" ht="15" customHeight="1" x14ac:dyDescent="0.25">
      <c r="A342" s="63" t="s">
        <v>113</v>
      </c>
      <c r="B342" s="10" t="s">
        <v>16</v>
      </c>
      <c r="C342" s="3">
        <v>20</v>
      </c>
      <c r="D342" s="3">
        <v>3.4</v>
      </c>
      <c r="E342" s="3">
        <v>1.32</v>
      </c>
      <c r="F342" s="3">
        <v>17</v>
      </c>
      <c r="G342" s="3">
        <v>51.8</v>
      </c>
      <c r="H342" s="3">
        <v>25</v>
      </c>
      <c r="I342" s="3">
        <v>4.25</v>
      </c>
      <c r="J342" s="3">
        <v>1.65</v>
      </c>
      <c r="K342" s="3">
        <v>21.25</v>
      </c>
      <c r="L342" s="3">
        <v>64.8</v>
      </c>
    </row>
    <row r="343" spans="1:14" ht="15" customHeight="1" x14ac:dyDescent="0.25">
      <c r="A343" s="223" t="s">
        <v>111</v>
      </c>
      <c r="B343" s="223"/>
      <c r="C343" s="223"/>
      <c r="D343" s="6">
        <f>SUM(D340:D342)</f>
        <v>17.245000000000001</v>
      </c>
      <c r="E343" s="6">
        <f>SUM(E340:E342)</f>
        <v>18.420000000000002</v>
      </c>
      <c r="F343" s="6">
        <f>SUM(F340:F342)</f>
        <v>41.63</v>
      </c>
      <c r="G343" s="6">
        <f>SUM(G340:G342)</f>
        <v>322.04000000000002</v>
      </c>
      <c r="H343" s="6"/>
      <c r="I343" s="6">
        <f>SUM(I340:I342)</f>
        <v>19.64</v>
      </c>
      <c r="J343" s="6">
        <f>SUM(J340:J342)</f>
        <v>20.65</v>
      </c>
      <c r="K343" s="6">
        <f>SUM(K340:K342)</f>
        <v>49.629999999999995</v>
      </c>
      <c r="L343" s="6">
        <f>SUM(L340:L342)</f>
        <v>369.12</v>
      </c>
    </row>
    <row r="344" spans="1:14" ht="15" customHeight="1" x14ac:dyDescent="0.25">
      <c r="A344" s="36" t="s">
        <v>131</v>
      </c>
      <c r="B344" s="57"/>
      <c r="C344" s="57"/>
      <c r="D344" s="57"/>
      <c r="E344" s="57"/>
      <c r="F344" s="57"/>
      <c r="G344" s="36">
        <f>G343+G337+G333+G322+G276+G325</f>
        <v>1403.26</v>
      </c>
      <c r="H344" s="57"/>
      <c r="I344" s="57"/>
      <c r="J344" s="57"/>
      <c r="K344" s="57"/>
      <c r="L344" s="36">
        <f>L343+L337+L333+L322+L276+L325</f>
        <v>1689.8300000000002</v>
      </c>
      <c r="M344" s="57"/>
      <c r="N344" s="57"/>
    </row>
    <row r="346" spans="1:14" x14ac:dyDescent="0.25">
      <c r="A346" s="221" t="s">
        <v>174</v>
      </c>
      <c r="B346" s="221"/>
      <c r="C346" s="221"/>
      <c r="D346" s="221"/>
      <c r="E346" s="36"/>
      <c r="F346" s="36"/>
      <c r="G346" s="36">
        <f>(G40+G71+G101+G130+G160+G190+G252+G284+G315+G344)/10</f>
        <v>1461.1569999999999</v>
      </c>
      <c r="H346" s="57"/>
      <c r="I346" s="36"/>
      <c r="J346" s="36"/>
      <c r="K346" s="36"/>
      <c r="L346" s="36">
        <f>(L40+L71+L101+L130+L160+L190+L252+L284+L315+L344)/10</f>
        <v>1777.5</v>
      </c>
    </row>
    <row r="347" spans="1:14" x14ac:dyDescent="0.25">
      <c r="A347" s="67"/>
      <c r="B347" s="67"/>
      <c r="C347" s="67"/>
      <c r="D347" s="67"/>
      <c r="E347" s="57"/>
      <c r="F347" s="57"/>
      <c r="G347" s="36"/>
      <c r="H347" s="57"/>
      <c r="I347" s="57"/>
      <c r="J347" s="57"/>
      <c r="K347" s="57"/>
      <c r="L347" s="36"/>
    </row>
    <row r="348" spans="1:14" x14ac:dyDescent="0.25">
      <c r="A348" s="194" t="s">
        <v>203</v>
      </c>
      <c r="B348" s="194"/>
      <c r="C348" s="194"/>
      <c r="D348" s="194"/>
      <c r="E348" s="194"/>
      <c r="F348" s="194"/>
      <c r="G348" s="194"/>
      <c r="H348" s="194"/>
      <c r="I348" s="194"/>
      <c r="J348" s="194"/>
      <c r="K348" s="194"/>
      <c r="L348" s="194"/>
    </row>
    <row r="349" spans="1:14" ht="28.5" customHeight="1" x14ac:dyDescent="0.25">
      <c r="A349" s="194" t="s">
        <v>204</v>
      </c>
      <c r="B349" s="194"/>
      <c r="C349" s="194"/>
      <c r="D349" s="194"/>
      <c r="E349" s="194"/>
      <c r="F349" s="194"/>
      <c r="G349" s="194"/>
      <c r="H349" s="194"/>
      <c r="I349" s="194"/>
      <c r="J349" s="194"/>
      <c r="K349" s="194"/>
      <c r="L349" s="194"/>
    </row>
    <row r="350" spans="1:14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</row>
    <row r="351" spans="1:14" x14ac:dyDescent="0.25">
      <c r="A351" s="222" t="s">
        <v>173</v>
      </c>
      <c r="B351" s="222"/>
      <c r="C351" s="57"/>
      <c r="D351" s="57"/>
      <c r="E351" s="57"/>
      <c r="F351" s="57"/>
      <c r="G351" s="57"/>
      <c r="H351" s="57"/>
      <c r="I351" s="57"/>
      <c r="J351" s="57"/>
      <c r="K351" s="57"/>
      <c r="L351" s="57"/>
    </row>
  </sheetData>
  <mergeCells count="122">
    <mergeCell ref="A52:L52"/>
    <mergeCell ref="A59:C59"/>
    <mergeCell ref="A61:L61"/>
    <mergeCell ref="A63:C63"/>
    <mergeCell ref="A100:C100"/>
    <mergeCell ref="A83:L83"/>
    <mergeCell ref="A89:C89"/>
    <mergeCell ref="A91:L91"/>
    <mergeCell ref="A93:C93"/>
    <mergeCell ref="A95:L95"/>
    <mergeCell ref="A65:L65"/>
    <mergeCell ref="A39:C39"/>
    <mergeCell ref="A113:L113"/>
    <mergeCell ref="A119:C119"/>
    <mergeCell ref="A121:L121"/>
    <mergeCell ref="A123:C123"/>
    <mergeCell ref="A125:L125"/>
    <mergeCell ref="A129:C129"/>
    <mergeCell ref="H2:K2"/>
    <mergeCell ref="H3:J3"/>
    <mergeCell ref="H4:K4"/>
    <mergeCell ref="H5:K5"/>
    <mergeCell ref="B7:K7"/>
    <mergeCell ref="B8:K8"/>
    <mergeCell ref="A73:L73"/>
    <mergeCell ref="A74:L74"/>
    <mergeCell ref="A78:C78"/>
    <mergeCell ref="A80:L80"/>
    <mergeCell ref="A70:C70"/>
    <mergeCell ref="C9:G9"/>
    <mergeCell ref="H9:L9"/>
    <mergeCell ref="A42:L42"/>
    <mergeCell ref="A43:L43"/>
    <mergeCell ref="A47:C47"/>
    <mergeCell ref="A49:L49"/>
    <mergeCell ref="A11:L11"/>
    <mergeCell ref="A12:L12"/>
    <mergeCell ref="A16:C16"/>
    <mergeCell ref="A18:L18"/>
    <mergeCell ref="A21:L21"/>
    <mergeCell ref="A28:C28"/>
    <mergeCell ref="A30:L30"/>
    <mergeCell ref="A32:C32"/>
    <mergeCell ref="A34:L34"/>
    <mergeCell ref="A132:L132"/>
    <mergeCell ref="A133:L133"/>
    <mergeCell ref="A137:C137"/>
    <mergeCell ref="A139:L139"/>
    <mergeCell ref="A142:L142"/>
    <mergeCell ref="A103:L103"/>
    <mergeCell ref="A104:L104"/>
    <mergeCell ref="A108:C108"/>
    <mergeCell ref="A110:L110"/>
    <mergeCell ref="A162:L162"/>
    <mergeCell ref="A163:L163"/>
    <mergeCell ref="A167:C167"/>
    <mergeCell ref="A169:L169"/>
    <mergeCell ref="A172:L172"/>
    <mergeCell ref="A149:C149"/>
    <mergeCell ref="A151:L151"/>
    <mergeCell ref="A153:C153"/>
    <mergeCell ref="A155:L155"/>
    <mergeCell ref="A159:C159"/>
    <mergeCell ref="A224:L224"/>
    <mergeCell ref="A225:L225"/>
    <mergeCell ref="A229:C229"/>
    <mergeCell ref="A231:L231"/>
    <mergeCell ref="A234:L234"/>
    <mergeCell ref="A178:C178"/>
    <mergeCell ref="A180:L180"/>
    <mergeCell ref="A182:C182"/>
    <mergeCell ref="A184:L184"/>
    <mergeCell ref="A189:C189"/>
    <mergeCell ref="A192:L192"/>
    <mergeCell ref="A193:L193"/>
    <mergeCell ref="A197:C197"/>
    <mergeCell ref="A199:L199"/>
    <mergeCell ref="A202:L202"/>
    <mergeCell ref="A210:C210"/>
    <mergeCell ref="A212:L212"/>
    <mergeCell ref="A214:C214"/>
    <mergeCell ref="A216:L216"/>
    <mergeCell ref="A221:C221"/>
    <mergeCell ref="A254:L254"/>
    <mergeCell ref="A255:L255"/>
    <mergeCell ref="A259:C259"/>
    <mergeCell ref="A261:L261"/>
    <mergeCell ref="A264:L264"/>
    <mergeCell ref="A241:C241"/>
    <mergeCell ref="A243:L243"/>
    <mergeCell ref="A245:C245"/>
    <mergeCell ref="A247:L247"/>
    <mergeCell ref="A251:C251"/>
    <mergeCell ref="A286:L286"/>
    <mergeCell ref="A287:L287"/>
    <mergeCell ref="A291:C291"/>
    <mergeCell ref="A293:L293"/>
    <mergeCell ref="A296:L296"/>
    <mergeCell ref="A271:C271"/>
    <mergeCell ref="A273:L273"/>
    <mergeCell ref="A275:C275"/>
    <mergeCell ref="A277:L277"/>
    <mergeCell ref="A283:C283"/>
    <mergeCell ref="A317:L317"/>
    <mergeCell ref="A318:L318"/>
    <mergeCell ref="A322:C322"/>
    <mergeCell ref="A324:L324"/>
    <mergeCell ref="A327:L327"/>
    <mergeCell ref="A303:C303"/>
    <mergeCell ref="A305:L305"/>
    <mergeCell ref="A307:C307"/>
    <mergeCell ref="A309:L309"/>
    <mergeCell ref="A314:C314"/>
    <mergeCell ref="A346:D346"/>
    <mergeCell ref="A348:L348"/>
    <mergeCell ref="A349:L349"/>
    <mergeCell ref="A351:B351"/>
    <mergeCell ref="A333:C333"/>
    <mergeCell ref="A335:L335"/>
    <mergeCell ref="A337:C337"/>
    <mergeCell ref="A339:L339"/>
    <mergeCell ref="A343:C34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21"/>
  <sheetViews>
    <sheetView topLeftCell="A292" workbookViewId="0">
      <selection activeCell="A294" sqref="A294:XFD299"/>
    </sheetView>
  </sheetViews>
  <sheetFormatPr defaultRowHeight="15" x14ac:dyDescent="0.25"/>
  <cols>
    <col min="1" max="1" width="11.140625" customWidth="1"/>
    <col min="2" max="2" width="28.42578125" customWidth="1"/>
  </cols>
  <sheetData>
    <row r="1" spans="1:1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/>
      <c r="B2" s="57"/>
      <c r="C2" s="57"/>
      <c r="D2" s="57"/>
      <c r="E2" s="57"/>
      <c r="F2" s="57"/>
      <c r="G2" s="57"/>
      <c r="H2" s="202" t="s">
        <v>121</v>
      </c>
      <c r="I2" s="202"/>
      <c r="J2" s="202"/>
      <c r="K2" s="202"/>
      <c r="L2" s="57"/>
    </row>
    <row r="3" spans="1:12" x14ac:dyDescent="0.25">
      <c r="A3" s="57"/>
      <c r="B3" s="57"/>
      <c r="C3" s="57"/>
      <c r="D3" s="57"/>
      <c r="E3" s="57"/>
      <c r="F3" s="57"/>
      <c r="G3" s="57"/>
      <c r="H3" s="202" t="s">
        <v>122</v>
      </c>
      <c r="I3" s="202"/>
      <c r="J3" s="202"/>
      <c r="K3" s="25"/>
      <c r="L3" s="57"/>
    </row>
    <row r="4" spans="1:12" x14ac:dyDescent="0.25">
      <c r="A4" s="57"/>
      <c r="B4" s="57"/>
      <c r="C4" s="57"/>
      <c r="D4" s="57"/>
      <c r="E4" s="57"/>
      <c r="F4" s="57"/>
      <c r="G4" s="57"/>
      <c r="H4" s="202" t="s">
        <v>120</v>
      </c>
      <c r="I4" s="202"/>
      <c r="J4" s="202"/>
      <c r="K4" s="202"/>
      <c r="L4" s="57"/>
    </row>
    <row r="5" spans="1:12" x14ac:dyDescent="0.25">
      <c r="A5" s="57"/>
      <c r="B5" s="57"/>
      <c r="C5" s="57"/>
      <c r="D5" s="57"/>
      <c r="E5" s="57"/>
      <c r="F5" s="57"/>
      <c r="G5" s="57"/>
      <c r="H5" s="210" t="s">
        <v>228</v>
      </c>
      <c r="I5" s="210"/>
      <c r="J5" s="210"/>
      <c r="K5" s="210"/>
      <c r="L5" s="57"/>
    </row>
    <row r="6" spans="1:12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x14ac:dyDescent="0.25">
      <c r="A7" s="57"/>
      <c r="B7" s="211" t="s">
        <v>224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x14ac:dyDescent="0.25">
      <c r="A8" s="57"/>
      <c r="B8" s="212" t="s">
        <v>198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ht="15" customHeight="1" x14ac:dyDescent="0.25">
      <c r="A11" s="204">
        <v>44412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ht="15.75" customHeight="1" x14ac:dyDescent="0.25">
      <c r="A13" s="6">
        <v>168</v>
      </c>
      <c r="B13" s="11" t="s">
        <v>58</v>
      </c>
      <c r="C13" s="3">
        <v>150</v>
      </c>
      <c r="D13" s="3">
        <v>4.79</v>
      </c>
      <c r="E13" s="3">
        <v>6.1</v>
      </c>
      <c r="F13" s="3">
        <v>25.68</v>
      </c>
      <c r="G13" s="3">
        <v>176.42</v>
      </c>
      <c r="H13" s="3">
        <v>200</v>
      </c>
      <c r="I13" s="3">
        <v>6.39</v>
      </c>
      <c r="J13" s="3">
        <v>8.1300000000000008</v>
      </c>
      <c r="K13" s="3">
        <v>28.53</v>
      </c>
      <c r="L13" s="3">
        <v>235.23</v>
      </c>
    </row>
    <row r="14" spans="1:12" ht="15.75" customHeight="1" x14ac:dyDescent="0.25">
      <c r="A14" s="1">
        <v>1</v>
      </c>
      <c r="B14" s="17" t="s">
        <v>110</v>
      </c>
      <c r="C14" s="1">
        <v>36</v>
      </c>
      <c r="D14" s="1">
        <v>2.17</v>
      </c>
      <c r="E14" s="1">
        <v>6.79</v>
      </c>
      <c r="F14" s="1">
        <v>13.15</v>
      </c>
      <c r="G14" s="1">
        <v>122.4</v>
      </c>
      <c r="H14" s="1">
        <v>37</v>
      </c>
      <c r="I14" s="1">
        <v>2.2599999999999998</v>
      </c>
      <c r="J14" s="1">
        <v>6.98</v>
      </c>
      <c r="K14" s="1">
        <v>13.52</v>
      </c>
      <c r="L14" s="1">
        <v>125.8</v>
      </c>
    </row>
    <row r="15" spans="1:12" x14ac:dyDescent="0.25">
      <c r="A15" s="6">
        <v>410</v>
      </c>
      <c r="B15" s="10" t="s">
        <v>20</v>
      </c>
      <c r="C15" s="3">
        <v>150</v>
      </c>
      <c r="D15" s="3">
        <v>0.09</v>
      </c>
      <c r="E15" s="3">
        <v>0</v>
      </c>
      <c r="F15" s="3">
        <v>9.0299999999999994</v>
      </c>
      <c r="G15" s="3">
        <v>36.479999999999997</v>
      </c>
      <c r="H15" s="3">
        <v>200</v>
      </c>
      <c r="I15" s="3">
        <v>0.12</v>
      </c>
      <c r="J15" s="3">
        <v>0</v>
      </c>
      <c r="K15" s="3">
        <v>12.04</v>
      </c>
      <c r="L15" s="3">
        <v>48.64</v>
      </c>
    </row>
    <row r="16" spans="1:12" ht="15" customHeight="1" x14ac:dyDescent="0.25">
      <c r="A16" s="213" t="s">
        <v>111</v>
      </c>
      <c r="B16" s="214"/>
      <c r="C16" s="215"/>
      <c r="D16" s="6">
        <f>SUM(D13:D15)</f>
        <v>7.05</v>
      </c>
      <c r="E16" s="6">
        <f>SUM(E13:E15)</f>
        <v>12.89</v>
      </c>
      <c r="F16" s="6">
        <f>SUM(F13:F15)</f>
        <v>47.86</v>
      </c>
      <c r="G16" s="6">
        <f>SUM(G13:G15)</f>
        <v>335.3</v>
      </c>
      <c r="H16" s="6"/>
      <c r="I16" s="6">
        <f>SUM(I13:I15)</f>
        <v>8.7699999999999978</v>
      </c>
      <c r="J16" s="6">
        <f>SUM(J13:J15)</f>
        <v>15.110000000000001</v>
      </c>
      <c r="K16" s="6">
        <f>SUM(K13:K15)</f>
        <v>54.089999999999996</v>
      </c>
      <c r="L16" s="6">
        <f>SUM(L13:L15)</f>
        <v>409.66999999999996</v>
      </c>
    </row>
    <row r="17" spans="1:12" ht="15" customHeight="1" x14ac:dyDescent="0.25">
      <c r="A17" s="58"/>
      <c r="B17" s="58"/>
      <c r="C17" s="58"/>
      <c r="D17" s="37"/>
      <c r="E17" s="37"/>
      <c r="F17" s="37"/>
      <c r="G17" s="37"/>
      <c r="H17" s="37"/>
      <c r="I17" s="37"/>
      <c r="J17" s="37"/>
      <c r="K17" s="37"/>
      <c r="L17" s="37"/>
    </row>
    <row r="18" spans="1:12" ht="15" customHeight="1" x14ac:dyDescent="0.25">
      <c r="A18" s="207" t="s">
        <v>175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9"/>
    </row>
    <row r="19" spans="1:12" ht="15" customHeight="1" x14ac:dyDescent="0.25">
      <c r="A19" s="6" t="s">
        <v>113</v>
      </c>
      <c r="B19" s="14" t="s">
        <v>182</v>
      </c>
      <c r="C19" s="3">
        <v>100</v>
      </c>
      <c r="D19" s="3">
        <v>0</v>
      </c>
      <c r="E19" s="3">
        <v>0</v>
      </c>
      <c r="F19" s="3">
        <v>22</v>
      </c>
      <c r="G19" s="3">
        <v>45</v>
      </c>
      <c r="H19" s="3">
        <v>100</v>
      </c>
      <c r="I19" s="3">
        <v>0</v>
      </c>
      <c r="J19" s="3">
        <v>0</v>
      </c>
      <c r="K19" s="3">
        <v>22</v>
      </c>
      <c r="L19" s="3">
        <v>45</v>
      </c>
    </row>
    <row r="20" spans="1:12" ht="15" customHeight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ht="15" customHeight="1" x14ac:dyDescent="0.25">
      <c r="A21" s="207" t="s">
        <v>117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9"/>
    </row>
    <row r="22" spans="1:12" x14ac:dyDescent="0.25">
      <c r="A22" s="6">
        <v>73</v>
      </c>
      <c r="B22" s="11" t="s">
        <v>71</v>
      </c>
      <c r="C22" s="3">
        <v>150</v>
      </c>
      <c r="D22" s="3">
        <v>1.94</v>
      </c>
      <c r="E22" s="3">
        <v>5.87</v>
      </c>
      <c r="F22" s="3">
        <v>6.84</v>
      </c>
      <c r="G22" s="3">
        <v>85.76</v>
      </c>
      <c r="H22" s="3">
        <v>200</v>
      </c>
      <c r="I22" s="3">
        <v>2.59</v>
      </c>
      <c r="J22" s="3">
        <v>7.83</v>
      </c>
      <c r="K22" s="3">
        <v>9.1199999999999992</v>
      </c>
      <c r="L22" s="3">
        <v>114.34</v>
      </c>
    </row>
    <row r="23" spans="1:12" ht="15.75" customHeight="1" x14ac:dyDescent="0.25">
      <c r="A23" s="6">
        <v>219</v>
      </c>
      <c r="B23" s="11" t="s">
        <v>34</v>
      </c>
      <c r="C23" s="3">
        <v>110</v>
      </c>
      <c r="D23" s="3">
        <v>4.05</v>
      </c>
      <c r="E23" s="3">
        <v>3.9</v>
      </c>
      <c r="F23" s="3">
        <v>25.91</v>
      </c>
      <c r="G23" s="3">
        <v>154.80000000000001</v>
      </c>
      <c r="H23" s="3">
        <v>120</v>
      </c>
      <c r="I23" s="3">
        <v>4.41</v>
      </c>
      <c r="J23" s="3">
        <v>4.25</v>
      </c>
      <c r="K23" s="3">
        <v>28.27</v>
      </c>
      <c r="L23" s="3">
        <v>168.87</v>
      </c>
    </row>
    <row r="24" spans="1:12" ht="15.75" customHeight="1" x14ac:dyDescent="0.25">
      <c r="A24" s="6">
        <v>293</v>
      </c>
      <c r="B24" s="11" t="s">
        <v>27</v>
      </c>
      <c r="C24" s="3">
        <v>80</v>
      </c>
      <c r="D24" s="3">
        <v>14.85</v>
      </c>
      <c r="E24" s="3">
        <v>16.579999999999998</v>
      </c>
      <c r="F24" s="3">
        <v>4.62</v>
      </c>
      <c r="G24" s="3">
        <v>227.03</v>
      </c>
      <c r="H24" s="3">
        <v>90</v>
      </c>
      <c r="I24" s="3">
        <v>16.7</v>
      </c>
      <c r="J24" s="3">
        <v>18.649999999999999</v>
      </c>
      <c r="K24" s="3">
        <v>5.19</v>
      </c>
      <c r="L24" s="3">
        <v>255.4</v>
      </c>
    </row>
    <row r="25" spans="1:12" ht="15.75" customHeight="1" x14ac:dyDescent="0.25">
      <c r="A25" s="1" t="s">
        <v>113</v>
      </c>
      <c r="B25" s="11" t="s">
        <v>76</v>
      </c>
      <c r="C25" s="3">
        <v>40</v>
      </c>
      <c r="D25" s="3">
        <v>0</v>
      </c>
      <c r="E25" s="3">
        <v>2.8</v>
      </c>
      <c r="F25" s="3">
        <v>2.8</v>
      </c>
      <c r="G25" s="3">
        <v>36</v>
      </c>
      <c r="H25" s="3">
        <v>50</v>
      </c>
      <c r="I25" s="3">
        <v>0</v>
      </c>
      <c r="J25" s="3">
        <v>3.5</v>
      </c>
      <c r="K25" s="3">
        <v>3.5</v>
      </c>
      <c r="L25" s="3">
        <v>45</v>
      </c>
    </row>
    <row r="26" spans="1:12" ht="15.75" customHeight="1" x14ac:dyDescent="0.25">
      <c r="A26" s="6">
        <v>394</v>
      </c>
      <c r="B26" s="11" t="s">
        <v>55</v>
      </c>
      <c r="C26" s="3">
        <v>150</v>
      </c>
      <c r="D26" s="3">
        <v>0.25</v>
      </c>
      <c r="E26" s="3">
        <v>0</v>
      </c>
      <c r="F26" s="3">
        <v>17</v>
      </c>
      <c r="G26" s="3">
        <v>68.989999999999995</v>
      </c>
      <c r="H26" s="3">
        <v>200</v>
      </c>
      <c r="I26" s="3">
        <v>0.33</v>
      </c>
      <c r="J26" s="3">
        <v>0</v>
      </c>
      <c r="K26" s="3">
        <v>22.67</v>
      </c>
      <c r="L26" s="3">
        <v>91.99</v>
      </c>
    </row>
    <row r="27" spans="1:12" ht="15" customHeight="1" x14ac:dyDescent="0.25">
      <c r="A27" s="63" t="s">
        <v>113</v>
      </c>
      <c r="B27" s="10" t="s">
        <v>124</v>
      </c>
      <c r="C27" s="3">
        <v>40</v>
      </c>
      <c r="D27" s="3">
        <v>2.8</v>
      </c>
      <c r="E27" s="3">
        <v>0.28000000000000003</v>
      </c>
      <c r="F27" s="3">
        <v>19.96</v>
      </c>
      <c r="G27" s="3">
        <v>96</v>
      </c>
      <c r="H27" s="3">
        <v>50</v>
      </c>
      <c r="I27" s="3">
        <v>2.8</v>
      </c>
      <c r="J27" s="3">
        <v>0.28000000000000003</v>
      </c>
      <c r="K27" s="3">
        <v>19.96</v>
      </c>
      <c r="L27" s="3">
        <v>120</v>
      </c>
    </row>
    <row r="28" spans="1:12" ht="15" customHeight="1" x14ac:dyDescent="0.25">
      <c r="A28" s="213" t="s">
        <v>111</v>
      </c>
      <c r="B28" s="214"/>
      <c r="C28" s="215"/>
      <c r="D28" s="6">
        <f>SUM(D22:D27)</f>
        <v>23.89</v>
      </c>
      <c r="E28" s="6">
        <f>SUM(E22:E27)</f>
        <v>29.43</v>
      </c>
      <c r="F28" s="6">
        <f>SUM(F22:F27)</f>
        <v>77.13</v>
      </c>
      <c r="G28" s="6">
        <f>SUM(G22:G27)</f>
        <v>668.58</v>
      </c>
      <c r="H28" s="6"/>
      <c r="I28" s="6">
        <f>SUM(I22:I27)</f>
        <v>26.83</v>
      </c>
      <c r="J28" s="6">
        <f>SUM(J22:J27)</f>
        <v>34.51</v>
      </c>
      <c r="K28" s="6">
        <f>SUM(K22:K27)</f>
        <v>88.710000000000008</v>
      </c>
      <c r="L28" s="6">
        <f>SUM(L22:L27)</f>
        <v>795.6</v>
      </c>
    </row>
    <row r="29" spans="1:12" ht="15" customHeight="1" x14ac:dyDescent="0.25">
      <c r="A29" s="58"/>
      <c r="B29" s="58"/>
      <c r="C29" s="58"/>
      <c r="D29" s="37"/>
      <c r="E29" s="37"/>
      <c r="F29" s="37"/>
      <c r="G29" s="37"/>
      <c r="H29" s="37"/>
      <c r="I29" s="37"/>
      <c r="J29" s="37"/>
      <c r="K29" s="37"/>
      <c r="L29" s="37"/>
    </row>
    <row r="30" spans="1:12" ht="15" customHeight="1" x14ac:dyDescent="0.25">
      <c r="A30" s="207" t="s">
        <v>125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9"/>
    </row>
    <row r="31" spans="1:12" ht="15.75" customHeight="1" x14ac:dyDescent="0.25">
      <c r="A31" s="6">
        <v>417</v>
      </c>
      <c r="B31" s="11" t="s">
        <v>225</v>
      </c>
      <c r="C31" s="3">
        <v>150</v>
      </c>
      <c r="D31" s="3">
        <v>0.51</v>
      </c>
      <c r="E31" s="3">
        <v>0</v>
      </c>
      <c r="F31" s="3">
        <v>15.76</v>
      </c>
      <c r="G31" s="3">
        <v>35.15</v>
      </c>
      <c r="H31" s="3">
        <v>200</v>
      </c>
      <c r="I31" s="3">
        <v>0.68</v>
      </c>
      <c r="J31" s="3">
        <v>0</v>
      </c>
      <c r="K31" s="3">
        <v>21</v>
      </c>
      <c r="L31" s="3">
        <v>46.87</v>
      </c>
    </row>
    <row r="32" spans="1:12" ht="15" customHeight="1" x14ac:dyDescent="0.25">
      <c r="A32" s="213" t="s">
        <v>111</v>
      </c>
      <c r="B32" s="214"/>
      <c r="C32" s="215"/>
      <c r="D32" s="6">
        <f>SUM(D31:D31)</f>
        <v>0.51</v>
      </c>
      <c r="E32" s="6">
        <f>SUM(E31:E31)</f>
        <v>0</v>
      </c>
      <c r="F32" s="6">
        <f>SUM(F31:F31)</f>
        <v>15.76</v>
      </c>
      <c r="G32" s="6">
        <f>SUM(G31:G31)</f>
        <v>35.15</v>
      </c>
      <c r="H32" s="6"/>
      <c r="I32" s="6">
        <f>SUM(I31:I31)</f>
        <v>0.68</v>
      </c>
      <c r="J32" s="6">
        <f>SUM(J31:J31)</f>
        <v>0</v>
      </c>
      <c r="K32" s="6">
        <f>SUM(K31:K31)</f>
        <v>21</v>
      </c>
      <c r="L32" s="6">
        <f>SUM(L31:L31)</f>
        <v>46.87</v>
      </c>
    </row>
    <row r="33" spans="1:12" ht="15" customHeight="1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ht="15" customHeight="1" x14ac:dyDescent="0.25">
      <c r="A34" s="207" t="s">
        <v>129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9"/>
    </row>
    <row r="35" spans="1:12" ht="15.75" customHeight="1" x14ac:dyDescent="0.25">
      <c r="A35" s="6">
        <v>338</v>
      </c>
      <c r="B35" s="11" t="s">
        <v>57</v>
      </c>
      <c r="C35" s="3">
        <v>200</v>
      </c>
      <c r="D35" s="3">
        <v>4.2</v>
      </c>
      <c r="E35" s="3">
        <v>9.1999999999999993</v>
      </c>
      <c r="F35" s="3">
        <v>21.4</v>
      </c>
      <c r="G35" s="3">
        <v>206</v>
      </c>
      <c r="H35" s="3">
        <v>250</v>
      </c>
      <c r="I35" s="3">
        <v>5.25</v>
      </c>
      <c r="J35" s="3">
        <v>11.5</v>
      </c>
      <c r="K35" s="3">
        <v>26.75</v>
      </c>
      <c r="L35" s="3">
        <v>257.5</v>
      </c>
    </row>
    <row r="36" spans="1:12" ht="15.75" customHeight="1" x14ac:dyDescent="0.25">
      <c r="A36" s="1" t="s">
        <v>113</v>
      </c>
      <c r="B36" s="17" t="s">
        <v>164</v>
      </c>
      <c r="C36" s="1">
        <v>30</v>
      </c>
      <c r="D36" s="1">
        <v>1.26</v>
      </c>
      <c r="E36" s="1">
        <v>6.36</v>
      </c>
      <c r="F36" s="1">
        <v>19.2</v>
      </c>
      <c r="G36" s="1">
        <v>137.1</v>
      </c>
      <c r="H36" s="1">
        <v>30</v>
      </c>
      <c r="I36" s="1">
        <v>1.26</v>
      </c>
      <c r="J36" s="1">
        <v>6.36</v>
      </c>
      <c r="K36" s="1">
        <v>19.2</v>
      </c>
      <c r="L36" s="1">
        <v>137.1</v>
      </c>
    </row>
    <row r="37" spans="1:12" ht="15" customHeight="1" x14ac:dyDescent="0.25">
      <c r="A37" s="6">
        <v>410</v>
      </c>
      <c r="B37" s="10" t="s">
        <v>130</v>
      </c>
      <c r="C37" s="3">
        <v>150</v>
      </c>
      <c r="D37" s="3">
        <v>4.4999999999999998E-2</v>
      </c>
      <c r="E37" s="3">
        <v>0</v>
      </c>
      <c r="F37" s="3">
        <v>4.51</v>
      </c>
      <c r="G37" s="3">
        <v>18.239999999999998</v>
      </c>
      <c r="H37" s="3">
        <v>200</v>
      </c>
      <c r="I37" s="3">
        <v>0.06</v>
      </c>
      <c r="J37" s="3">
        <v>0</v>
      </c>
      <c r="K37" s="3">
        <v>6.02</v>
      </c>
      <c r="L37" s="3">
        <v>24.32</v>
      </c>
    </row>
    <row r="38" spans="1:12" ht="15" customHeight="1" x14ac:dyDescent="0.25">
      <c r="A38" s="63" t="s">
        <v>113</v>
      </c>
      <c r="B38" s="10" t="s">
        <v>16</v>
      </c>
      <c r="C38" s="3">
        <v>20</v>
      </c>
      <c r="D38" s="3">
        <v>3.4</v>
      </c>
      <c r="E38" s="3">
        <v>1.32</v>
      </c>
      <c r="F38" s="3">
        <v>17</v>
      </c>
      <c r="G38" s="3">
        <v>51.8</v>
      </c>
      <c r="H38" s="3">
        <v>25</v>
      </c>
      <c r="I38" s="3">
        <v>4.25</v>
      </c>
      <c r="J38" s="3">
        <v>1.65</v>
      </c>
      <c r="K38" s="3">
        <v>21.25</v>
      </c>
      <c r="L38" s="3">
        <v>64.8</v>
      </c>
    </row>
    <row r="39" spans="1:12" ht="15" customHeight="1" x14ac:dyDescent="0.25">
      <c r="A39" s="223" t="s">
        <v>111</v>
      </c>
      <c r="B39" s="223"/>
      <c r="C39" s="223"/>
      <c r="D39" s="6">
        <f>SUM(D35:D38)</f>
        <v>8.9049999999999994</v>
      </c>
      <c r="E39" s="6">
        <f>SUM(E35:E38)</f>
        <v>16.88</v>
      </c>
      <c r="F39" s="6">
        <f>SUM(F35:F38)</f>
        <v>62.109999999999992</v>
      </c>
      <c r="G39" s="6">
        <f>SUM(G35:G38)</f>
        <v>413.14000000000004</v>
      </c>
      <c r="H39" s="6"/>
      <c r="I39" s="6">
        <f>SUM(I35:I38)</f>
        <v>10.82</v>
      </c>
      <c r="J39" s="6">
        <f>SUM(J35:J38)</f>
        <v>19.509999999999998</v>
      </c>
      <c r="K39" s="6">
        <f>SUM(K35:K38)</f>
        <v>73.22</v>
      </c>
      <c r="L39" s="6">
        <f>SUM(L35:L38)</f>
        <v>483.72</v>
      </c>
    </row>
    <row r="40" spans="1:12" ht="15" customHeight="1" x14ac:dyDescent="0.25">
      <c r="A40" s="36" t="s">
        <v>131</v>
      </c>
      <c r="B40" s="57"/>
      <c r="C40" s="57"/>
      <c r="D40" s="57"/>
      <c r="E40" s="57"/>
      <c r="F40" s="57"/>
      <c r="G40" s="36">
        <f>G39+G32+G28+G16+G19</f>
        <v>1497.17</v>
      </c>
      <c r="H40" s="57"/>
      <c r="I40" s="57"/>
      <c r="J40" s="57"/>
      <c r="K40" s="57"/>
      <c r="L40" s="36">
        <f>L39+L32+L28+L16+L19</f>
        <v>1780.8600000000001</v>
      </c>
    </row>
    <row r="42" spans="1:12" ht="15" customHeight="1" x14ac:dyDescent="0.25">
      <c r="A42" s="204">
        <v>44413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9"/>
    </row>
    <row r="43" spans="1:12" ht="15" customHeight="1" x14ac:dyDescent="0.25">
      <c r="A43" s="207" t="s">
        <v>116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9"/>
    </row>
    <row r="44" spans="1:12" x14ac:dyDescent="0.25">
      <c r="A44" s="6">
        <v>100</v>
      </c>
      <c r="B44" s="47" t="s">
        <v>70</v>
      </c>
      <c r="C44" s="3">
        <v>150</v>
      </c>
      <c r="D44" s="3">
        <v>4.1900000000000004</v>
      </c>
      <c r="E44" s="3">
        <v>4.59</v>
      </c>
      <c r="F44" s="3">
        <v>14.8</v>
      </c>
      <c r="G44" s="3">
        <v>117.06</v>
      </c>
      <c r="H44" s="3">
        <v>200</v>
      </c>
      <c r="I44" s="3">
        <v>5.59</v>
      </c>
      <c r="J44" s="3">
        <v>6.12</v>
      </c>
      <c r="K44" s="3">
        <v>19.73</v>
      </c>
      <c r="L44" s="3">
        <v>156.1</v>
      </c>
    </row>
    <row r="45" spans="1:12" ht="15.75" customHeight="1" x14ac:dyDescent="0.25">
      <c r="A45" s="1">
        <v>2</v>
      </c>
      <c r="B45" s="49" t="s">
        <v>135</v>
      </c>
      <c r="C45" s="1">
        <v>42</v>
      </c>
      <c r="D45" s="1">
        <v>2.17</v>
      </c>
      <c r="E45" s="1">
        <v>6.79</v>
      </c>
      <c r="F45" s="1">
        <v>13.15</v>
      </c>
      <c r="G45" s="1">
        <v>136.91999999999999</v>
      </c>
      <c r="H45" s="1">
        <v>44</v>
      </c>
      <c r="I45" s="1">
        <v>2.2599999999999998</v>
      </c>
      <c r="J45" s="1">
        <v>6.98</v>
      </c>
      <c r="K45" s="1">
        <v>13.52</v>
      </c>
      <c r="L45" s="1">
        <v>142.74</v>
      </c>
    </row>
    <row r="46" spans="1:12" ht="15.75" customHeight="1" x14ac:dyDescent="0.25">
      <c r="A46" s="1">
        <v>416</v>
      </c>
      <c r="B46" s="17" t="s">
        <v>108</v>
      </c>
      <c r="C46" s="1">
        <v>150</v>
      </c>
      <c r="D46" s="1">
        <v>3.15</v>
      </c>
      <c r="E46" s="1">
        <v>2.72</v>
      </c>
      <c r="F46" s="1">
        <v>12.96</v>
      </c>
      <c r="G46" s="1">
        <v>89</v>
      </c>
      <c r="H46" s="1">
        <v>200</v>
      </c>
      <c r="I46" s="1">
        <v>4.2</v>
      </c>
      <c r="J46" s="1">
        <v>3.62</v>
      </c>
      <c r="K46" s="1">
        <v>17.28</v>
      </c>
      <c r="L46" s="1">
        <v>118.66</v>
      </c>
    </row>
    <row r="47" spans="1:12" ht="15" customHeight="1" x14ac:dyDescent="0.25">
      <c r="A47" s="213" t="s">
        <v>111</v>
      </c>
      <c r="B47" s="214"/>
      <c r="C47" s="215"/>
      <c r="D47" s="6">
        <f>SUM(D44:D46)</f>
        <v>9.51</v>
      </c>
      <c r="E47" s="6">
        <f>SUM(E44:E46)</f>
        <v>14.1</v>
      </c>
      <c r="F47" s="6">
        <f>SUM(F44:F46)</f>
        <v>40.910000000000004</v>
      </c>
      <c r="G47" s="6">
        <f>SUM(G44:G46)</f>
        <v>342.98</v>
      </c>
      <c r="H47" s="6"/>
      <c r="I47" s="6">
        <f>SUM(I44:I46)</f>
        <v>12.05</v>
      </c>
      <c r="J47" s="6">
        <f>SUM(J44:J46)</f>
        <v>16.720000000000002</v>
      </c>
      <c r="K47" s="6">
        <f>SUM(K44:K46)</f>
        <v>50.53</v>
      </c>
      <c r="L47" s="6">
        <f>SUM(L44:L46)</f>
        <v>417.5</v>
      </c>
    </row>
    <row r="48" spans="1:12" ht="15" customHeight="1" x14ac:dyDescent="0.25">
      <c r="A48" s="58"/>
      <c r="B48" s="58"/>
      <c r="C48" s="58"/>
      <c r="D48" s="37"/>
      <c r="E48" s="37"/>
      <c r="F48" s="37"/>
      <c r="G48" s="37"/>
      <c r="H48" s="37"/>
      <c r="I48" s="37"/>
      <c r="J48" s="37"/>
      <c r="K48" s="37"/>
      <c r="L48" s="37"/>
    </row>
    <row r="49" spans="1:12" ht="15" customHeight="1" x14ac:dyDescent="0.25">
      <c r="A49" s="207" t="s">
        <v>175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9"/>
    </row>
    <row r="50" spans="1:12" ht="15" customHeight="1" x14ac:dyDescent="0.25">
      <c r="A50" s="6" t="s">
        <v>113</v>
      </c>
      <c r="B50" s="14" t="s">
        <v>182</v>
      </c>
      <c r="C50" s="3">
        <v>100</v>
      </c>
      <c r="D50" s="3">
        <v>0</v>
      </c>
      <c r="E50" s="3">
        <v>0</v>
      </c>
      <c r="F50" s="3">
        <v>22</v>
      </c>
      <c r="G50" s="3">
        <v>45</v>
      </c>
      <c r="H50" s="3">
        <v>100</v>
      </c>
      <c r="I50" s="3">
        <v>0</v>
      </c>
      <c r="J50" s="3">
        <v>0</v>
      </c>
      <c r="K50" s="3">
        <v>22</v>
      </c>
      <c r="L50" s="3">
        <v>45</v>
      </c>
    </row>
    <row r="51" spans="1:12" ht="15" customHeigh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 ht="15" customHeight="1" x14ac:dyDescent="0.25">
      <c r="A52" s="207" t="s">
        <v>117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9"/>
    </row>
    <row r="53" spans="1:12" x14ac:dyDescent="0.25">
      <c r="A53" s="6">
        <v>70</v>
      </c>
      <c r="B53" s="41" t="s">
        <v>172</v>
      </c>
      <c r="C53" s="3">
        <v>150</v>
      </c>
      <c r="D53" s="3">
        <v>1.1599999999999999</v>
      </c>
      <c r="E53" s="3">
        <v>3.8</v>
      </c>
      <c r="F53" s="3">
        <v>6.03</v>
      </c>
      <c r="G53" s="3">
        <v>62.5</v>
      </c>
      <c r="H53" s="3">
        <v>200</v>
      </c>
      <c r="I53" s="3">
        <v>1.55</v>
      </c>
      <c r="J53" s="3">
        <v>5.0999999999999996</v>
      </c>
      <c r="K53" s="3">
        <v>8.0399999999999991</v>
      </c>
      <c r="L53" s="3">
        <v>83.33</v>
      </c>
    </row>
    <row r="54" spans="1:12" x14ac:dyDescent="0.25">
      <c r="A54" s="6" t="s">
        <v>134</v>
      </c>
      <c r="B54" s="11" t="s">
        <v>59</v>
      </c>
      <c r="C54" s="3">
        <v>110</v>
      </c>
      <c r="D54" s="3">
        <v>2.27</v>
      </c>
      <c r="E54" s="3">
        <v>4.18</v>
      </c>
      <c r="F54" s="3">
        <v>23.32</v>
      </c>
      <c r="G54" s="3">
        <v>96.06</v>
      </c>
      <c r="H54" s="3">
        <v>120</v>
      </c>
      <c r="I54" s="3">
        <v>2.48</v>
      </c>
      <c r="J54" s="3">
        <v>4.5599999999999996</v>
      </c>
      <c r="K54" s="3" t="s">
        <v>60</v>
      </c>
      <c r="L54" s="3">
        <v>104.8</v>
      </c>
    </row>
    <row r="55" spans="1:12" ht="15.75" customHeight="1" x14ac:dyDescent="0.25">
      <c r="A55" s="6">
        <v>271</v>
      </c>
      <c r="B55" s="11" t="s">
        <v>226</v>
      </c>
      <c r="C55" s="3">
        <v>80</v>
      </c>
      <c r="D55" s="3">
        <v>10.69</v>
      </c>
      <c r="E55" s="3">
        <v>3.76</v>
      </c>
      <c r="F55" s="3">
        <v>7.9</v>
      </c>
      <c r="G55" s="3">
        <v>108</v>
      </c>
      <c r="H55" s="3">
        <v>90</v>
      </c>
      <c r="I55" s="3">
        <v>12.03</v>
      </c>
      <c r="J55" s="3">
        <v>4.2300000000000004</v>
      </c>
      <c r="K55" s="3">
        <v>8.9</v>
      </c>
      <c r="L55" s="3">
        <v>121.5</v>
      </c>
    </row>
    <row r="56" spans="1:12" ht="15.75" customHeight="1" x14ac:dyDescent="0.25">
      <c r="A56" s="6">
        <v>394</v>
      </c>
      <c r="B56" s="11" t="s">
        <v>46</v>
      </c>
      <c r="C56" s="3">
        <v>150</v>
      </c>
      <c r="D56" s="3">
        <v>0.25</v>
      </c>
      <c r="E56" s="3">
        <v>0</v>
      </c>
      <c r="F56" s="3">
        <v>17</v>
      </c>
      <c r="G56" s="3">
        <v>68.989999999999995</v>
      </c>
      <c r="H56" s="3">
        <v>200</v>
      </c>
      <c r="I56" s="3">
        <v>0.33</v>
      </c>
      <c r="J56" s="3">
        <v>0</v>
      </c>
      <c r="K56" s="3">
        <v>22.67</v>
      </c>
      <c r="L56" s="3">
        <v>91.99</v>
      </c>
    </row>
    <row r="57" spans="1:12" ht="15" customHeight="1" x14ac:dyDescent="0.25">
      <c r="A57" s="63" t="s">
        <v>113</v>
      </c>
      <c r="B57" s="10" t="s">
        <v>124</v>
      </c>
      <c r="C57" s="3">
        <v>40</v>
      </c>
      <c r="D57" s="3">
        <v>2.8</v>
      </c>
      <c r="E57" s="3">
        <v>0.28000000000000003</v>
      </c>
      <c r="F57" s="3">
        <v>19.96</v>
      </c>
      <c r="G57" s="3">
        <v>96</v>
      </c>
      <c r="H57" s="3">
        <v>50</v>
      </c>
      <c r="I57" s="3">
        <v>2.8</v>
      </c>
      <c r="J57" s="3">
        <v>0.28000000000000003</v>
      </c>
      <c r="K57" s="3">
        <v>19.96</v>
      </c>
      <c r="L57" s="3">
        <v>120</v>
      </c>
    </row>
    <row r="58" spans="1:12" ht="15" customHeight="1" x14ac:dyDescent="0.25">
      <c r="A58" s="213" t="s">
        <v>111</v>
      </c>
      <c r="B58" s="214"/>
      <c r="C58" s="215"/>
      <c r="D58" s="6">
        <f>SUM(D53:D57)</f>
        <v>17.169999999999998</v>
      </c>
      <c r="E58" s="6">
        <f>SUM(E53:E57)</f>
        <v>12.019999999999998</v>
      </c>
      <c r="F58" s="6">
        <f>SUM(F53:F57)</f>
        <v>74.210000000000008</v>
      </c>
      <c r="G58" s="6">
        <f>SUM(G53:G57)</f>
        <v>431.55</v>
      </c>
      <c r="H58" s="6"/>
      <c r="I58" s="6">
        <f>SUM(I53:I57)</f>
        <v>19.189999999999998</v>
      </c>
      <c r="J58" s="6">
        <f>SUM(J53:J57)</f>
        <v>14.17</v>
      </c>
      <c r="K58" s="6">
        <f>SUM(K53:K57)</f>
        <v>59.57</v>
      </c>
      <c r="L58" s="6">
        <f>SUM(L53:L57)</f>
        <v>521.62</v>
      </c>
    </row>
    <row r="59" spans="1:12" ht="15" customHeight="1" x14ac:dyDescent="0.25">
      <c r="A59" s="58"/>
      <c r="B59" s="58"/>
      <c r="C59" s="58"/>
      <c r="D59" s="37"/>
      <c r="E59" s="37"/>
      <c r="F59" s="37"/>
      <c r="G59" s="37"/>
      <c r="H59" s="37"/>
      <c r="I59" s="37"/>
      <c r="J59" s="37"/>
      <c r="K59" s="37"/>
      <c r="L59" s="37"/>
    </row>
    <row r="60" spans="1:12" ht="15" customHeight="1" x14ac:dyDescent="0.25">
      <c r="A60" s="207" t="s">
        <v>125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9"/>
    </row>
    <row r="61" spans="1:12" ht="15.75" customHeight="1" x14ac:dyDescent="0.25">
      <c r="A61" s="1" t="s">
        <v>113</v>
      </c>
      <c r="B61" s="11" t="s">
        <v>56</v>
      </c>
      <c r="C61" s="3">
        <v>200</v>
      </c>
      <c r="D61" s="3">
        <v>1</v>
      </c>
      <c r="E61" s="3">
        <v>3</v>
      </c>
      <c r="F61" s="3">
        <v>42</v>
      </c>
      <c r="G61" s="3">
        <v>192</v>
      </c>
      <c r="H61" s="3">
        <v>200</v>
      </c>
      <c r="I61" s="3">
        <v>1</v>
      </c>
      <c r="J61" s="3">
        <v>3</v>
      </c>
      <c r="K61" s="3">
        <v>42</v>
      </c>
      <c r="L61" s="3">
        <v>192</v>
      </c>
    </row>
    <row r="62" spans="1:12" ht="15" customHeight="1" x14ac:dyDescent="0.25">
      <c r="A62" s="213" t="s">
        <v>111</v>
      </c>
      <c r="B62" s="214"/>
      <c r="C62" s="215"/>
      <c r="D62" s="6">
        <f>SUM(D61:D61)</f>
        <v>1</v>
      </c>
      <c r="E62" s="6">
        <f>SUM(E61:E61)</f>
        <v>3</v>
      </c>
      <c r="F62" s="6">
        <f>SUM(F61:F61)</f>
        <v>42</v>
      </c>
      <c r="G62" s="6">
        <f>SUM(G61:G61)</f>
        <v>192</v>
      </c>
      <c r="H62" s="6"/>
      <c r="I62" s="6">
        <f>SUM(I61:I61)</f>
        <v>1</v>
      </c>
      <c r="J62" s="6">
        <f>SUM(J61:J61)</f>
        <v>3</v>
      </c>
      <c r="K62" s="6">
        <f>SUM(K61:K61)</f>
        <v>42</v>
      </c>
      <c r="L62" s="6">
        <f>SUM(L61:L61)</f>
        <v>192</v>
      </c>
    </row>
    <row r="63" spans="1:12" ht="15" customHeight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spans="1:12" ht="15" customHeight="1" x14ac:dyDescent="0.25">
      <c r="A64" s="207" t="s">
        <v>129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9"/>
    </row>
    <row r="65" spans="1:12" ht="15" customHeight="1" x14ac:dyDescent="0.25">
      <c r="A65" s="6">
        <v>252</v>
      </c>
      <c r="B65" s="75" t="s">
        <v>183</v>
      </c>
      <c r="C65" s="3">
        <v>150</v>
      </c>
      <c r="D65" s="3">
        <v>21.92</v>
      </c>
      <c r="E65" s="3">
        <v>9.08</v>
      </c>
      <c r="F65" s="3">
        <v>21.83</v>
      </c>
      <c r="G65" s="3">
        <v>256.68</v>
      </c>
      <c r="H65" s="3">
        <v>18</v>
      </c>
      <c r="I65" s="3">
        <v>25.57</v>
      </c>
      <c r="J65" s="3">
        <v>10.59</v>
      </c>
      <c r="K65" s="3">
        <v>25.47</v>
      </c>
      <c r="L65" s="3">
        <v>299.45999999999998</v>
      </c>
    </row>
    <row r="66" spans="1:12" x14ac:dyDescent="0.25">
      <c r="A66" s="1" t="s">
        <v>113</v>
      </c>
      <c r="B66" s="17" t="s">
        <v>190</v>
      </c>
      <c r="C66" s="1">
        <v>25</v>
      </c>
      <c r="D66" s="1">
        <v>1.7</v>
      </c>
      <c r="E66" s="1">
        <v>2.13</v>
      </c>
      <c r="F66" s="1">
        <v>14.25</v>
      </c>
      <c r="G66" s="1">
        <v>76.75</v>
      </c>
      <c r="H66" s="1">
        <v>30</v>
      </c>
      <c r="I66" s="1">
        <v>2.04</v>
      </c>
      <c r="J66" s="1">
        <v>2.5499999999999998</v>
      </c>
      <c r="K66" s="1">
        <v>17.100000000000001</v>
      </c>
      <c r="L66" s="1">
        <v>92.1</v>
      </c>
    </row>
    <row r="67" spans="1:12" ht="15" customHeight="1" x14ac:dyDescent="0.25">
      <c r="A67" s="6">
        <v>410</v>
      </c>
      <c r="B67" s="10" t="s">
        <v>130</v>
      </c>
      <c r="C67" s="3">
        <v>150</v>
      </c>
      <c r="D67" s="3">
        <v>4.4999999999999998E-2</v>
      </c>
      <c r="E67" s="3">
        <v>0</v>
      </c>
      <c r="F67" s="3">
        <v>4.51</v>
      </c>
      <c r="G67" s="3">
        <v>18.239999999999998</v>
      </c>
      <c r="H67" s="3">
        <v>200</v>
      </c>
      <c r="I67" s="3">
        <v>0.06</v>
      </c>
      <c r="J67" s="3">
        <v>0</v>
      </c>
      <c r="K67" s="3">
        <v>6.02</v>
      </c>
      <c r="L67" s="3">
        <v>24.32</v>
      </c>
    </row>
    <row r="68" spans="1:12" ht="15" customHeight="1" x14ac:dyDescent="0.25">
      <c r="A68" s="223" t="s">
        <v>111</v>
      </c>
      <c r="B68" s="223"/>
      <c r="C68" s="223"/>
      <c r="D68" s="6">
        <f>SUM(D65:D67)</f>
        <v>23.665000000000003</v>
      </c>
      <c r="E68" s="6">
        <f>SUM(E65:E67)</f>
        <v>11.21</v>
      </c>
      <c r="F68" s="6">
        <f>SUM(F65:F67)</f>
        <v>40.589999999999996</v>
      </c>
      <c r="G68" s="6">
        <f>SUM(G65:G67)</f>
        <v>351.67</v>
      </c>
      <c r="H68" s="6"/>
      <c r="I68" s="6">
        <f>SUM(I65:I67)</f>
        <v>27.669999999999998</v>
      </c>
      <c r="J68" s="6">
        <f>SUM(J65:J67)</f>
        <v>13.14</v>
      </c>
      <c r="K68" s="6">
        <f>SUM(K65:K67)</f>
        <v>48.59</v>
      </c>
      <c r="L68" s="6">
        <f>SUM(L65:L67)</f>
        <v>415.87999999999994</v>
      </c>
    </row>
    <row r="69" spans="1:12" ht="15" customHeight="1" x14ac:dyDescent="0.25">
      <c r="A69" s="36" t="s">
        <v>131</v>
      </c>
      <c r="B69" s="57"/>
      <c r="C69" s="57"/>
      <c r="D69" s="57"/>
      <c r="E69" s="57"/>
      <c r="F69" s="57"/>
      <c r="G69" s="36">
        <f>G47+G50+G58+G62+G68</f>
        <v>1363.2</v>
      </c>
      <c r="H69" s="57"/>
      <c r="I69" s="57"/>
      <c r="J69" s="57"/>
      <c r="K69" s="57"/>
      <c r="L69" s="36">
        <f>L47+L50+L58+L62+L68</f>
        <v>1591.9999999999998</v>
      </c>
    </row>
    <row r="71" spans="1:12" ht="15" customHeight="1" x14ac:dyDescent="0.25">
      <c r="A71" s="204">
        <v>44414</v>
      </c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9"/>
    </row>
    <row r="72" spans="1:12" ht="15" customHeight="1" x14ac:dyDescent="0.25">
      <c r="A72" s="207" t="s">
        <v>116</v>
      </c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9"/>
    </row>
    <row r="73" spans="1:12" ht="15.75" customHeight="1" x14ac:dyDescent="0.25">
      <c r="A73" s="6">
        <v>168</v>
      </c>
      <c r="B73" s="11" t="s">
        <v>231</v>
      </c>
      <c r="C73" s="3">
        <v>150</v>
      </c>
      <c r="D73" s="3">
        <v>5.58</v>
      </c>
      <c r="E73" s="3">
        <v>6.05</v>
      </c>
      <c r="F73" s="3">
        <v>26.46</v>
      </c>
      <c r="G73" s="3">
        <v>182.94</v>
      </c>
      <c r="H73" s="3">
        <v>200</v>
      </c>
      <c r="I73" s="3">
        <v>7.44</v>
      </c>
      <c r="J73" s="3">
        <v>8.1</v>
      </c>
      <c r="K73" s="3">
        <v>35.28</v>
      </c>
      <c r="L73" s="3">
        <v>243.92</v>
      </c>
    </row>
    <row r="74" spans="1:12" ht="15.75" customHeight="1" x14ac:dyDescent="0.25">
      <c r="A74" s="1">
        <v>3</v>
      </c>
      <c r="B74" s="49" t="s">
        <v>153</v>
      </c>
      <c r="C74" s="1">
        <v>42</v>
      </c>
      <c r="D74" s="1">
        <v>4.41</v>
      </c>
      <c r="E74" s="1">
        <v>6.42</v>
      </c>
      <c r="F74" s="1">
        <v>13.58</v>
      </c>
      <c r="G74" s="1">
        <v>129.69999999999999</v>
      </c>
      <c r="H74" s="1">
        <v>44</v>
      </c>
      <c r="I74" s="1">
        <v>4.7300000000000004</v>
      </c>
      <c r="J74" s="1">
        <v>6.88</v>
      </c>
      <c r="K74" s="1">
        <v>14.56</v>
      </c>
      <c r="L74" s="1">
        <v>139</v>
      </c>
    </row>
    <row r="75" spans="1:12" ht="15.75" customHeight="1" x14ac:dyDescent="0.25">
      <c r="A75" s="6">
        <v>414</v>
      </c>
      <c r="B75" s="11" t="s">
        <v>24</v>
      </c>
      <c r="C75" s="3">
        <v>150</v>
      </c>
      <c r="D75" s="3">
        <v>2.09</v>
      </c>
      <c r="E75" s="3">
        <v>2.39</v>
      </c>
      <c r="F75" s="3">
        <v>14.78</v>
      </c>
      <c r="G75" s="3">
        <v>89.02</v>
      </c>
      <c r="H75" s="3">
        <v>200</v>
      </c>
      <c r="I75" s="3">
        <v>2.79</v>
      </c>
      <c r="J75" s="3">
        <v>3.19</v>
      </c>
      <c r="K75" s="3">
        <v>19.71</v>
      </c>
      <c r="L75" s="3">
        <v>118.69</v>
      </c>
    </row>
    <row r="76" spans="1:12" ht="15" customHeight="1" x14ac:dyDescent="0.25">
      <c r="A76" s="213" t="s">
        <v>111</v>
      </c>
      <c r="B76" s="214"/>
      <c r="C76" s="215"/>
      <c r="D76" s="6">
        <f>SUM(D73:D75)</f>
        <v>12.08</v>
      </c>
      <c r="E76" s="6">
        <f>SUM(E73:E75)</f>
        <v>14.86</v>
      </c>
      <c r="F76" s="6">
        <f>SUM(F73:F75)</f>
        <v>54.82</v>
      </c>
      <c r="G76" s="6">
        <f>SUM(G73:G75)</f>
        <v>401.65999999999997</v>
      </c>
      <c r="H76" s="6"/>
      <c r="I76" s="6">
        <f>SUM(I73:I75)</f>
        <v>14.96</v>
      </c>
      <c r="J76" s="6">
        <f>SUM(J73:J75)</f>
        <v>18.170000000000002</v>
      </c>
      <c r="K76" s="6">
        <f>SUM(K73:K75)</f>
        <v>69.550000000000011</v>
      </c>
      <c r="L76" s="6">
        <f>SUM(L73:L75)</f>
        <v>501.60999999999996</v>
      </c>
    </row>
    <row r="77" spans="1:12" ht="15" customHeight="1" x14ac:dyDescent="0.25">
      <c r="A77" s="58"/>
      <c r="B77" s="58"/>
      <c r="C77" s="58"/>
      <c r="D77" s="37"/>
      <c r="E77" s="37"/>
      <c r="F77" s="37"/>
      <c r="G77" s="37"/>
      <c r="H77" s="37"/>
      <c r="I77" s="37"/>
      <c r="J77" s="37"/>
      <c r="K77" s="37"/>
      <c r="L77" s="37"/>
    </row>
    <row r="78" spans="1:12" ht="15" customHeight="1" x14ac:dyDescent="0.25">
      <c r="A78" s="207" t="s">
        <v>175</v>
      </c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9"/>
    </row>
    <row r="79" spans="1:12" ht="15" customHeight="1" x14ac:dyDescent="0.25">
      <c r="A79" s="6" t="s">
        <v>113</v>
      </c>
      <c r="B79" s="14" t="s">
        <v>182</v>
      </c>
      <c r="C79" s="3">
        <v>100</v>
      </c>
      <c r="D79" s="3">
        <v>0</v>
      </c>
      <c r="E79" s="3">
        <v>0</v>
      </c>
      <c r="F79" s="3">
        <v>22</v>
      </c>
      <c r="G79" s="3">
        <v>45</v>
      </c>
      <c r="H79" s="3">
        <v>100</v>
      </c>
      <c r="I79" s="3">
        <v>0</v>
      </c>
      <c r="J79" s="3">
        <v>0</v>
      </c>
      <c r="K79" s="3">
        <v>22</v>
      </c>
      <c r="L79" s="3">
        <v>45</v>
      </c>
    </row>
    <row r="80" spans="1:12" ht="15" customHeight="1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</row>
    <row r="81" spans="1:12" ht="15" customHeight="1" x14ac:dyDescent="0.25">
      <c r="A81" s="207" t="s">
        <v>117</v>
      </c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9"/>
    </row>
    <row r="82" spans="1:12" x14ac:dyDescent="0.25">
      <c r="A82" s="6">
        <v>91</v>
      </c>
      <c r="B82" s="48" t="s">
        <v>85</v>
      </c>
      <c r="C82" s="6">
        <v>150</v>
      </c>
      <c r="D82" s="3">
        <v>1.23</v>
      </c>
      <c r="E82" s="3">
        <v>1.86</v>
      </c>
      <c r="F82" s="3">
        <v>7.54</v>
      </c>
      <c r="G82" s="3">
        <v>51.9</v>
      </c>
      <c r="H82" s="6">
        <v>200</v>
      </c>
      <c r="I82" s="3">
        <v>1.64</v>
      </c>
      <c r="J82" s="3">
        <v>2.48</v>
      </c>
      <c r="K82" s="3">
        <v>10.06</v>
      </c>
      <c r="L82" s="3">
        <v>69.2</v>
      </c>
    </row>
    <row r="83" spans="1:12" x14ac:dyDescent="0.25">
      <c r="A83" s="6">
        <v>332</v>
      </c>
      <c r="B83" s="12" t="s">
        <v>91</v>
      </c>
      <c r="C83" s="6">
        <v>110</v>
      </c>
      <c r="D83" s="6">
        <v>2.67</v>
      </c>
      <c r="E83" s="6">
        <v>3.94</v>
      </c>
      <c r="F83" s="6">
        <v>26.9</v>
      </c>
      <c r="G83" s="6">
        <v>153.78</v>
      </c>
      <c r="H83" s="6">
        <v>120</v>
      </c>
      <c r="I83" s="6">
        <v>2.92</v>
      </c>
      <c r="J83" s="6">
        <v>4.29</v>
      </c>
      <c r="K83" s="6">
        <v>29.34</v>
      </c>
      <c r="L83" s="6">
        <v>167.76</v>
      </c>
    </row>
    <row r="84" spans="1:12" ht="15.75" customHeight="1" x14ac:dyDescent="0.25">
      <c r="A84" s="6">
        <v>299</v>
      </c>
      <c r="B84" s="11" t="s">
        <v>61</v>
      </c>
      <c r="C84" s="3">
        <v>80</v>
      </c>
      <c r="D84" s="3">
        <v>11.04</v>
      </c>
      <c r="E84" s="3">
        <v>10.72</v>
      </c>
      <c r="F84" s="3">
        <v>5.27</v>
      </c>
      <c r="G84" s="3">
        <v>161.63999999999999</v>
      </c>
      <c r="H84" s="3">
        <v>90</v>
      </c>
      <c r="I84" s="3">
        <v>12.42</v>
      </c>
      <c r="J84" s="3">
        <v>12.06</v>
      </c>
      <c r="K84" s="3">
        <v>5.92</v>
      </c>
      <c r="L84" s="3">
        <v>181.8</v>
      </c>
    </row>
    <row r="85" spans="1:12" x14ac:dyDescent="0.25">
      <c r="A85" s="6">
        <v>366</v>
      </c>
      <c r="B85" s="11" t="s">
        <v>36</v>
      </c>
      <c r="C85" s="3">
        <v>30</v>
      </c>
      <c r="D85" s="3">
        <v>0.16</v>
      </c>
      <c r="E85" s="3">
        <v>1.1000000000000001</v>
      </c>
      <c r="F85" s="3">
        <v>1.57</v>
      </c>
      <c r="G85" s="3">
        <v>16.850000000000001</v>
      </c>
      <c r="H85" s="3">
        <v>30</v>
      </c>
      <c r="I85" s="3">
        <v>0.16</v>
      </c>
      <c r="J85" s="3">
        <v>1.1000000000000001</v>
      </c>
      <c r="K85" s="3">
        <v>1.57</v>
      </c>
      <c r="L85" s="3">
        <v>16.850000000000001</v>
      </c>
    </row>
    <row r="86" spans="1:12" x14ac:dyDescent="0.25">
      <c r="A86" s="1"/>
      <c r="B86" s="17" t="s">
        <v>214</v>
      </c>
      <c r="C86" s="1">
        <v>40</v>
      </c>
      <c r="D86" s="1">
        <v>0</v>
      </c>
      <c r="E86" s="1">
        <v>0</v>
      </c>
      <c r="F86" s="1">
        <v>1.52</v>
      </c>
      <c r="G86" s="1">
        <v>14.8</v>
      </c>
      <c r="H86" s="1">
        <v>50</v>
      </c>
      <c r="I86" s="1">
        <v>0</v>
      </c>
      <c r="J86" s="1">
        <v>0</v>
      </c>
      <c r="K86" s="1">
        <v>1.9</v>
      </c>
      <c r="L86" s="21">
        <v>18.5</v>
      </c>
    </row>
    <row r="87" spans="1:12" ht="15.75" customHeight="1" x14ac:dyDescent="0.25">
      <c r="A87" s="6">
        <v>394</v>
      </c>
      <c r="B87" s="11" t="s">
        <v>158</v>
      </c>
      <c r="C87" s="3">
        <v>150</v>
      </c>
      <c r="D87" s="3">
        <v>0.12</v>
      </c>
      <c r="E87" s="3">
        <v>0</v>
      </c>
      <c r="F87" s="3">
        <v>11.24</v>
      </c>
      <c r="G87" s="3">
        <v>45</v>
      </c>
      <c r="H87" s="3">
        <v>200</v>
      </c>
      <c r="I87" s="3">
        <v>0.16</v>
      </c>
      <c r="J87" s="3">
        <v>0</v>
      </c>
      <c r="K87" s="3">
        <v>14.99</v>
      </c>
      <c r="L87" s="3">
        <v>60</v>
      </c>
    </row>
    <row r="88" spans="1:12" ht="15" customHeight="1" x14ac:dyDescent="0.25">
      <c r="A88" s="63" t="s">
        <v>113</v>
      </c>
      <c r="B88" s="10" t="s">
        <v>124</v>
      </c>
      <c r="C88" s="3">
        <v>40</v>
      </c>
      <c r="D88" s="3">
        <v>2.8</v>
      </c>
      <c r="E88" s="3">
        <v>0.28000000000000003</v>
      </c>
      <c r="F88" s="3">
        <v>19.96</v>
      </c>
      <c r="G88" s="3">
        <v>96</v>
      </c>
      <c r="H88" s="3">
        <v>50</v>
      </c>
      <c r="I88" s="3">
        <v>2.8</v>
      </c>
      <c r="J88" s="3">
        <v>0.28000000000000003</v>
      </c>
      <c r="K88" s="3">
        <v>19.96</v>
      </c>
      <c r="L88" s="3">
        <v>120</v>
      </c>
    </row>
    <row r="89" spans="1:12" ht="15" customHeight="1" x14ac:dyDescent="0.25">
      <c r="A89" s="213" t="s">
        <v>111</v>
      </c>
      <c r="B89" s="214"/>
      <c r="C89" s="215"/>
      <c r="D89" s="6">
        <f>SUM(D82:D88)</f>
        <v>18.02</v>
      </c>
      <c r="E89" s="6">
        <f>SUM(E82:E88)</f>
        <v>17.900000000000002</v>
      </c>
      <c r="F89" s="6">
        <f>SUM(F82:F88)</f>
        <v>74</v>
      </c>
      <c r="G89" s="6">
        <f>SUM(G82:G88)</f>
        <v>539.97</v>
      </c>
      <c r="H89" s="6"/>
      <c r="I89" s="6">
        <f>SUM(I82:I88)</f>
        <v>20.100000000000001</v>
      </c>
      <c r="J89" s="6">
        <f>SUM(J82:J88)</f>
        <v>20.21</v>
      </c>
      <c r="K89" s="6">
        <f>SUM(K82:K88)</f>
        <v>83.740000000000009</v>
      </c>
      <c r="L89" s="6">
        <f>SUM(L82:L88)</f>
        <v>634.11</v>
      </c>
    </row>
    <row r="90" spans="1:12" ht="15" customHeight="1" x14ac:dyDescent="0.25">
      <c r="A90" s="58"/>
      <c r="B90" s="58"/>
      <c r="C90" s="58"/>
      <c r="D90" s="37"/>
      <c r="E90" s="37"/>
      <c r="F90" s="37"/>
      <c r="G90" s="37"/>
      <c r="H90" s="37"/>
      <c r="I90" s="37"/>
      <c r="J90" s="37"/>
      <c r="K90" s="37"/>
      <c r="L90" s="37"/>
    </row>
    <row r="91" spans="1:12" ht="15" customHeight="1" x14ac:dyDescent="0.25">
      <c r="A91" s="207" t="s">
        <v>125</v>
      </c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9"/>
    </row>
    <row r="92" spans="1:12" ht="15.75" customHeight="1" x14ac:dyDescent="0.25">
      <c r="A92" s="1" t="s">
        <v>113</v>
      </c>
      <c r="B92" s="24" t="s">
        <v>216</v>
      </c>
      <c r="C92" s="1">
        <v>150</v>
      </c>
      <c r="D92" s="1">
        <v>4.5</v>
      </c>
      <c r="E92" s="1">
        <v>4.8</v>
      </c>
      <c r="F92" s="1">
        <v>7.05</v>
      </c>
      <c r="G92" s="1">
        <v>87</v>
      </c>
      <c r="H92" s="1">
        <v>200</v>
      </c>
      <c r="I92" s="1">
        <v>6</v>
      </c>
      <c r="J92" s="1">
        <v>6.4</v>
      </c>
      <c r="K92" s="1">
        <v>9.4</v>
      </c>
      <c r="L92" s="1">
        <v>116</v>
      </c>
    </row>
    <row r="93" spans="1:12" ht="15" customHeight="1" x14ac:dyDescent="0.25">
      <c r="A93" s="213" t="s">
        <v>111</v>
      </c>
      <c r="B93" s="214"/>
      <c r="C93" s="215"/>
      <c r="D93" s="6">
        <f>SUM(D92:D92)</f>
        <v>4.5</v>
      </c>
      <c r="E93" s="6">
        <f>SUM(E92:E92)</f>
        <v>4.8</v>
      </c>
      <c r="F93" s="6">
        <f>SUM(F92:F92)</f>
        <v>7.05</v>
      </c>
      <c r="G93" s="6">
        <f>SUM(G92:G92)</f>
        <v>87</v>
      </c>
      <c r="H93" s="6"/>
      <c r="I93" s="6">
        <f>SUM(I92:I92)</f>
        <v>6</v>
      </c>
      <c r="J93" s="6">
        <f>SUM(J92:J92)</f>
        <v>6.4</v>
      </c>
      <c r="K93" s="6">
        <f>SUM(K92:K92)</f>
        <v>9.4</v>
      </c>
      <c r="L93" s="6">
        <f>SUM(L92:L92)</f>
        <v>116</v>
      </c>
    </row>
    <row r="94" spans="1:12" ht="15" customHeight="1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</row>
    <row r="95" spans="1:12" ht="15" customHeight="1" x14ac:dyDescent="0.25">
      <c r="A95" s="207" t="s">
        <v>129</v>
      </c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9"/>
    </row>
    <row r="96" spans="1:12" x14ac:dyDescent="0.25">
      <c r="A96" s="1">
        <v>86</v>
      </c>
      <c r="B96" s="40" t="s">
        <v>103</v>
      </c>
      <c r="C96" s="1">
        <v>150</v>
      </c>
      <c r="D96" s="1">
        <v>1.4</v>
      </c>
      <c r="E96" s="1">
        <v>1.65</v>
      </c>
      <c r="F96" s="1">
        <v>9.52</v>
      </c>
      <c r="G96" s="1">
        <v>58.65</v>
      </c>
      <c r="H96" s="1">
        <v>200</v>
      </c>
      <c r="I96" s="1">
        <v>1.86</v>
      </c>
      <c r="J96" s="1">
        <v>2.2000000000000002</v>
      </c>
      <c r="K96" s="1">
        <v>12.69</v>
      </c>
      <c r="L96" s="1">
        <v>78.2</v>
      </c>
    </row>
    <row r="97" spans="1:17" s="33" customFormat="1" ht="15.75" customHeight="1" x14ac:dyDescent="0.25">
      <c r="A97" s="6">
        <v>472</v>
      </c>
      <c r="B97" s="11" t="s">
        <v>227</v>
      </c>
      <c r="C97" s="3">
        <v>40</v>
      </c>
      <c r="D97" s="3">
        <v>2.71</v>
      </c>
      <c r="E97" s="3">
        <v>5.58</v>
      </c>
      <c r="F97" s="3">
        <v>20.85</v>
      </c>
      <c r="G97" s="3">
        <v>144.80000000000001</v>
      </c>
      <c r="H97" s="3">
        <v>60</v>
      </c>
      <c r="I97" s="3">
        <v>4.0599999999999996</v>
      </c>
      <c r="J97" s="3">
        <v>8.3699999999999992</v>
      </c>
      <c r="K97" s="3">
        <v>31.28</v>
      </c>
      <c r="L97" s="3">
        <v>217.2</v>
      </c>
    </row>
    <row r="98" spans="1:17" ht="15" customHeight="1" x14ac:dyDescent="0.25">
      <c r="A98" s="6">
        <v>410</v>
      </c>
      <c r="B98" s="10" t="s">
        <v>130</v>
      </c>
      <c r="C98" s="3">
        <v>150</v>
      </c>
      <c r="D98" s="3">
        <v>4.4999999999999998E-2</v>
      </c>
      <c r="E98" s="3">
        <v>0</v>
      </c>
      <c r="F98" s="3">
        <v>4.51</v>
      </c>
      <c r="G98" s="3">
        <v>18.239999999999998</v>
      </c>
      <c r="H98" s="3">
        <v>200</v>
      </c>
      <c r="I98" s="3">
        <v>0.06</v>
      </c>
      <c r="J98" s="3">
        <v>0</v>
      </c>
      <c r="K98" s="3">
        <v>6.02</v>
      </c>
      <c r="L98" s="3">
        <v>24.32</v>
      </c>
    </row>
    <row r="99" spans="1:17" ht="15" customHeight="1" x14ac:dyDescent="0.25">
      <c r="A99" s="63" t="s">
        <v>113</v>
      </c>
      <c r="B99" s="10" t="s">
        <v>16</v>
      </c>
      <c r="C99" s="3">
        <v>20</v>
      </c>
      <c r="D99" s="3">
        <v>3.4</v>
      </c>
      <c r="E99" s="3">
        <v>1.32</v>
      </c>
      <c r="F99" s="3">
        <v>17</v>
      </c>
      <c r="G99" s="3">
        <v>51.8</v>
      </c>
      <c r="H99" s="3">
        <v>25</v>
      </c>
      <c r="I99" s="3">
        <v>4.25</v>
      </c>
      <c r="J99" s="3">
        <v>1.65</v>
      </c>
      <c r="K99" s="3">
        <v>21.25</v>
      </c>
      <c r="L99" s="3">
        <v>64.8</v>
      </c>
    </row>
    <row r="100" spans="1:17" ht="15" customHeight="1" x14ac:dyDescent="0.25">
      <c r="A100" s="223" t="s">
        <v>111</v>
      </c>
      <c r="B100" s="223"/>
      <c r="C100" s="223"/>
      <c r="D100" s="6">
        <f>SUM(D96:D99)</f>
        <v>7.5549999999999997</v>
      </c>
      <c r="E100" s="6">
        <f>SUM(E96:E99)</f>
        <v>8.5500000000000007</v>
      </c>
      <c r="F100" s="6">
        <f>SUM(F96:F99)</f>
        <v>51.88</v>
      </c>
      <c r="G100" s="6">
        <f>SUM(G96:G99)</f>
        <v>273.49</v>
      </c>
      <c r="H100" s="6"/>
      <c r="I100" s="6">
        <f>SUM(I96:I99)</f>
        <v>10.23</v>
      </c>
      <c r="J100" s="6">
        <f>SUM(J96:J99)</f>
        <v>12.22</v>
      </c>
      <c r="K100" s="6">
        <f>SUM(K96:K99)</f>
        <v>71.239999999999995</v>
      </c>
      <c r="L100" s="6">
        <f>SUM(L96:L99)</f>
        <v>384.52</v>
      </c>
    </row>
    <row r="101" spans="1:17" ht="15" customHeight="1" x14ac:dyDescent="0.25">
      <c r="A101" s="36" t="s">
        <v>131</v>
      </c>
      <c r="B101" s="57"/>
      <c r="C101" s="57"/>
      <c r="D101" s="57"/>
      <c r="E101" s="57"/>
      <c r="F101" s="57"/>
      <c r="G101" s="36">
        <f>G76+G79+G89+G93+G100</f>
        <v>1347.1200000000001</v>
      </c>
      <c r="H101" s="57"/>
      <c r="I101" s="57"/>
      <c r="J101" s="57"/>
      <c r="K101" s="57"/>
      <c r="L101" s="36">
        <f>L76+L79+L89+L93+L100</f>
        <v>1681.2399999999998</v>
      </c>
    </row>
    <row r="103" spans="1:17" ht="15" customHeight="1" x14ac:dyDescent="0.25">
      <c r="A103" s="204">
        <v>44417</v>
      </c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9"/>
    </row>
    <row r="104" spans="1:17" ht="15" customHeight="1" x14ac:dyDescent="0.25">
      <c r="A104" s="207" t="s">
        <v>116</v>
      </c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9"/>
    </row>
    <row r="105" spans="1:17" ht="15.75" customHeight="1" x14ac:dyDescent="0.25">
      <c r="A105" s="6">
        <v>168</v>
      </c>
      <c r="B105" s="11" t="s">
        <v>31</v>
      </c>
      <c r="C105" s="3">
        <v>150</v>
      </c>
      <c r="D105" s="3">
        <v>5.96</v>
      </c>
      <c r="E105" s="3">
        <v>6.16</v>
      </c>
      <c r="F105" s="3">
        <v>26.36</v>
      </c>
      <c r="G105" s="3">
        <v>184.63</v>
      </c>
      <c r="H105" s="3">
        <v>200</v>
      </c>
      <c r="I105" s="3">
        <v>7.95</v>
      </c>
      <c r="J105" s="3">
        <v>8.2100000000000009</v>
      </c>
      <c r="K105" s="3">
        <v>32.15</v>
      </c>
      <c r="L105" s="3">
        <v>246.17</v>
      </c>
      <c r="Q105" t="s">
        <v>104</v>
      </c>
    </row>
    <row r="106" spans="1:17" ht="15.75" customHeight="1" x14ac:dyDescent="0.25">
      <c r="A106" s="1">
        <v>1</v>
      </c>
      <c r="B106" s="17" t="s">
        <v>110</v>
      </c>
      <c r="C106" s="1">
        <v>36</v>
      </c>
      <c r="D106" s="1">
        <v>2.17</v>
      </c>
      <c r="E106" s="1">
        <v>6.79</v>
      </c>
      <c r="F106" s="1">
        <v>13.15</v>
      </c>
      <c r="G106" s="1">
        <v>122.4</v>
      </c>
      <c r="H106" s="1">
        <v>37</v>
      </c>
      <c r="I106" s="1">
        <v>2.2599999999999998</v>
      </c>
      <c r="J106" s="1">
        <v>6.98</v>
      </c>
      <c r="K106" s="1">
        <v>13.52</v>
      </c>
      <c r="L106" s="1">
        <v>125.8</v>
      </c>
    </row>
    <row r="107" spans="1:17" x14ac:dyDescent="0.25">
      <c r="A107" s="6">
        <v>412</v>
      </c>
      <c r="B107" s="10" t="s">
        <v>12</v>
      </c>
      <c r="C107" s="3">
        <v>150</v>
      </c>
      <c r="D107" s="3">
        <v>0.05</v>
      </c>
      <c r="E107" s="3">
        <v>0.01</v>
      </c>
      <c r="F107" s="3">
        <v>11.48</v>
      </c>
      <c r="G107" s="3">
        <v>46.22</v>
      </c>
      <c r="H107" s="3">
        <v>200</v>
      </c>
      <c r="I107" s="3">
        <v>0.1</v>
      </c>
      <c r="J107" s="3">
        <v>0.01</v>
      </c>
      <c r="K107" s="3">
        <v>15.31</v>
      </c>
      <c r="L107" s="3">
        <v>61.63</v>
      </c>
    </row>
    <row r="108" spans="1:17" ht="15" customHeight="1" x14ac:dyDescent="0.25">
      <c r="A108" s="213" t="s">
        <v>111</v>
      </c>
      <c r="B108" s="214"/>
      <c r="C108" s="215"/>
      <c r="D108" s="6">
        <f>SUM(D105:D107)</f>
        <v>8.18</v>
      </c>
      <c r="E108" s="6">
        <f>SUM(E105:E107)</f>
        <v>12.959999999999999</v>
      </c>
      <c r="F108" s="6">
        <f>SUM(F105:F107)</f>
        <v>50.989999999999995</v>
      </c>
      <c r="G108" s="6">
        <f>SUM(G105:G107)</f>
        <v>353.25</v>
      </c>
      <c r="H108" s="6"/>
      <c r="I108" s="6">
        <f>SUM(I105:I107)</f>
        <v>10.31</v>
      </c>
      <c r="J108" s="6">
        <f>SUM(J105:J107)</f>
        <v>15.200000000000001</v>
      </c>
      <c r="K108" s="6">
        <f>SUM(K105:K107)</f>
        <v>60.980000000000004</v>
      </c>
      <c r="L108" s="6">
        <f>SUM(L105:L107)</f>
        <v>433.59999999999997</v>
      </c>
    </row>
    <row r="109" spans="1:17" ht="15" customHeight="1" x14ac:dyDescent="0.25">
      <c r="A109" s="58"/>
      <c r="B109" s="58"/>
      <c r="C109" s="58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7" ht="15" customHeight="1" x14ac:dyDescent="0.25">
      <c r="A110" s="207" t="s">
        <v>175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9"/>
    </row>
    <row r="111" spans="1:17" ht="15" customHeight="1" x14ac:dyDescent="0.25">
      <c r="A111" s="6" t="s">
        <v>113</v>
      </c>
      <c r="B111" s="14" t="s">
        <v>182</v>
      </c>
      <c r="C111" s="3">
        <v>100</v>
      </c>
      <c r="D111" s="3">
        <v>0</v>
      </c>
      <c r="E111" s="3">
        <v>0</v>
      </c>
      <c r="F111" s="3">
        <v>22</v>
      </c>
      <c r="G111" s="3">
        <v>45</v>
      </c>
      <c r="H111" s="3">
        <v>100</v>
      </c>
      <c r="I111" s="3">
        <v>0</v>
      </c>
      <c r="J111" s="3">
        <v>0</v>
      </c>
      <c r="K111" s="3">
        <v>22</v>
      </c>
      <c r="L111" s="3">
        <v>45</v>
      </c>
    </row>
    <row r="112" spans="1:17" ht="15" customHeight="1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</row>
    <row r="113" spans="1:12" ht="15" customHeight="1" x14ac:dyDescent="0.25">
      <c r="A113" s="207" t="s">
        <v>117</v>
      </c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9"/>
    </row>
    <row r="114" spans="1:12" x14ac:dyDescent="0.25">
      <c r="A114" s="53"/>
      <c r="B114" s="48" t="s">
        <v>88</v>
      </c>
      <c r="C114" s="6">
        <v>150</v>
      </c>
      <c r="D114" s="3">
        <v>5.93</v>
      </c>
      <c r="E114" s="3">
        <v>6.08</v>
      </c>
      <c r="F114" s="3">
        <v>6.85</v>
      </c>
      <c r="G114" s="3">
        <v>84.98</v>
      </c>
      <c r="H114" s="6">
        <v>200</v>
      </c>
      <c r="I114" s="6">
        <v>6.28</v>
      </c>
      <c r="J114" s="3">
        <v>7.11</v>
      </c>
      <c r="K114" s="3">
        <v>9.66</v>
      </c>
      <c r="L114" s="3">
        <v>126.79</v>
      </c>
    </row>
    <row r="115" spans="1:12" ht="15.75" customHeight="1" x14ac:dyDescent="0.25">
      <c r="A115" s="6">
        <v>292</v>
      </c>
      <c r="B115" s="11" t="s">
        <v>54</v>
      </c>
      <c r="C115" s="3">
        <v>220</v>
      </c>
      <c r="D115" s="3">
        <v>24.76</v>
      </c>
      <c r="E115" s="3">
        <v>19.98</v>
      </c>
      <c r="F115" s="3">
        <v>28.29</v>
      </c>
      <c r="G115" s="3">
        <v>329.02</v>
      </c>
      <c r="H115" s="3">
        <v>250</v>
      </c>
      <c r="I115" s="3">
        <v>28.14</v>
      </c>
      <c r="J115" s="3">
        <v>22.7</v>
      </c>
      <c r="K115" s="3">
        <v>32.15</v>
      </c>
      <c r="L115" s="3">
        <v>373.89</v>
      </c>
    </row>
    <row r="116" spans="1:12" ht="15.75" customHeight="1" x14ac:dyDescent="0.25">
      <c r="A116" s="1" t="s">
        <v>113</v>
      </c>
      <c r="B116" s="68" t="s">
        <v>143</v>
      </c>
      <c r="C116" s="1">
        <v>40</v>
      </c>
      <c r="D116" s="1">
        <v>0.4</v>
      </c>
      <c r="E116" s="1">
        <v>4</v>
      </c>
      <c r="F116" s="1">
        <v>2.8</v>
      </c>
      <c r="G116" s="1">
        <v>48.8</v>
      </c>
      <c r="H116" s="1">
        <v>50</v>
      </c>
      <c r="I116" s="1">
        <v>0.5</v>
      </c>
      <c r="J116" s="1">
        <v>5</v>
      </c>
      <c r="K116" s="1">
        <v>3.5</v>
      </c>
      <c r="L116" s="1">
        <v>61</v>
      </c>
    </row>
    <row r="117" spans="1:12" ht="15.75" customHeight="1" x14ac:dyDescent="0.25">
      <c r="A117" s="6">
        <v>394</v>
      </c>
      <c r="B117" s="11" t="s">
        <v>74</v>
      </c>
      <c r="C117" s="3">
        <v>150</v>
      </c>
      <c r="D117" s="3">
        <v>0.12</v>
      </c>
      <c r="E117" s="3">
        <v>0</v>
      </c>
      <c r="F117" s="3">
        <v>11.24</v>
      </c>
      <c r="G117" s="3">
        <v>45</v>
      </c>
      <c r="H117" s="3">
        <v>200</v>
      </c>
      <c r="I117" s="3">
        <v>0.16</v>
      </c>
      <c r="J117" s="3">
        <v>0</v>
      </c>
      <c r="K117" s="3">
        <v>14.99</v>
      </c>
      <c r="L117" s="3">
        <v>60</v>
      </c>
    </row>
    <row r="118" spans="1:12" ht="15" customHeight="1" x14ac:dyDescent="0.25">
      <c r="A118" s="63" t="s">
        <v>113</v>
      </c>
      <c r="B118" s="10" t="s">
        <v>124</v>
      </c>
      <c r="C118" s="3">
        <v>40</v>
      </c>
      <c r="D118" s="3">
        <v>2.8</v>
      </c>
      <c r="E118" s="3">
        <v>0.28000000000000003</v>
      </c>
      <c r="F118" s="3">
        <v>19.96</v>
      </c>
      <c r="G118" s="3">
        <v>96</v>
      </c>
      <c r="H118" s="3">
        <v>50</v>
      </c>
      <c r="I118" s="3">
        <v>2.8</v>
      </c>
      <c r="J118" s="3">
        <v>0.28000000000000003</v>
      </c>
      <c r="K118" s="3">
        <v>19.96</v>
      </c>
      <c r="L118" s="3">
        <v>120</v>
      </c>
    </row>
    <row r="119" spans="1:12" ht="15" customHeight="1" x14ac:dyDescent="0.25">
      <c r="A119" s="213" t="s">
        <v>111</v>
      </c>
      <c r="B119" s="214"/>
      <c r="C119" s="215"/>
      <c r="D119" s="6">
        <f>SUM(D114:D118)</f>
        <v>34.01</v>
      </c>
      <c r="E119" s="6">
        <f>SUM(E114:E118)</f>
        <v>30.340000000000003</v>
      </c>
      <c r="F119" s="6">
        <f>SUM(F114:F118)</f>
        <v>69.14</v>
      </c>
      <c r="G119" s="6">
        <f>SUM(G114:G118)</f>
        <v>603.79999999999995</v>
      </c>
      <c r="H119" s="6"/>
      <c r="I119" s="6">
        <f>SUM(I114:I118)</f>
        <v>37.879999999999995</v>
      </c>
      <c r="J119" s="6">
        <f>SUM(J114:J118)</f>
        <v>35.090000000000003</v>
      </c>
      <c r="K119" s="6">
        <f>SUM(K114:K118)</f>
        <v>80.260000000000005</v>
      </c>
      <c r="L119" s="6">
        <f>SUM(L114:L118)</f>
        <v>741.68000000000006</v>
      </c>
    </row>
    <row r="120" spans="1:12" ht="15" customHeight="1" x14ac:dyDescent="0.25">
      <c r="A120" s="58"/>
      <c r="B120" s="58"/>
      <c r="C120" s="58"/>
      <c r="D120" s="37"/>
      <c r="E120" s="37"/>
      <c r="F120" s="37"/>
      <c r="G120" s="37"/>
      <c r="H120" s="37"/>
      <c r="I120" s="37"/>
      <c r="J120" s="37"/>
      <c r="K120" s="37"/>
      <c r="L120" s="37"/>
    </row>
    <row r="121" spans="1:12" ht="15" customHeight="1" x14ac:dyDescent="0.25">
      <c r="A121" s="207" t="s">
        <v>125</v>
      </c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9"/>
    </row>
    <row r="122" spans="1:12" ht="15.75" customHeight="1" x14ac:dyDescent="0.25">
      <c r="A122" s="6">
        <v>417</v>
      </c>
      <c r="B122" s="11" t="s">
        <v>196</v>
      </c>
      <c r="C122" s="3">
        <v>150</v>
      </c>
      <c r="D122" s="3">
        <v>0.51</v>
      </c>
      <c r="E122" s="3">
        <v>0</v>
      </c>
      <c r="F122" s="3">
        <v>15.76</v>
      </c>
      <c r="G122" s="3">
        <v>35.15</v>
      </c>
      <c r="H122" s="3">
        <v>200</v>
      </c>
      <c r="I122" s="3">
        <v>0.68</v>
      </c>
      <c r="J122" s="3">
        <v>0</v>
      </c>
      <c r="K122" s="3">
        <v>21</v>
      </c>
      <c r="L122" s="3">
        <v>46.87</v>
      </c>
    </row>
    <row r="123" spans="1:12" x14ac:dyDescent="0.25">
      <c r="A123" s="53"/>
      <c r="B123" s="47" t="s">
        <v>38</v>
      </c>
      <c r="C123" s="3">
        <v>30</v>
      </c>
      <c r="D123" s="3">
        <v>2.5499999999999998</v>
      </c>
      <c r="E123" s="3">
        <v>3.18</v>
      </c>
      <c r="F123" s="3">
        <v>21.39</v>
      </c>
      <c r="G123" s="3">
        <v>119.1</v>
      </c>
      <c r="H123" s="3">
        <v>30</v>
      </c>
      <c r="I123" s="3">
        <v>2.5499999999999998</v>
      </c>
      <c r="J123" s="3">
        <v>3.18</v>
      </c>
      <c r="K123" s="3">
        <v>21.39</v>
      </c>
      <c r="L123" s="3">
        <v>119.1</v>
      </c>
    </row>
    <row r="124" spans="1:12" ht="15" customHeight="1" x14ac:dyDescent="0.25">
      <c r="A124" s="213" t="s">
        <v>111</v>
      </c>
      <c r="B124" s="214"/>
      <c r="C124" s="215"/>
      <c r="D124" s="6">
        <f>SUM(D122:D123)</f>
        <v>3.0599999999999996</v>
      </c>
      <c r="E124" s="6">
        <f>SUM(E122:E123)</f>
        <v>3.18</v>
      </c>
      <c r="F124" s="6">
        <f>SUM(F122:F123)</f>
        <v>37.15</v>
      </c>
      <c r="G124" s="6">
        <f>SUM(G122:G123)</f>
        <v>154.25</v>
      </c>
      <c r="H124" s="6"/>
      <c r="I124" s="6">
        <f>SUM(I122:I123)</f>
        <v>3.23</v>
      </c>
      <c r="J124" s="6">
        <f>SUM(J122:J123)</f>
        <v>3.18</v>
      </c>
      <c r="K124" s="6">
        <f>SUM(K122:K123)</f>
        <v>42.39</v>
      </c>
      <c r="L124" s="6">
        <f>SUM(L122:L123)</f>
        <v>165.97</v>
      </c>
    </row>
    <row r="125" spans="1:12" ht="15" customHeight="1" x14ac:dyDescent="0.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1:12" ht="15" customHeight="1" x14ac:dyDescent="0.25">
      <c r="A126" s="207" t="s">
        <v>129</v>
      </c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9"/>
    </row>
    <row r="127" spans="1:12" x14ac:dyDescent="0.25">
      <c r="A127" s="6">
        <v>95</v>
      </c>
      <c r="B127" s="41" t="s">
        <v>19</v>
      </c>
      <c r="C127" s="3">
        <v>150</v>
      </c>
      <c r="D127" s="3">
        <v>7.93</v>
      </c>
      <c r="E127" s="3">
        <v>2.4700000000000002</v>
      </c>
      <c r="F127" s="3">
        <v>4.0199999999999996</v>
      </c>
      <c r="G127" s="3">
        <v>69.739999999999995</v>
      </c>
      <c r="H127" s="3">
        <v>200</v>
      </c>
      <c r="I127" s="3">
        <v>10.57</v>
      </c>
      <c r="J127" s="3">
        <v>3.29</v>
      </c>
      <c r="K127" s="3">
        <v>5.36</v>
      </c>
      <c r="L127" s="3">
        <v>92.99</v>
      </c>
    </row>
    <row r="128" spans="1:12" ht="15.75" customHeight="1" x14ac:dyDescent="0.25">
      <c r="A128" s="1" t="s">
        <v>113</v>
      </c>
      <c r="B128" s="17" t="s">
        <v>164</v>
      </c>
      <c r="C128" s="1">
        <v>30</v>
      </c>
      <c r="D128" s="1">
        <v>1.26</v>
      </c>
      <c r="E128" s="1">
        <v>6.36</v>
      </c>
      <c r="F128" s="1">
        <v>19.2</v>
      </c>
      <c r="G128" s="1">
        <v>137.1</v>
      </c>
      <c r="H128" s="1">
        <v>30</v>
      </c>
      <c r="I128" s="1">
        <v>1.26</v>
      </c>
      <c r="J128" s="1">
        <v>6.36</v>
      </c>
      <c r="K128" s="1">
        <v>19.2</v>
      </c>
      <c r="L128" s="1">
        <v>137.1</v>
      </c>
    </row>
    <row r="129" spans="1:12" ht="15" customHeight="1" x14ac:dyDescent="0.25">
      <c r="A129" s="6">
        <v>410</v>
      </c>
      <c r="B129" s="10" t="s">
        <v>130</v>
      </c>
      <c r="C129" s="3">
        <v>150</v>
      </c>
      <c r="D129" s="3">
        <v>4.4999999999999998E-2</v>
      </c>
      <c r="E129" s="3">
        <v>0</v>
      </c>
      <c r="F129" s="3">
        <v>4.51</v>
      </c>
      <c r="G129" s="3">
        <v>18.239999999999998</v>
      </c>
      <c r="H129" s="3">
        <v>200</v>
      </c>
      <c r="I129" s="3">
        <v>0.06</v>
      </c>
      <c r="J129" s="3">
        <v>0</v>
      </c>
      <c r="K129" s="3">
        <v>6.02</v>
      </c>
      <c r="L129" s="3">
        <v>24.32</v>
      </c>
    </row>
    <row r="130" spans="1:12" ht="15" customHeight="1" x14ac:dyDescent="0.25">
      <c r="A130" s="63" t="s">
        <v>113</v>
      </c>
      <c r="B130" s="10" t="s">
        <v>16</v>
      </c>
      <c r="C130" s="3">
        <v>20</v>
      </c>
      <c r="D130" s="3">
        <v>3.4</v>
      </c>
      <c r="E130" s="3">
        <v>1.32</v>
      </c>
      <c r="F130" s="3">
        <v>17</v>
      </c>
      <c r="G130" s="3">
        <v>51.8</v>
      </c>
      <c r="H130" s="3">
        <v>25</v>
      </c>
      <c r="I130" s="3">
        <v>4.25</v>
      </c>
      <c r="J130" s="3">
        <v>1.65</v>
      </c>
      <c r="K130" s="3">
        <v>21.25</v>
      </c>
      <c r="L130" s="3">
        <v>64.8</v>
      </c>
    </row>
    <row r="131" spans="1:12" ht="15" customHeight="1" x14ac:dyDescent="0.25">
      <c r="A131" s="223" t="s">
        <v>111</v>
      </c>
      <c r="B131" s="223"/>
      <c r="C131" s="223"/>
      <c r="D131" s="6">
        <f>SUM(D127:D130)</f>
        <v>12.635</v>
      </c>
      <c r="E131" s="6">
        <f>SUM(E127:E130)</f>
        <v>10.15</v>
      </c>
      <c r="F131" s="6">
        <f>SUM(F127:F130)</f>
        <v>44.73</v>
      </c>
      <c r="G131" s="6">
        <f>SUM(G127:G130)</f>
        <v>276.88</v>
      </c>
      <c r="H131" s="6"/>
      <c r="I131" s="6">
        <f>SUM(I127:I130)</f>
        <v>16.14</v>
      </c>
      <c r="J131" s="6">
        <f>SUM(J127:J130)</f>
        <v>11.3</v>
      </c>
      <c r="K131" s="6">
        <f>SUM(K127:K130)</f>
        <v>51.83</v>
      </c>
      <c r="L131" s="6">
        <f>SUM(L127:L130)</f>
        <v>319.20999999999998</v>
      </c>
    </row>
    <row r="132" spans="1:12" ht="15" customHeight="1" x14ac:dyDescent="0.25">
      <c r="A132" s="36" t="s">
        <v>131</v>
      </c>
      <c r="B132" s="57"/>
      <c r="C132" s="57"/>
      <c r="D132" s="57"/>
      <c r="E132" s="57"/>
      <c r="F132" s="57"/>
      <c r="G132" s="36">
        <f>G108+G111+G119+G124+G131</f>
        <v>1433.1799999999998</v>
      </c>
      <c r="H132" s="57"/>
      <c r="I132" s="57"/>
      <c r="J132" s="57"/>
      <c r="K132" s="57"/>
      <c r="L132" s="36">
        <f>L108+L111+L119+L124+L131</f>
        <v>1705.46</v>
      </c>
    </row>
    <row r="134" spans="1:12" ht="15" customHeight="1" x14ac:dyDescent="0.25">
      <c r="A134" s="204">
        <v>44418</v>
      </c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9"/>
    </row>
    <row r="135" spans="1:12" ht="15" customHeight="1" x14ac:dyDescent="0.25">
      <c r="A135" s="207" t="s">
        <v>116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8"/>
      <c r="L135" s="209"/>
    </row>
    <row r="136" spans="1:12" ht="15.75" customHeight="1" x14ac:dyDescent="0.25">
      <c r="A136" s="6">
        <v>168</v>
      </c>
      <c r="B136" s="11" t="s">
        <v>48</v>
      </c>
      <c r="C136" s="3">
        <v>150</v>
      </c>
      <c r="D136" s="3">
        <v>5.3</v>
      </c>
      <c r="E136" s="3">
        <v>4.88</v>
      </c>
      <c r="F136" s="3">
        <v>28.93</v>
      </c>
      <c r="G136" s="3">
        <v>180.64</v>
      </c>
      <c r="H136" s="3">
        <v>200</v>
      </c>
      <c r="I136" s="3">
        <v>7.1</v>
      </c>
      <c r="J136" s="3">
        <v>6.51</v>
      </c>
      <c r="K136" s="3">
        <v>38.58</v>
      </c>
      <c r="L136" s="3">
        <v>240.85</v>
      </c>
    </row>
    <row r="137" spans="1:12" ht="15.75" customHeight="1" x14ac:dyDescent="0.25">
      <c r="A137" s="1">
        <v>2</v>
      </c>
      <c r="B137" s="49" t="s">
        <v>135</v>
      </c>
      <c r="C137" s="1">
        <v>42</v>
      </c>
      <c r="D137" s="1">
        <v>2.17</v>
      </c>
      <c r="E137" s="1">
        <v>6.79</v>
      </c>
      <c r="F137" s="1">
        <v>13.15</v>
      </c>
      <c r="G137" s="1">
        <v>136.91999999999999</v>
      </c>
      <c r="H137" s="1">
        <v>44</v>
      </c>
      <c r="I137" s="1">
        <v>2.2599999999999998</v>
      </c>
      <c r="J137" s="1">
        <v>6.98</v>
      </c>
      <c r="K137" s="1">
        <v>13.52</v>
      </c>
      <c r="L137" s="1">
        <v>142.74</v>
      </c>
    </row>
    <row r="138" spans="1:12" ht="12.75" customHeight="1" x14ac:dyDescent="0.25">
      <c r="A138" s="6">
        <v>413</v>
      </c>
      <c r="B138" s="11" t="s">
        <v>32</v>
      </c>
      <c r="C138" s="3">
        <v>150</v>
      </c>
      <c r="D138" s="3">
        <v>1.05</v>
      </c>
      <c r="E138" s="3">
        <v>1.2</v>
      </c>
      <c r="F138" s="3">
        <v>13.01</v>
      </c>
      <c r="G138" s="3">
        <v>66.989999999999995</v>
      </c>
      <c r="H138" s="3">
        <v>200</v>
      </c>
      <c r="I138" s="3">
        <v>1.4</v>
      </c>
      <c r="J138" s="3">
        <v>1.6</v>
      </c>
      <c r="K138" s="3">
        <v>17.350000000000001</v>
      </c>
      <c r="L138" s="3">
        <v>89.32</v>
      </c>
    </row>
    <row r="139" spans="1:12" ht="15" customHeight="1" x14ac:dyDescent="0.25">
      <c r="A139" s="213" t="s">
        <v>111</v>
      </c>
      <c r="B139" s="214"/>
      <c r="C139" s="215"/>
      <c r="D139" s="6">
        <f>SUM(D136:D138)</f>
        <v>8.52</v>
      </c>
      <c r="E139" s="6">
        <f>SUM(E136:E138)</f>
        <v>12.87</v>
      </c>
      <c r="F139" s="6">
        <f>SUM(F136:F138)</f>
        <v>55.089999999999996</v>
      </c>
      <c r="G139" s="6">
        <f>SUM(G136:G138)</f>
        <v>384.54999999999995</v>
      </c>
      <c r="H139" s="6"/>
      <c r="I139" s="6">
        <f>SUM(I136:I138)</f>
        <v>10.76</v>
      </c>
      <c r="J139" s="6">
        <f>SUM(J136:J138)</f>
        <v>15.09</v>
      </c>
      <c r="K139" s="6">
        <f>SUM(K136:K138)</f>
        <v>69.449999999999989</v>
      </c>
      <c r="L139" s="6">
        <f>SUM(L136:L138)</f>
        <v>472.91</v>
      </c>
    </row>
    <row r="140" spans="1:12" ht="15" customHeight="1" x14ac:dyDescent="0.25">
      <c r="A140" s="58"/>
      <c r="B140" s="58"/>
      <c r="C140" s="58"/>
      <c r="D140" s="37"/>
      <c r="E140" s="37"/>
      <c r="F140" s="37"/>
      <c r="G140" s="37"/>
      <c r="H140" s="37"/>
      <c r="I140" s="37"/>
      <c r="J140" s="37"/>
      <c r="K140" s="37"/>
      <c r="L140" s="37"/>
    </row>
    <row r="141" spans="1:12" ht="15" customHeight="1" x14ac:dyDescent="0.25">
      <c r="A141" s="207" t="s">
        <v>175</v>
      </c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9"/>
    </row>
    <row r="142" spans="1:12" ht="15" customHeight="1" x14ac:dyDescent="0.25">
      <c r="A142" s="6" t="s">
        <v>113</v>
      </c>
      <c r="B142" s="14" t="s">
        <v>182</v>
      </c>
      <c r="C142" s="3">
        <v>100</v>
      </c>
      <c r="D142" s="3">
        <v>0</v>
      </c>
      <c r="E142" s="3">
        <v>0</v>
      </c>
      <c r="F142" s="3">
        <v>22</v>
      </c>
      <c r="G142" s="3">
        <v>45</v>
      </c>
      <c r="H142" s="3">
        <v>100</v>
      </c>
      <c r="I142" s="3">
        <v>0</v>
      </c>
      <c r="J142" s="3">
        <v>0</v>
      </c>
      <c r="K142" s="3">
        <v>22</v>
      </c>
      <c r="L142" s="3">
        <v>45</v>
      </c>
    </row>
    <row r="143" spans="1:12" ht="15" customHeight="1" x14ac:dyDescent="0.2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</row>
    <row r="144" spans="1:12" ht="15" customHeight="1" x14ac:dyDescent="0.25">
      <c r="A144" s="207" t="s">
        <v>117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9"/>
    </row>
    <row r="145" spans="1:12" x14ac:dyDescent="0.25">
      <c r="A145" s="6">
        <v>80</v>
      </c>
      <c r="B145" s="47" t="s">
        <v>188</v>
      </c>
      <c r="C145" s="3">
        <v>150</v>
      </c>
      <c r="D145" s="3">
        <v>2.95</v>
      </c>
      <c r="E145" s="3">
        <v>3.68</v>
      </c>
      <c r="F145" s="3">
        <v>12.63</v>
      </c>
      <c r="G145" s="3">
        <v>90.66</v>
      </c>
      <c r="H145" s="3">
        <v>200</v>
      </c>
      <c r="I145" s="3">
        <v>3.93</v>
      </c>
      <c r="J145" s="3">
        <v>4.91</v>
      </c>
      <c r="K145" s="3">
        <v>16.84</v>
      </c>
      <c r="L145" s="3">
        <v>120.88</v>
      </c>
    </row>
    <row r="146" spans="1:12" ht="15.75" customHeight="1" x14ac:dyDescent="0.25">
      <c r="A146" s="8">
        <v>332</v>
      </c>
      <c r="B146" s="54" t="s">
        <v>90</v>
      </c>
      <c r="C146" s="8">
        <v>110</v>
      </c>
      <c r="D146" s="8">
        <v>2.67</v>
      </c>
      <c r="E146" s="8">
        <v>3.94</v>
      </c>
      <c r="F146" s="8">
        <v>26.9</v>
      </c>
      <c r="G146" s="8">
        <v>153.78</v>
      </c>
      <c r="H146" s="8">
        <v>120</v>
      </c>
      <c r="I146" s="8">
        <v>2.92</v>
      </c>
      <c r="J146" s="8">
        <v>4.29</v>
      </c>
      <c r="K146" s="8">
        <v>29.34</v>
      </c>
      <c r="L146" s="6">
        <v>167.76</v>
      </c>
    </row>
    <row r="147" spans="1:12" ht="15.75" customHeight="1" x14ac:dyDescent="0.25">
      <c r="A147" s="6">
        <v>293</v>
      </c>
      <c r="B147" s="11" t="s">
        <v>27</v>
      </c>
      <c r="C147" s="3">
        <v>80</v>
      </c>
      <c r="D147" s="3">
        <v>14.85</v>
      </c>
      <c r="E147" s="3">
        <v>16.579999999999998</v>
      </c>
      <c r="F147" s="3">
        <v>4.62</v>
      </c>
      <c r="G147" s="3">
        <v>227.03</v>
      </c>
      <c r="H147" s="3">
        <v>90</v>
      </c>
      <c r="I147" s="3">
        <v>16.7</v>
      </c>
      <c r="J147" s="3">
        <v>18.649999999999999</v>
      </c>
      <c r="K147" s="3">
        <v>5.19</v>
      </c>
      <c r="L147" s="3">
        <v>255.4</v>
      </c>
    </row>
    <row r="148" spans="1:12" x14ac:dyDescent="0.25">
      <c r="A148" s="1"/>
      <c r="B148" s="17" t="s">
        <v>209</v>
      </c>
      <c r="C148" s="1">
        <v>40</v>
      </c>
      <c r="D148" s="1">
        <v>0</v>
      </c>
      <c r="E148" s="1">
        <v>0</v>
      </c>
      <c r="F148" s="1">
        <v>1.1200000000000001</v>
      </c>
      <c r="G148" s="1">
        <v>6</v>
      </c>
      <c r="H148" s="1">
        <v>50</v>
      </c>
      <c r="I148" s="1">
        <v>0</v>
      </c>
      <c r="J148" s="1">
        <v>0</v>
      </c>
      <c r="K148" s="1">
        <v>1.4</v>
      </c>
      <c r="L148" s="1">
        <v>7.5</v>
      </c>
    </row>
    <row r="149" spans="1:12" ht="15.75" customHeight="1" x14ac:dyDescent="0.25">
      <c r="A149" s="6">
        <v>394</v>
      </c>
      <c r="B149" s="11" t="s">
        <v>55</v>
      </c>
      <c r="C149" s="3">
        <v>150</v>
      </c>
      <c r="D149" s="3">
        <v>0.12</v>
      </c>
      <c r="E149" s="3">
        <v>0</v>
      </c>
      <c r="F149" s="3">
        <v>11.24</v>
      </c>
      <c r="G149" s="3">
        <v>45</v>
      </c>
      <c r="H149" s="3">
        <v>200</v>
      </c>
      <c r="I149" s="3">
        <v>0.16</v>
      </c>
      <c r="J149" s="3">
        <v>0</v>
      </c>
      <c r="K149" s="3">
        <v>14.99</v>
      </c>
      <c r="L149" s="3">
        <v>60</v>
      </c>
    </row>
    <row r="150" spans="1:12" ht="15" customHeight="1" x14ac:dyDescent="0.25">
      <c r="A150" s="63" t="s">
        <v>113</v>
      </c>
      <c r="B150" s="10" t="s">
        <v>124</v>
      </c>
      <c r="C150" s="3">
        <v>40</v>
      </c>
      <c r="D150" s="3">
        <v>2.8</v>
      </c>
      <c r="E150" s="3">
        <v>0.28000000000000003</v>
      </c>
      <c r="F150" s="3">
        <v>19.96</v>
      </c>
      <c r="G150" s="3">
        <v>96</v>
      </c>
      <c r="H150" s="3">
        <v>50</v>
      </c>
      <c r="I150" s="3">
        <v>2.8</v>
      </c>
      <c r="J150" s="3">
        <v>0.28000000000000003</v>
      </c>
      <c r="K150" s="3">
        <v>19.96</v>
      </c>
      <c r="L150" s="3">
        <v>120</v>
      </c>
    </row>
    <row r="151" spans="1:12" ht="15" customHeight="1" x14ac:dyDescent="0.25">
      <c r="A151" s="213" t="s">
        <v>111</v>
      </c>
      <c r="B151" s="214"/>
      <c r="C151" s="215"/>
      <c r="D151" s="6">
        <f>SUM(D145:D150)</f>
        <v>23.39</v>
      </c>
      <c r="E151" s="6">
        <f>SUM(E145:E150)</f>
        <v>24.48</v>
      </c>
      <c r="F151" s="6">
        <f>SUM(F145:F150)</f>
        <v>76.47</v>
      </c>
      <c r="G151" s="6">
        <f>SUM(G145:G150)</f>
        <v>618.47</v>
      </c>
      <c r="H151" s="6"/>
      <c r="I151" s="6">
        <f>SUM(I145:I150)</f>
        <v>26.509999999999998</v>
      </c>
      <c r="J151" s="6">
        <f>SUM(J145:J150)</f>
        <v>28.13</v>
      </c>
      <c r="K151" s="6">
        <f>SUM(K145:K150)</f>
        <v>87.72</v>
      </c>
      <c r="L151" s="6">
        <f>SUM(L145:L150)</f>
        <v>731.54</v>
      </c>
    </row>
    <row r="152" spans="1:12" ht="15" customHeight="1" x14ac:dyDescent="0.25">
      <c r="A152" s="58"/>
      <c r="B152" s="58"/>
      <c r="C152" s="58"/>
      <c r="D152" s="37"/>
      <c r="E152" s="37"/>
      <c r="F152" s="37"/>
      <c r="G152" s="37"/>
      <c r="H152" s="37"/>
      <c r="I152" s="37"/>
      <c r="J152" s="37"/>
      <c r="K152" s="37"/>
      <c r="L152" s="37"/>
    </row>
    <row r="153" spans="1:12" ht="15" customHeight="1" x14ac:dyDescent="0.25">
      <c r="A153" s="207" t="s">
        <v>125</v>
      </c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9"/>
    </row>
    <row r="154" spans="1:12" ht="15.75" customHeight="1" x14ac:dyDescent="0.25">
      <c r="A154" s="6">
        <v>417</v>
      </c>
      <c r="B154" s="11" t="s">
        <v>206</v>
      </c>
      <c r="C154" s="3">
        <v>150</v>
      </c>
      <c r="D154" s="3">
        <v>0.51</v>
      </c>
      <c r="E154" s="3">
        <v>0</v>
      </c>
      <c r="F154" s="3">
        <v>15.76</v>
      </c>
      <c r="G154" s="3">
        <v>35.15</v>
      </c>
      <c r="H154" s="3">
        <v>200</v>
      </c>
      <c r="I154" s="3">
        <v>0.68</v>
      </c>
      <c r="J154" s="3">
        <v>0</v>
      </c>
      <c r="K154" s="3">
        <v>21</v>
      </c>
      <c r="L154" s="3">
        <v>46.87</v>
      </c>
    </row>
    <row r="155" spans="1:12" ht="15" customHeight="1" x14ac:dyDescent="0.25">
      <c r="A155" s="213" t="s">
        <v>111</v>
      </c>
      <c r="B155" s="214"/>
      <c r="C155" s="215"/>
      <c r="D155" s="6">
        <f>SUM(D154:D154)</f>
        <v>0.51</v>
      </c>
      <c r="E155" s="6">
        <f>SUM(E154:E154)</f>
        <v>0</v>
      </c>
      <c r="F155" s="6">
        <f>SUM(F154:F154)</f>
        <v>15.76</v>
      </c>
      <c r="G155" s="6">
        <f>SUM(G154:G154)</f>
        <v>35.15</v>
      </c>
      <c r="H155" s="6"/>
      <c r="I155" s="6">
        <f>SUM(I154:I154)</f>
        <v>0.68</v>
      </c>
      <c r="J155" s="6">
        <f>SUM(J154:J154)</f>
        <v>0</v>
      </c>
      <c r="K155" s="6">
        <f>SUM(K154:K154)</f>
        <v>21</v>
      </c>
      <c r="L155" s="6">
        <f>SUM(L154:L154)</f>
        <v>46.87</v>
      </c>
    </row>
    <row r="156" spans="1:12" ht="15" customHeight="1" x14ac:dyDescent="0.2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</row>
    <row r="157" spans="1:12" ht="15" customHeight="1" x14ac:dyDescent="0.25">
      <c r="A157" s="207" t="s">
        <v>129</v>
      </c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9"/>
    </row>
    <row r="158" spans="1:12" ht="15.75" customHeight="1" x14ac:dyDescent="0.25">
      <c r="A158" s="6">
        <v>217</v>
      </c>
      <c r="B158" s="11" t="s">
        <v>51</v>
      </c>
      <c r="C158" s="3">
        <v>150</v>
      </c>
      <c r="D158" s="3">
        <v>19.07</v>
      </c>
      <c r="E158" s="3">
        <v>7.62</v>
      </c>
      <c r="F158" s="3">
        <v>19.34</v>
      </c>
      <c r="G158" s="3">
        <v>222.15</v>
      </c>
      <c r="H158" s="3">
        <v>200</v>
      </c>
      <c r="I158" s="3">
        <v>25.43</v>
      </c>
      <c r="J158" s="3">
        <v>10.16</v>
      </c>
      <c r="K158" s="3">
        <v>25.79</v>
      </c>
      <c r="L158" s="3">
        <v>296.2</v>
      </c>
    </row>
    <row r="159" spans="1:12" ht="15.75" customHeight="1" x14ac:dyDescent="0.25">
      <c r="A159" s="6">
        <v>492</v>
      </c>
      <c r="B159" s="12" t="s">
        <v>18</v>
      </c>
      <c r="C159" s="6">
        <v>40</v>
      </c>
      <c r="D159" s="6">
        <v>2.72</v>
      </c>
      <c r="E159" s="6">
        <v>4.68</v>
      </c>
      <c r="F159" s="6">
        <v>27.06</v>
      </c>
      <c r="G159" s="6">
        <v>161.4</v>
      </c>
      <c r="H159" s="6">
        <v>60</v>
      </c>
      <c r="I159" s="6">
        <v>4.09</v>
      </c>
      <c r="J159" s="6">
        <v>7.02</v>
      </c>
      <c r="K159" s="6">
        <v>40.590000000000003</v>
      </c>
      <c r="L159" s="6">
        <v>242.1</v>
      </c>
    </row>
    <row r="160" spans="1:12" ht="15" customHeight="1" x14ac:dyDescent="0.25">
      <c r="A160" s="6">
        <v>410</v>
      </c>
      <c r="B160" s="10" t="s">
        <v>130</v>
      </c>
      <c r="C160" s="3">
        <v>150</v>
      </c>
      <c r="D160" s="3">
        <v>4.4999999999999998E-2</v>
      </c>
      <c r="E160" s="3">
        <v>0</v>
      </c>
      <c r="F160" s="3">
        <v>4.51</v>
      </c>
      <c r="G160" s="3">
        <v>18.239999999999998</v>
      </c>
      <c r="H160" s="3">
        <v>200</v>
      </c>
      <c r="I160" s="3">
        <v>0.06</v>
      </c>
      <c r="J160" s="3">
        <v>0</v>
      </c>
      <c r="K160" s="3">
        <v>6.02</v>
      </c>
      <c r="L160" s="3">
        <v>24.32</v>
      </c>
    </row>
    <row r="161" spans="1:12" ht="15" customHeight="1" x14ac:dyDescent="0.25">
      <c r="A161" s="63" t="s">
        <v>113</v>
      </c>
      <c r="B161" s="10" t="s">
        <v>16</v>
      </c>
      <c r="C161" s="3">
        <v>20</v>
      </c>
      <c r="D161" s="3">
        <v>3.4</v>
      </c>
      <c r="E161" s="3">
        <v>1.32</v>
      </c>
      <c r="F161" s="3">
        <v>17</v>
      </c>
      <c r="G161" s="3">
        <v>51.8</v>
      </c>
      <c r="H161" s="3">
        <v>25</v>
      </c>
      <c r="I161" s="3">
        <v>4.25</v>
      </c>
      <c r="J161" s="3">
        <v>1.65</v>
      </c>
      <c r="K161" s="3">
        <v>21.25</v>
      </c>
      <c r="L161" s="3">
        <v>64.8</v>
      </c>
    </row>
    <row r="162" spans="1:12" ht="15" customHeight="1" x14ac:dyDescent="0.25">
      <c r="A162" s="223" t="s">
        <v>111</v>
      </c>
      <c r="B162" s="223"/>
      <c r="C162" s="223"/>
      <c r="D162" s="6">
        <f>SUM(D158:D161)</f>
        <v>25.234999999999999</v>
      </c>
      <c r="E162" s="6">
        <f>SUM(E158:E161)</f>
        <v>13.620000000000001</v>
      </c>
      <c r="F162" s="6">
        <f>SUM(F158:F161)</f>
        <v>67.91</v>
      </c>
      <c r="G162" s="6">
        <f>SUM(G158:G161)</f>
        <v>453.59000000000003</v>
      </c>
      <c r="H162" s="6"/>
      <c r="I162" s="6">
        <f>SUM(I158:I161)</f>
        <v>33.83</v>
      </c>
      <c r="J162" s="6">
        <f>SUM(J158:J161)</f>
        <v>18.829999999999998</v>
      </c>
      <c r="K162" s="6">
        <f>SUM(K158:K161)</f>
        <v>93.649999999999991</v>
      </c>
      <c r="L162" s="6">
        <f>SUM(L158:L161)</f>
        <v>627.41999999999996</v>
      </c>
    </row>
    <row r="163" spans="1:12" ht="15" customHeight="1" x14ac:dyDescent="0.25">
      <c r="A163" s="36" t="s">
        <v>131</v>
      </c>
      <c r="B163" s="57"/>
      <c r="C163" s="57"/>
      <c r="D163" s="57"/>
      <c r="E163" s="57"/>
      <c r="F163" s="57"/>
      <c r="G163" s="36">
        <f>G139+G142+G151+G155+G162</f>
        <v>1536.7600000000002</v>
      </c>
      <c r="H163" s="57"/>
      <c r="I163" s="57"/>
      <c r="J163" s="57"/>
      <c r="K163" s="57"/>
      <c r="L163" s="36">
        <f>L139+L142+L151+L155+L162</f>
        <v>1923.7399999999998</v>
      </c>
    </row>
    <row r="165" spans="1:12" ht="15" customHeight="1" x14ac:dyDescent="0.25">
      <c r="A165" s="204">
        <v>44419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9"/>
    </row>
    <row r="166" spans="1:12" ht="15" customHeight="1" x14ac:dyDescent="0.25">
      <c r="A166" s="207" t="s">
        <v>116</v>
      </c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9"/>
    </row>
    <row r="167" spans="1:12" ht="15.75" customHeight="1" x14ac:dyDescent="0.25">
      <c r="A167" s="6">
        <v>177</v>
      </c>
      <c r="B167" s="11" t="s">
        <v>83</v>
      </c>
      <c r="C167" s="3">
        <v>150</v>
      </c>
      <c r="D167" s="3">
        <v>3.86</v>
      </c>
      <c r="E167" s="3">
        <v>8.2899999999999991</v>
      </c>
      <c r="F167" s="3">
        <v>30.1</v>
      </c>
      <c r="G167" s="3">
        <v>224.6</v>
      </c>
      <c r="H167" s="6">
        <v>200</v>
      </c>
      <c r="I167" s="3">
        <v>5.28</v>
      </c>
      <c r="J167" s="3">
        <v>11.34</v>
      </c>
      <c r="K167" s="3">
        <v>41.26</v>
      </c>
      <c r="L167" s="3">
        <v>307</v>
      </c>
    </row>
    <row r="168" spans="1:12" ht="15.75" customHeight="1" x14ac:dyDescent="0.25">
      <c r="A168" s="1">
        <v>3</v>
      </c>
      <c r="B168" s="49" t="s">
        <v>153</v>
      </c>
      <c r="C168" s="1">
        <v>42</v>
      </c>
      <c r="D168" s="1">
        <v>4.41</v>
      </c>
      <c r="E168" s="1">
        <v>6.42</v>
      </c>
      <c r="F168" s="1">
        <v>13.58</v>
      </c>
      <c r="G168" s="1">
        <v>129.69999999999999</v>
      </c>
      <c r="H168" s="1">
        <v>44</v>
      </c>
      <c r="I168" s="1">
        <v>4.7300000000000004</v>
      </c>
      <c r="J168" s="1">
        <v>6.88</v>
      </c>
      <c r="K168" s="1">
        <v>14.56</v>
      </c>
      <c r="L168" s="1">
        <v>139</v>
      </c>
    </row>
    <row r="169" spans="1:12" ht="15.75" customHeight="1" x14ac:dyDescent="0.25">
      <c r="A169" s="1">
        <v>416</v>
      </c>
      <c r="B169" s="17" t="s">
        <v>108</v>
      </c>
      <c r="C169" s="1">
        <v>150</v>
      </c>
      <c r="D169" s="1">
        <v>3.15</v>
      </c>
      <c r="E169" s="1">
        <v>2.72</v>
      </c>
      <c r="F169" s="1">
        <v>12.96</v>
      </c>
      <c r="G169" s="1">
        <v>89</v>
      </c>
      <c r="H169" s="1">
        <v>200</v>
      </c>
      <c r="I169" s="1">
        <v>4.2</v>
      </c>
      <c r="J169" s="1">
        <v>3.62</v>
      </c>
      <c r="K169" s="1">
        <v>17.28</v>
      </c>
      <c r="L169" s="1">
        <v>118.66</v>
      </c>
    </row>
    <row r="170" spans="1:12" ht="15" customHeight="1" x14ac:dyDescent="0.25">
      <c r="A170" s="213" t="s">
        <v>111</v>
      </c>
      <c r="B170" s="214"/>
      <c r="C170" s="215"/>
      <c r="D170" s="6">
        <f>SUM(D167:D169)</f>
        <v>11.42</v>
      </c>
      <c r="E170" s="6">
        <f>SUM(E167:E169)</f>
        <v>17.43</v>
      </c>
      <c r="F170" s="6">
        <f>SUM(F167:F169)</f>
        <v>56.64</v>
      </c>
      <c r="G170" s="6">
        <f>SUM(G167:G169)</f>
        <v>443.29999999999995</v>
      </c>
      <c r="H170" s="6"/>
      <c r="I170" s="6">
        <f>SUM(I167:I169)</f>
        <v>14.21</v>
      </c>
      <c r="J170" s="6">
        <f>SUM(J167:J169)</f>
        <v>21.84</v>
      </c>
      <c r="K170" s="6">
        <f>SUM(K167:K169)</f>
        <v>73.099999999999994</v>
      </c>
      <c r="L170" s="6">
        <f>SUM(L167:L169)</f>
        <v>564.66</v>
      </c>
    </row>
    <row r="171" spans="1:12" ht="15" customHeight="1" x14ac:dyDescent="0.25">
      <c r="A171" s="58"/>
      <c r="B171" s="58"/>
      <c r="C171" s="58"/>
      <c r="D171" s="37"/>
      <c r="E171" s="37"/>
      <c r="F171" s="37"/>
      <c r="G171" s="37"/>
      <c r="H171" s="37"/>
      <c r="I171" s="37"/>
      <c r="J171" s="37"/>
      <c r="K171" s="37"/>
      <c r="L171" s="37"/>
    </row>
    <row r="172" spans="1:12" ht="15" customHeight="1" x14ac:dyDescent="0.25">
      <c r="A172" s="207" t="s">
        <v>175</v>
      </c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9"/>
    </row>
    <row r="173" spans="1:12" ht="15" customHeight="1" x14ac:dyDescent="0.25">
      <c r="A173" s="6" t="s">
        <v>113</v>
      </c>
      <c r="B173" s="14" t="s">
        <v>182</v>
      </c>
      <c r="C173" s="3">
        <v>100</v>
      </c>
      <c r="D173" s="3">
        <v>0</v>
      </c>
      <c r="E173" s="3">
        <v>0</v>
      </c>
      <c r="F173" s="3">
        <v>22</v>
      </c>
      <c r="G173" s="3">
        <v>45</v>
      </c>
      <c r="H173" s="3">
        <v>100</v>
      </c>
      <c r="I173" s="3">
        <v>0</v>
      </c>
      <c r="J173" s="3">
        <v>0</v>
      </c>
      <c r="K173" s="3">
        <v>22</v>
      </c>
      <c r="L173" s="3">
        <v>45</v>
      </c>
    </row>
    <row r="174" spans="1:12" ht="15" customHeight="1" x14ac:dyDescent="0.25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</row>
    <row r="175" spans="1:12" ht="15" customHeight="1" x14ac:dyDescent="0.25">
      <c r="A175" s="207" t="s">
        <v>117</v>
      </c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9"/>
    </row>
    <row r="176" spans="1:12" ht="15.75" customHeight="1" x14ac:dyDescent="0.25">
      <c r="A176" s="6">
        <v>62</v>
      </c>
      <c r="B176" s="11" t="s">
        <v>43</v>
      </c>
      <c r="C176" s="3">
        <v>150</v>
      </c>
      <c r="D176" s="3">
        <v>1.1599999999999999</v>
      </c>
      <c r="E176" s="3">
        <v>3.8</v>
      </c>
      <c r="F176" s="3">
        <v>6.03</v>
      </c>
      <c r="G176" s="3">
        <v>62.5</v>
      </c>
      <c r="H176" s="3">
        <v>200</v>
      </c>
      <c r="I176" s="3">
        <v>1.55</v>
      </c>
      <c r="J176" s="3">
        <v>5.07</v>
      </c>
      <c r="K176" s="3">
        <v>8.0399999999999991</v>
      </c>
      <c r="L176" s="3">
        <v>83.33</v>
      </c>
    </row>
    <row r="177" spans="1:12" ht="15.75" customHeight="1" x14ac:dyDescent="0.25">
      <c r="A177" s="6">
        <v>332</v>
      </c>
      <c r="B177" s="11" t="s">
        <v>72</v>
      </c>
      <c r="C177" s="3">
        <v>110</v>
      </c>
      <c r="D177" s="3">
        <v>6.4</v>
      </c>
      <c r="E177" s="3">
        <v>3.98</v>
      </c>
      <c r="F177" s="3">
        <v>33</v>
      </c>
      <c r="G177" s="3">
        <v>193.46</v>
      </c>
      <c r="H177" s="3">
        <v>120</v>
      </c>
      <c r="I177" s="3">
        <v>6.99</v>
      </c>
      <c r="J177" s="3">
        <v>4.34</v>
      </c>
      <c r="K177" s="3">
        <v>36</v>
      </c>
      <c r="L177" s="3">
        <v>211.05</v>
      </c>
    </row>
    <row r="178" spans="1:12" x14ac:dyDescent="0.25">
      <c r="A178" s="1">
        <v>296</v>
      </c>
      <c r="B178" s="40" t="s">
        <v>105</v>
      </c>
      <c r="C178" s="1">
        <v>80</v>
      </c>
      <c r="D178" s="1">
        <v>15.56</v>
      </c>
      <c r="E178" s="1">
        <v>11.39</v>
      </c>
      <c r="F178" s="1">
        <v>16.7</v>
      </c>
      <c r="G178" s="1">
        <v>232</v>
      </c>
      <c r="H178" s="1">
        <v>90</v>
      </c>
      <c r="I178" s="21">
        <v>17.5</v>
      </c>
      <c r="J178" s="1">
        <v>12.81</v>
      </c>
      <c r="K178" s="1">
        <v>18.79</v>
      </c>
      <c r="L178" s="1">
        <v>298.3</v>
      </c>
    </row>
    <row r="179" spans="1:12" x14ac:dyDescent="0.25">
      <c r="A179" s="1">
        <v>385</v>
      </c>
      <c r="B179" s="17" t="s">
        <v>219</v>
      </c>
      <c r="C179" s="1">
        <v>30</v>
      </c>
      <c r="D179" s="1">
        <v>0.5</v>
      </c>
      <c r="E179" s="1">
        <v>4.0199999999999996</v>
      </c>
      <c r="F179" s="1">
        <v>1.5</v>
      </c>
      <c r="G179" s="1">
        <v>44.04</v>
      </c>
      <c r="H179" s="1">
        <v>30</v>
      </c>
      <c r="I179" s="1">
        <v>0.5</v>
      </c>
      <c r="J179" s="1">
        <v>4.0199999999999996</v>
      </c>
      <c r="K179" s="1">
        <v>1.5</v>
      </c>
      <c r="L179" s="1">
        <v>44.04</v>
      </c>
    </row>
    <row r="180" spans="1:12" x14ac:dyDescent="0.25">
      <c r="A180" s="1" t="s">
        <v>113</v>
      </c>
      <c r="B180" s="17" t="s">
        <v>229</v>
      </c>
      <c r="C180" s="1">
        <v>30</v>
      </c>
      <c r="D180" s="1">
        <v>0.9</v>
      </c>
      <c r="E180" s="1">
        <v>0</v>
      </c>
      <c r="F180" s="1">
        <v>1.8</v>
      </c>
      <c r="G180" s="1">
        <v>35.299999999999997</v>
      </c>
      <c r="H180" s="1">
        <v>30</v>
      </c>
      <c r="I180" s="1">
        <v>0.9</v>
      </c>
      <c r="J180" s="1">
        <v>0</v>
      </c>
      <c r="K180" s="1">
        <v>1.8</v>
      </c>
      <c r="L180" s="1">
        <v>35.299999999999997</v>
      </c>
    </row>
    <row r="181" spans="1:12" ht="15.75" customHeight="1" x14ac:dyDescent="0.25">
      <c r="A181" s="6">
        <v>394</v>
      </c>
      <c r="B181" s="11" t="s">
        <v>46</v>
      </c>
      <c r="C181" s="3">
        <v>150</v>
      </c>
      <c r="D181" s="3">
        <v>0.12</v>
      </c>
      <c r="E181" s="3">
        <v>0</v>
      </c>
      <c r="F181" s="3">
        <v>11.24</v>
      </c>
      <c r="G181" s="3">
        <v>45</v>
      </c>
      <c r="H181" s="3">
        <v>200</v>
      </c>
      <c r="I181" s="3">
        <v>0.16</v>
      </c>
      <c r="J181" s="3">
        <v>0</v>
      </c>
      <c r="K181" s="3">
        <v>14.99</v>
      </c>
      <c r="L181" s="3">
        <v>60</v>
      </c>
    </row>
    <row r="182" spans="1:12" ht="15" customHeight="1" x14ac:dyDescent="0.25">
      <c r="A182" s="63" t="s">
        <v>113</v>
      </c>
      <c r="B182" s="10" t="s">
        <v>124</v>
      </c>
      <c r="C182" s="3">
        <v>40</v>
      </c>
      <c r="D182" s="3">
        <v>2.8</v>
      </c>
      <c r="E182" s="3">
        <v>0.28000000000000003</v>
      </c>
      <c r="F182" s="3">
        <v>19.96</v>
      </c>
      <c r="G182" s="3">
        <v>96</v>
      </c>
      <c r="H182" s="3">
        <v>50</v>
      </c>
      <c r="I182" s="3">
        <v>2.8</v>
      </c>
      <c r="J182" s="3">
        <v>0.28000000000000003</v>
      </c>
      <c r="K182" s="3">
        <v>19.96</v>
      </c>
      <c r="L182" s="3">
        <v>120</v>
      </c>
    </row>
    <row r="183" spans="1:12" ht="15" customHeight="1" x14ac:dyDescent="0.25">
      <c r="A183" s="213" t="s">
        <v>111</v>
      </c>
      <c r="B183" s="214"/>
      <c r="C183" s="215"/>
      <c r="D183" s="6">
        <f>SUM(D176:D182)</f>
        <v>27.44</v>
      </c>
      <c r="E183" s="6">
        <f>SUM(E176:E182)</f>
        <v>23.470000000000002</v>
      </c>
      <c r="F183" s="6">
        <f>SUM(F176:F182)</f>
        <v>90.22999999999999</v>
      </c>
      <c r="G183" s="6">
        <f>SUM(G176:G182)</f>
        <v>708.3</v>
      </c>
      <c r="H183" s="6"/>
      <c r="I183" s="6">
        <f>SUM(I176:I182)</f>
        <v>30.4</v>
      </c>
      <c r="J183" s="6">
        <f>SUM(J176:J182)</f>
        <v>26.52</v>
      </c>
      <c r="K183" s="6">
        <f>SUM(K176:K182)</f>
        <v>101.07999999999998</v>
      </c>
      <c r="L183" s="6">
        <f>SUM(L176:L182)</f>
        <v>852.02</v>
      </c>
    </row>
    <row r="184" spans="1:12" ht="15" customHeight="1" x14ac:dyDescent="0.25">
      <c r="A184" s="58"/>
      <c r="B184" s="58"/>
      <c r="C184" s="58"/>
      <c r="D184" s="37"/>
      <c r="E184" s="37"/>
      <c r="F184" s="37"/>
      <c r="G184" s="37"/>
      <c r="H184" s="37"/>
      <c r="I184" s="37"/>
      <c r="J184" s="37"/>
      <c r="K184" s="37"/>
      <c r="L184" s="37"/>
    </row>
    <row r="185" spans="1:12" ht="15" customHeight="1" x14ac:dyDescent="0.25">
      <c r="A185" s="207" t="s">
        <v>125</v>
      </c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9"/>
    </row>
    <row r="186" spans="1:12" ht="15.75" customHeight="1" x14ac:dyDescent="0.25">
      <c r="A186" s="1" t="s">
        <v>113</v>
      </c>
      <c r="B186" s="24" t="s">
        <v>216</v>
      </c>
      <c r="C186" s="1">
        <v>150</v>
      </c>
      <c r="D186" s="1">
        <v>4.5</v>
      </c>
      <c r="E186" s="1">
        <v>4.8</v>
      </c>
      <c r="F186" s="1">
        <v>7.05</v>
      </c>
      <c r="G186" s="1">
        <v>87</v>
      </c>
      <c r="H186" s="1">
        <v>200</v>
      </c>
      <c r="I186" s="1">
        <v>6</v>
      </c>
      <c r="J186" s="1">
        <v>6.4</v>
      </c>
      <c r="K186" s="1">
        <v>9.4</v>
      </c>
      <c r="L186" s="1">
        <v>116</v>
      </c>
    </row>
    <row r="187" spans="1:12" ht="15" customHeight="1" x14ac:dyDescent="0.25">
      <c r="A187" s="213" t="s">
        <v>111</v>
      </c>
      <c r="B187" s="214"/>
      <c r="C187" s="215"/>
      <c r="D187" s="6">
        <f>SUM(D186:D186)</f>
        <v>4.5</v>
      </c>
      <c r="E187" s="6">
        <f>SUM(E186:E186)</f>
        <v>4.8</v>
      </c>
      <c r="F187" s="6">
        <f>SUM(F186:F186)</f>
        <v>7.05</v>
      </c>
      <c r="G187" s="6">
        <f>SUM(G186:G186)</f>
        <v>87</v>
      </c>
      <c r="H187" s="6"/>
      <c r="I187" s="6">
        <f>SUM(I186:I186)</f>
        <v>6</v>
      </c>
      <c r="J187" s="6">
        <f>SUM(J186:J186)</f>
        <v>6.4</v>
      </c>
      <c r="K187" s="6">
        <f>SUM(K186:K186)</f>
        <v>9.4</v>
      </c>
      <c r="L187" s="6">
        <f>SUM(L186:L186)</f>
        <v>116</v>
      </c>
    </row>
    <row r="188" spans="1:12" ht="15" customHeight="1" x14ac:dyDescent="0.25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</row>
    <row r="189" spans="1:12" ht="15" customHeight="1" x14ac:dyDescent="0.25">
      <c r="A189" s="207" t="s">
        <v>129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9"/>
    </row>
    <row r="190" spans="1:12" ht="30" x14ac:dyDescent="0.25">
      <c r="A190" s="1" t="s">
        <v>180</v>
      </c>
      <c r="B190" s="76" t="s">
        <v>230</v>
      </c>
      <c r="C190" s="1">
        <v>150</v>
      </c>
      <c r="D190" s="1">
        <v>7.41</v>
      </c>
      <c r="E190" s="1">
        <v>5.99</v>
      </c>
      <c r="F190" s="1">
        <v>39.78</v>
      </c>
      <c r="G190" s="1">
        <v>242.7</v>
      </c>
      <c r="H190" s="1">
        <v>200</v>
      </c>
      <c r="I190" s="1">
        <v>9.8800000000000008</v>
      </c>
      <c r="J190" s="1">
        <v>7.99</v>
      </c>
      <c r="K190" s="1">
        <v>53.04</v>
      </c>
      <c r="L190" s="1">
        <v>323.60000000000002</v>
      </c>
    </row>
    <row r="191" spans="1:12" ht="15" customHeight="1" x14ac:dyDescent="0.25">
      <c r="A191" s="6">
        <v>410</v>
      </c>
      <c r="B191" s="10" t="s">
        <v>130</v>
      </c>
      <c r="C191" s="3">
        <v>150</v>
      </c>
      <c r="D191" s="3">
        <v>4.4999999999999998E-2</v>
      </c>
      <c r="E191" s="3">
        <v>0</v>
      </c>
      <c r="F191" s="3">
        <v>4.51</v>
      </c>
      <c r="G191" s="3">
        <v>18.239999999999998</v>
      </c>
      <c r="H191" s="3">
        <v>200</v>
      </c>
      <c r="I191" s="3">
        <v>0.06</v>
      </c>
      <c r="J191" s="3">
        <v>0</v>
      </c>
      <c r="K191" s="3">
        <v>6.02</v>
      </c>
      <c r="L191" s="3">
        <v>24.32</v>
      </c>
    </row>
    <row r="192" spans="1:12" ht="15" customHeight="1" x14ac:dyDescent="0.25">
      <c r="A192" s="223" t="s">
        <v>111</v>
      </c>
      <c r="B192" s="223"/>
      <c r="C192" s="223"/>
      <c r="D192" s="6">
        <f>SUM(D190:D191)</f>
        <v>7.4550000000000001</v>
      </c>
      <c r="E192" s="6">
        <f>SUM(E190:E191)</f>
        <v>5.99</v>
      </c>
      <c r="F192" s="6">
        <f>SUM(F190:F191)</f>
        <v>44.29</v>
      </c>
      <c r="G192" s="6">
        <f>SUM(G190:G191)</f>
        <v>260.94</v>
      </c>
      <c r="H192" s="6"/>
      <c r="I192" s="6">
        <f>SUM(I190:I191)</f>
        <v>9.9400000000000013</v>
      </c>
      <c r="J192" s="6">
        <f>SUM(J190:J191)</f>
        <v>7.99</v>
      </c>
      <c r="K192" s="6">
        <f>SUM(K190:K191)</f>
        <v>59.06</v>
      </c>
      <c r="L192" s="6">
        <f>SUM(L190:L191)</f>
        <v>347.92</v>
      </c>
    </row>
    <row r="193" spans="1:12" ht="15" customHeight="1" x14ac:dyDescent="0.25">
      <c r="A193" s="36" t="s">
        <v>131</v>
      </c>
      <c r="B193" s="57"/>
      <c r="C193" s="57"/>
      <c r="D193" s="57"/>
      <c r="E193" s="57"/>
      <c r="F193" s="57"/>
      <c r="G193" s="36">
        <f>G170+G173+G183+G187+G192</f>
        <v>1544.54</v>
      </c>
      <c r="H193" s="57"/>
      <c r="I193" s="57"/>
      <c r="J193" s="57"/>
      <c r="K193" s="57"/>
      <c r="L193" s="36">
        <f>L170+L173+L183+L187+L192</f>
        <v>1925.6</v>
      </c>
    </row>
    <row r="195" spans="1:12" ht="15" customHeight="1" x14ac:dyDescent="0.25">
      <c r="A195" s="204">
        <v>44420</v>
      </c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9"/>
    </row>
    <row r="196" spans="1:12" ht="15" customHeight="1" x14ac:dyDescent="0.25">
      <c r="A196" s="207" t="s">
        <v>116</v>
      </c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9"/>
    </row>
    <row r="197" spans="1:12" ht="15.75" customHeight="1" x14ac:dyDescent="0.25">
      <c r="A197" s="6">
        <v>168</v>
      </c>
      <c r="B197" s="11" t="s">
        <v>82</v>
      </c>
      <c r="C197" s="3">
        <v>150</v>
      </c>
      <c r="D197" s="3">
        <v>4.08</v>
      </c>
      <c r="E197" s="3">
        <v>4.08</v>
      </c>
      <c r="F197" s="3">
        <v>25.05</v>
      </c>
      <c r="G197" s="3">
        <v>153</v>
      </c>
      <c r="H197" s="6">
        <v>200</v>
      </c>
      <c r="I197" s="3">
        <v>5.43</v>
      </c>
      <c r="J197" s="3">
        <v>4.2300000000000004</v>
      </c>
      <c r="K197" s="3">
        <v>33.380000000000003</v>
      </c>
      <c r="L197" s="3">
        <v>193</v>
      </c>
    </row>
    <row r="198" spans="1:12" ht="15.75" customHeight="1" x14ac:dyDescent="0.25">
      <c r="A198" s="1">
        <v>1</v>
      </c>
      <c r="B198" s="17" t="s">
        <v>110</v>
      </c>
      <c r="C198" s="1">
        <v>36</v>
      </c>
      <c r="D198" s="1">
        <v>2.17</v>
      </c>
      <c r="E198" s="1">
        <v>6.79</v>
      </c>
      <c r="F198" s="1">
        <v>13.15</v>
      </c>
      <c r="G198" s="1">
        <v>122.4</v>
      </c>
      <c r="H198" s="1">
        <v>37</v>
      </c>
      <c r="I198" s="1">
        <v>2.2599999999999998</v>
      </c>
      <c r="J198" s="1">
        <v>6.98</v>
      </c>
      <c r="K198" s="1">
        <v>13.52</v>
      </c>
      <c r="L198" s="1">
        <v>125.8</v>
      </c>
    </row>
    <row r="199" spans="1:12" ht="15.75" customHeight="1" x14ac:dyDescent="0.25">
      <c r="A199" s="6">
        <v>414</v>
      </c>
      <c r="B199" s="11" t="s">
        <v>24</v>
      </c>
      <c r="C199" s="3">
        <v>150</v>
      </c>
      <c r="D199" s="3">
        <v>2.09</v>
      </c>
      <c r="E199" s="3">
        <v>2.39</v>
      </c>
      <c r="F199" s="3">
        <v>14.78</v>
      </c>
      <c r="G199" s="3">
        <v>89.02</v>
      </c>
      <c r="H199" s="3">
        <v>200</v>
      </c>
      <c r="I199" s="3">
        <v>2.79</v>
      </c>
      <c r="J199" s="3">
        <v>3.19</v>
      </c>
      <c r="K199" s="3">
        <v>19.71</v>
      </c>
      <c r="L199" s="3">
        <v>118.69</v>
      </c>
    </row>
    <row r="200" spans="1:12" ht="15" customHeight="1" x14ac:dyDescent="0.25">
      <c r="A200" s="213" t="s">
        <v>111</v>
      </c>
      <c r="B200" s="214"/>
      <c r="C200" s="215"/>
      <c r="D200" s="6">
        <f>SUM(D197:D199)</f>
        <v>8.34</v>
      </c>
      <c r="E200" s="6">
        <f>SUM(E197:E199)</f>
        <v>13.260000000000002</v>
      </c>
      <c r="F200" s="6">
        <f>SUM(F197:F199)</f>
        <v>52.980000000000004</v>
      </c>
      <c r="G200" s="6">
        <f>SUM(G197:G199)</f>
        <v>364.41999999999996</v>
      </c>
      <c r="H200" s="6"/>
      <c r="I200" s="6">
        <f>SUM(I197:I199)</f>
        <v>10.48</v>
      </c>
      <c r="J200" s="6">
        <f>SUM(J197:J199)</f>
        <v>14.4</v>
      </c>
      <c r="K200" s="6">
        <f>SUM(K197:K199)</f>
        <v>66.610000000000014</v>
      </c>
      <c r="L200" s="6">
        <f>SUM(L197:L199)</f>
        <v>437.49</v>
      </c>
    </row>
    <row r="201" spans="1:12" ht="15" customHeight="1" x14ac:dyDescent="0.25">
      <c r="A201" s="58"/>
      <c r="B201" s="58"/>
      <c r="C201" s="58"/>
      <c r="D201" s="37"/>
      <c r="E201" s="37"/>
      <c r="F201" s="37"/>
      <c r="G201" s="37"/>
      <c r="H201" s="37"/>
      <c r="I201" s="37"/>
      <c r="J201" s="37"/>
      <c r="K201" s="37"/>
      <c r="L201" s="37"/>
    </row>
    <row r="202" spans="1:12" ht="15" customHeight="1" x14ac:dyDescent="0.25">
      <c r="A202" s="207" t="s">
        <v>175</v>
      </c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9"/>
    </row>
    <row r="203" spans="1:12" ht="15" customHeight="1" x14ac:dyDescent="0.25">
      <c r="A203" s="6" t="s">
        <v>113</v>
      </c>
      <c r="B203" s="14" t="s">
        <v>182</v>
      </c>
      <c r="C203" s="3">
        <v>100</v>
      </c>
      <c r="D203" s="3">
        <v>0</v>
      </c>
      <c r="E203" s="3">
        <v>0</v>
      </c>
      <c r="F203" s="3">
        <v>22</v>
      </c>
      <c r="G203" s="3">
        <v>45</v>
      </c>
      <c r="H203" s="3">
        <v>100</v>
      </c>
      <c r="I203" s="3">
        <v>0</v>
      </c>
      <c r="J203" s="3">
        <v>0</v>
      </c>
      <c r="K203" s="3">
        <v>22</v>
      </c>
      <c r="L203" s="3">
        <v>45</v>
      </c>
    </row>
    <row r="204" spans="1:12" ht="15" customHeight="1" x14ac:dyDescent="0.25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</row>
    <row r="205" spans="1:12" ht="15" customHeight="1" x14ac:dyDescent="0.25">
      <c r="A205" s="207" t="s">
        <v>117</v>
      </c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9"/>
    </row>
    <row r="206" spans="1:12" x14ac:dyDescent="0.25">
      <c r="A206" s="6">
        <v>88</v>
      </c>
      <c r="B206" s="48" t="s">
        <v>89</v>
      </c>
      <c r="C206" s="6">
        <v>150</v>
      </c>
      <c r="D206" s="6">
        <v>1.61</v>
      </c>
      <c r="E206" s="6">
        <v>1.7</v>
      </c>
      <c r="F206" s="6">
        <v>10.199999999999999</v>
      </c>
      <c r="G206" s="6">
        <v>62.8</v>
      </c>
      <c r="H206" s="6">
        <v>200</v>
      </c>
      <c r="I206" s="6">
        <v>2.68</v>
      </c>
      <c r="J206" s="6">
        <v>2.83</v>
      </c>
      <c r="K206" s="6">
        <v>17.14</v>
      </c>
      <c r="L206" s="6">
        <v>104.7</v>
      </c>
    </row>
    <row r="207" spans="1:12" ht="15.75" customHeight="1" x14ac:dyDescent="0.25">
      <c r="A207" s="6">
        <v>339</v>
      </c>
      <c r="B207" s="10" t="s">
        <v>13</v>
      </c>
      <c r="C207" s="3">
        <v>110</v>
      </c>
      <c r="D207" s="3">
        <v>2.2400000000000002</v>
      </c>
      <c r="E207" s="3">
        <v>3.52</v>
      </c>
      <c r="F207" s="3">
        <v>14.98</v>
      </c>
      <c r="G207" s="3">
        <v>100.65</v>
      </c>
      <c r="H207" s="3">
        <v>120</v>
      </c>
      <c r="I207" s="3">
        <v>2.4500000000000002</v>
      </c>
      <c r="J207" s="3">
        <v>3.84</v>
      </c>
      <c r="K207" s="3">
        <v>16.350000000000001</v>
      </c>
      <c r="L207" s="3">
        <v>109.8</v>
      </c>
    </row>
    <row r="208" spans="1:12" x14ac:dyDescent="0.25">
      <c r="A208" s="6">
        <v>261</v>
      </c>
      <c r="B208" s="11" t="s">
        <v>73</v>
      </c>
      <c r="C208" s="3">
        <v>80</v>
      </c>
      <c r="D208" s="3">
        <v>8.2899999999999991</v>
      </c>
      <c r="E208" s="3">
        <v>4.58</v>
      </c>
      <c r="F208" s="3">
        <v>4.2699999999999996</v>
      </c>
      <c r="G208" s="3">
        <v>171.51</v>
      </c>
      <c r="H208" s="3">
        <v>90</v>
      </c>
      <c r="I208" s="3">
        <v>9.32</v>
      </c>
      <c r="J208" s="3">
        <v>5.12</v>
      </c>
      <c r="K208" s="3">
        <v>4.83</v>
      </c>
      <c r="L208" s="3">
        <v>192.94</v>
      </c>
    </row>
    <row r="209" spans="1:12" x14ac:dyDescent="0.25">
      <c r="A209" s="1">
        <v>385</v>
      </c>
      <c r="B209" s="17" t="s">
        <v>219</v>
      </c>
      <c r="C209" s="1">
        <v>30</v>
      </c>
      <c r="D209" s="1">
        <v>0.5</v>
      </c>
      <c r="E209" s="1">
        <v>4.0199999999999996</v>
      </c>
      <c r="F209" s="1">
        <v>1.5</v>
      </c>
      <c r="G209" s="1">
        <v>44.04</v>
      </c>
      <c r="H209" s="1">
        <v>30</v>
      </c>
      <c r="I209" s="1">
        <v>0.5</v>
      </c>
      <c r="J209" s="1">
        <v>4.0199999999999996</v>
      </c>
      <c r="K209" s="1">
        <v>1.5</v>
      </c>
      <c r="L209" s="1">
        <v>44.04</v>
      </c>
    </row>
    <row r="210" spans="1:12" ht="15.75" customHeight="1" x14ac:dyDescent="0.25">
      <c r="A210" s="6">
        <v>394</v>
      </c>
      <c r="B210" s="11" t="s">
        <v>185</v>
      </c>
      <c r="C210" s="3">
        <v>150</v>
      </c>
      <c r="D210" s="3">
        <v>0.12</v>
      </c>
      <c r="E210" s="3">
        <v>0</v>
      </c>
      <c r="F210" s="3">
        <v>11.24</v>
      </c>
      <c r="G210" s="3">
        <v>45</v>
      </c>
      <c r="H210" s="3">
        <v>200</v>
      </c>
      <c r="I210" s="3">
        <v>0.16</v>
      </c>
      <c r="J210" s="3">
        <v>0</v>
      </c>
      <c r="K210" s="3">
        <v>14.99</v>
      </c>
      <c r="L210" s="3">
        <v>60</v>
      </c>
    </row>
    <row r="211" spans="1:12" ht="15" customHeight="1" x14ac:dyDescent="0.25">
      <c r="A211" s="63" t="s">
        <v>113</v>
      </c>
      <c r="B211" s="10" t="s">
        <v>124</v>
      </c>
      <c r="C211" s="3">
        <v>40</v>
      </c>
      <c r="D211" s="3">
        <v>2.8</v>
      </c>
      <c r="E211" s="3">
        <v>0.28000000000000003</v>
      </c>
      <c r="F211" s="3">
        <v>19.96</v>
      </c>
      <c r="G211" s="3">
        <v>96</v>
      </c>
      <c r="H211" s="3">
        <v>50</v>
      </c>
      <c r="I211" s="3">
        <v>2.8</v>
      </c>
      <c r="J211" s="3">
        <v>0.28000000000000003</v>
      </c>
      <c r="K211" s="3">
        <v>19.96</v>
      </c>
      <c r="L211" s="3">
        <v>120</v>
      </c>
    </row>
    <row r="212" spans="1:12" ht="15" customHeight="1" x14ac:dyDescent="0.25">
      <c r="A212" s="213" t="s">
        <v>111</v>
      </c>
      <c r="B212" s="214"/>
      <c r="C212" s="215"/>
      <c r="D212" s="6">
        <f>SUM(D206:D211)</f>
        <v>15.559999999999999</v>
      </c>
      <c r="E212" s="6">
        <f>SUM(E206:E211)</f>
        <v>14.1</v>
      </c>
      <c r="F212" s="6">
        <f>SUM(F206:F211)</f>
        <v>62.15</v>
      </c>
      <c r="G212" s="6">
        <f>SUM(G206:G211)</f>
        <v>520</v>
      </c>
      <c r="H212" s="6"/>
      <c r="I212" s="6">
        <f>SUM(I206:I211)</f>
        <v>17.91</v>
      </c>
      <c r="J212" s="6">
        <f>SUM(J206:J211)</f>
        <v>16.09</v>
      </c>
      <c r="K212" s="6">
        <f>SUM(K206:K211)</f>
        <v>74.77000000000001</v>
      </c>
      <c r="L212" s="6">
        <f>SUM(L206:L211)</f>
        <v>631.48</v>
      </c>
    </row>
    <row r="213" spans="1:12" ht="15" customHeight="1" x14ac:dyDescent="0.25">
      <c r="A213" s="58"/>
      <c r="B213" s="58"/>
      <c r="C213" s="58"/>
      <c r="D213" s="37"/>
      <c r="E213" s="37"/>
      <c r="F213" s="37"/>
      <c r="G213" s="37"/>
      <c r="H213" s="37"/>
      <c r="I213" s="37"/>
      <c r="J213" s="37"/>
      <c r="K213" s="37"/>
      <c r="L213" s="37"/>
    </row>
    <row r="214" spans="1:12" ht="15" customHeight="1" x14ac:dyDescent="0.25">
      <c r="A214" s="207" t="s">
        <v>125</v>
      </c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9"/>
    </row>
    <row r="215" spans="1:12" ht="15.75" customHeight="1" x14ac:dyDescent="0.25">
      <c r="A215" s="1" t="s">
        <v>113</v>
      </c>
      <c r="B215" s="11" t="s">
        <v>30</v>
      </c>
      <c r="C215" s="3">
        <v>200</v>
      </c>
      <c r="D215" s="3">
        <v>0.8</v>
      </c>
      <c r="E215" s="3">
        <v>0</v>
      </c>
      <c r="F215" s="3">
        <v>22.6</v>
      </c>
      <c r="G215" s="3">
        <v>92</v>
      </c>
      <c r="H215" s="3">
        <v>200</v>
      </c>
      <c r="I215" s="3">
        <v>0.8</v>
      </c>
      <c r="J215" s="3">
        <v>0</v>
      </c>
      <c r="K215" s="3">
        <v>22.6</v>
      </c>
      <c r="L215" s="3">
        <v>92</v>
      </c>
    </row>
    <row r="216" spans="1:12" ht="15" customHeight="1" x14ac:dyDescent="0.25">
      <c r="A216" s="213" t="s">
        <v>111</v>
      </c>
      <c r="B216" s="214"/>
      <c r="C216" s="215"/>
      <c r="D216" s="6">
        <f>SUM(D215:D215)</f>
        <v>0.8</v>
      </c>
      <c r="E216" s="6">
        <f>SUM(E215:E215)</f>
        <v>0</v>
      </c>
      <c r="F216" s="6">
        <f>SUM(F215:F215)</f>
        <v>22.6</v>
      </c>
      <c r="G216" s="6">
        <f>SUM(G215:G215)</f>
        <v>92</v>
      </c>
      <c r="H216" s="6"/>
      <c r="I216" s="6">
        <f>SUM(I215:I215)</f>
        <v>0.8</v>
      </c>
      <c r="J216" s="6">
        <f>SUM(J215:J215)</f>
        <v>0</v>
      </c>
      <c r="K216" s="6">
        <f>SUM(K215:K215)</f>
        <v>22.6</v>
      </c>
      <c r="L216" s="6">
        <f>SUM(L215:L215)</f>
        <v>92</v>
      </c>
    </row>
    <row r="217" spans="1:12" ht="15" customHeight="1" x14ac:dyDescent="0.25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</row>
    <row r="218" spans="1:12" ht="15" customHeight="1" x14ac:dyDescent="0.25">
      <c r="A218" s="207" t="s">
        <v>129</v>
      </c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9"/>
    </row>
    <row r="219" spans="1:12" ht="15.75" customHeight="1" x14ac:dyDescent="0.25">
      <c r="A219" s="6">
        <v>233</v>
      </c>
      <c r="B219" s="11" t="s">
        <v>47</v>
      </c>
      <c r="C219" s="3">
        <v>180</v>
      </c>
      <c r="D219" s="3">
        <v>13.8</v>
      </c>
      <c r="E219" s="3">
        <v>17.100000000000001</v>
      </c>
      <c r="F219" s="3">
        <v>20.12</v>
      </c>
      <c r="G219" s="3">
        <v>252</v>
      </c>
      <c r="H219" s="3">
        <v>200</v>
      </c>
      <c r="I219" s="3">
        <v>15.33</v>
      </c>
      <c r="J219" s="3">
        <v>19</v>
      </c>
      <c r="K219" s="3">
        <v>22.36</v>
      </c>
      <c r="L219" s="3">
        <v>280</v>
      </c>
    </row>
    <row r="220" spans="1:12" ht="15" customHeight="1" x14ac:dyDescent="0.25">
      <c r="A220" s="6">
        <v>410</v>
      </c>
      <c r="B220" s="10" t="s">
        <v>130</v>
      </c>
      <c r="C220" s="3">
        <v>150</v>
      </c>
      <c r="D220" s="3">
        <v>4.4999999999999998E-2</v>
      </c>
      <c r="E220" s="3">
        <v>0</v>
      </c>
      <c r="F220" s="3">
        <v>4.51</v>
      </c>
      <c r="G220" s="3">
        <v>18.239999999999998</v>
      </c>
      <c r="H220" s="3">
        <v>200</v>
      </c>
      <c r="I220" s="3">
        <v>0.06</v>
      </c>
      <c r="J220" s="3">
        <v>0</v>
      </c>
      <c r="K220" s="3">
        <v>6.02</v>
      </c>
      <c r="L220" s="3">
        <v>24.32</v>
      </c>
    </row>
    <row r="221" spans="1:12" x14ac:dyDescent="0.25">
      <c r="A221" s="1" t="s">
        <v>113</v>
      </c>
      <c r="B221" s="17" t="s">
        <v>194</v>
      </c>
      <c r="C221" s="1">
        <v>30</v>
      </c>
      <c r="D221" s="1">
        <v>1.5</v>
      </c>
      <c r="E221" s="1">
        <v>0.06</v>
      </c>
      <c r="F221" s="1">
        <v>26.4</v>
      </c>
      <c r="G221" s="1">
        <v>99</v>
      </c>
      <c r="H221" s="1">
        <v>30</v>
      </c>
      <c r="I221" s="1">
        <v>1.5</v>
      </c>
      <c r="J221" s="1">
        <v>0.06</v>
      </c>
      <c r="K221" s="1">
        <v>26.4</v>
      </c>
      <c r="L221" s="1">
        <v>99</v>
      </c>
    </row>
    <row r="222" spans="1:12" ht="15" customHeight="1" x14ac:dyDescent="0.25">
      <c r="A222" s="63" t="s">
        <v>113</v>
      </c>
      <c r="B222" s="10" t="s">
        <v>16</v>
      </c>
      <c r="C222" s="3">
        <v>20</v>
      </c>
      <c r="D222" s="3">
        <v>3.4</v>
      </c>
      <c r="E222" s="3">
        <v>1.32</v>
      </c>
      <c r="F222" s="3">
        <v>17</v>
      </c>
      <c r="G222" s="3">
        <v>51.8</v>
      </c>
      <c r="H222" s="3">
        <v>25</v>
      </c>
      <c r="I222" s="3">
        <v>4.25</v>
      </c>
      <c r="J222" s="3">
        <v>1.65</v>
      </c>
      <c r="K222" s="3">
        <v>21.25</v>
      </c>
      <c r="L222" s="3">
        <v>64.8</v>
      </c>
    </row>
    <row r="223" spans="1:12" ht="15" customHeight="1" x14ac:dyDescent="0.25">
      <c r="A223" s="223" t="s">
        <v>111</v>
      </c>
      <c r="B223" s="223"/>
      <c r="C223" s="223"/>
      <c r="D223" s="6">
        <f>SUM(D219:D222)</f>
        <v>18.745000000000001</v>
      </c>
      <c r="E223" s="6">
        <f>SUM(E219:E222)</f>
        <v>18.48</v>
      </c>
      <c r="F223" s="6">
        <f>SUM(F219:F222)</f>
        <v>68.03</v>
      </c>
      <c r="G223" s="6">
        <f>SUM(G219:G222)</f>
        <v>421.04</v>
      </c>
      <c r="H223" s="6"/>
      <c r="I223" s="6">
        <f>SUM(I219:I222)</f>
        <v>21.14</v>
      </c>
      <c r="J223" s="6">
        <f>SUM(J219:J222)</f>
        <v>20.709999999999997</v>
      </c>
      <c r="K223" s="6">
        <f>SUM(K219:K222)</f>
        <v>76.03</v>
      </c>
      <c r="L223" s="6">
        <f>SUM(L219:L222)</f>
        <v>468.12</v>
      </c>
    </row>
    <row r="224" spans="1:12" ht="15" customHeight="1" x14ac:dyDescent="0.25">
      <c r="A224" s="36" t="s">
        <v>131</v>
      </c>
      <c r="B224" s="57"/>
      <c r="C224" s="57"/>
      <c r="D224" s="57"/>
      <c r="E224" s="57"/>
      <c r="F224" s="57"/>
      <c r="G224" s="36">
        <f>G200+G203+G212+G216+G223</f>
        <v>1442.46</v>
      </c>
      <c r="H224" s="57"/>
      <c r="I224" s="57"/>
      <c r="J224" s="57"/>
      <c r="K224" s="57"/>
      <c r="L224" s="36">
        <f>L200+L203+L212+L216+L223</f>
        <v>1674.0900000000001</v>
      </c>
    </row>
    <row r="226" spans="1:12" ht="15" customHeight="1" x14ac:dyDescent="0.25">
      <c r="A226" s="204">
        <v>44421</v>
      </c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9"/>
    </row>
    <row r="227" spans="1:12" ht="15" customHeight="1" x14ac:dyDescent="0.25">
      <c r="A227" s="207" t="s">
        <v>116</v>
      </c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9"/>
    </row>
    <row r="228" spans="1:12" ht="15.75" customHeight="1" x14ac:dyDescent="0.25">
      <c r="A228" s="6">
        <v>168</v>
      </c>
      <c r="B228" s="11" t="s">
        <v>58</v>
      </c>
      <c r="C228" s="3">
        <v>150</v>
      </c>
      <c r="D228" s="3">
        <v>4.79</v>
      </c>
      <c r="E228" s="3">
        <v>6.1</v>
      </c>
      <c r="F228" s="3">
        <v>25.68</v>
      </c>
      <c r="G228" s="3">
        <v>176.42</v>
      </c>
      <c r="H228" s="3">
        <v>200</v>
      </c>
      <c r="I228" s="3">
        <v>6.39</v>
      </c>
      <c r="J228" s="3">
        <v>8.1300000000000008</v>
      </c>
      <c r="K228" s="3">
        <v>28.53</v>
      </c>
      <c r="L228" s="3">
        <v>235.23</v>
      </c>
    </row>
    <row r="229" spans="1:12" ht="15.75" customHeight="1" x14ac:dyDescent="0.25">
      <c r="A229" s="1">
        <v>2</v>
      </c>
      <c r="B229" s="49" t="s">
        <v>135</v>
      </c>
      <c r="C229" s="1">
        <v>42</v>
      </c>
      <c r="D229" s="1">
        <v>2.17</v>
      </c>
      <c r="E229" s="1">
        <v>6.79</v>
      </c>
      <c r="F229" s="1">
        <v>13.15</v>
      </c>
      <c r="G229" s="1">
        <v>136.91999999999999</v>
      </c>
      <c r="H229" s="1">
        <v>44</v>
      </c>
      <c r="I229" s="1">
        <v>2.2599999999999998</v>
      </c>
      <c r="J229" s="1">
        <v>6.98</v>
      </c>
      <c r="K229" s="1">
        <v>13.52</v>
      </c>
      <c r="L229" s="1">
        <v>142.74</v>
      </c>
    </row>
    <row r="230" spans="1:12" x14ac:dyDescent="0.25">
      <c r="A230" s="6">
        <v>410</v>
      </c>
      <c r="B230" s="10" t="s">
        <v>130</v>
      </c>
      <c r="C230" s="3">
        <v>150</v>
      </c>
      <c r="D230" s="3">
        <v>4.4999999999999998E-2</v>
      </c>
      <c r="E230" s="3">
        <v>0</v>
      </c>
      <c r="F230" s="3">
        <v>4.51</v>
      </c>
      <c r="G230" s="3">
        <v>18.239999999999998</v>
      </c>
      <c r="H230" s="3">
        <v>200</v>
      </c>
      <c r="I230" s="3">
        <v>0.06</v>
      </c>
      <c r="J230" s="3">
        <v>0</v>
      </c>
      <c r="K230" s="3">
        <v>6.02</v>
      </c>
      <c r="L230" s="3">
        <v>24.32</v>
      </c>
    </row>
    <row r="231" spans="1:12" ht="15" customHeight="1" x14ac:dyDescent="0.25">
      <c r="A231" s="213" t="s">
        <v>111</v>
      </c>
      <c r="B231" s="214"/>
      <c r="C231" s="215"/>
      <c r="D231" s="6">
        <f>SUM(D228:D230)</f>
        <v>7.0049999999999999</v>
      </c>
      <c r="E231" s="6">
        <f>SUM(E228:E230)</f>
        <v>12.89</v>
      </c>
      <c r="F231" s="6">
        <f>SUM(F228:F230)</f>
        <v>43.339999999999996</v>
      </c>
      <c r="G231" s="6">
        <f>SUM(G228:G230)</f>
        <v>331.58</v>
      </c>
      <c r="H231" s="6"/>
      <c r="I231" s="6">
        <f>SUM(I228:I230)</f>
        <v>8.7099999999999991</v>
      </c>
      <c r="J231" s="6">
        <f>SUM(J228:J230)</f>
        <v>15.110000000000001</v>
      </c>
      <c r="K231" s="6">
        <f>SUM(K228:K230)</f>
        <v>48.069999999999993</v>
      </c>
      <c r="L231" s="6">
        <f>SUM(L228:L230)</f>
        <v>402.29</v>
      </c>
    </row>
    <row r="232" spans="1:12" ht="15" customHeight="1" x14ac:dyDescent="0.25">
      <c r="A232" s="58"/>
      <c r="B232" s="58"/>
      <c r="C232" s="58"/>
      <c r="D232" s="37"/>
      <c r="E232" s="37"/>
      <c r="F232" s="37"/>
      <c r="G232" s="37"/>
      <c r="H232" s="37"/>
      <c r="I232" s="37"/>
      <c r="J232" s="37"/>
      <c r="K232" s="37"/>
      <c r="L232" s="37"/>
    </row>
    <row r="233" spans="1:12" ht="15" customHeight="1" x14ac:dyDescent="0.25">
      <c r="A233" s="207" t="s">
        <v>175</v>
      </c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9"/>
    </row>
    <row r="234" spans="1:12" ht="15" customHeight="1" x14ac:dyDescent="0.25">
      <c r="A234" s="6" t="s">
        <v>113</v>
      </c>
      <c r="B234" s="14" t="s">
        <v>182</v>
      </c>
      <c r="C234" s="3">
        <v>100</v>
      </c>
      <c r="D234" s="3">
        <v>0</v>
      </c>
      <c r="E234" s="3">
        <v>0</v>
      </c>
      <c r="F234" s="3">
        <v>22</v>
      </c>
      <c r="G234" s="3">
        <v>45</v>
      </c>
      <c r="H234" s="3">
        <v>100</v>
      </c>
      <c r="I234" s="3">
        <v>0</v>
      </c>
      <c r="J234" s="3">
        <v>0</v>
      </c>
      <c r="K234" s="3">
        <v>22</v>
      </c>
      <c r="L234" s="3">
        <v>45</v>
      </c>
    </row>
    <row r="235" spans="1:12" ht="15" customHeight="1" x14ac:dyDescent="0.25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</row>
    <row r="236" spans="1:12" ht="15" customHeight="1" x14ac:dyDescent="0.25">
      <c r="A236" s="207" t="s">
        <v>117</v>
      </c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9"/>
    </row>
    <row r="237" spans="1:12" x14ac:dyDescent="0.25">
      <c r="A237" s="6">
        <v>87</v>
      </c>
      <c r="B237" s="47" t="s">
        <v>78</v>
      </c>
      <c r="C237" s="3">
        <v>150</v>
      </c>
      <c r="D237" s="3">
        <v>1.8</v>
      </c>
      <c r="E237" s="3">
        <v>2.85</v>
      </c>
      <c r="F237" s="3">
        <v>2.95</v>
      </c>
      <c r="G237" s="3">
        <v>52.5</v>
      </c>
      <c r="H237" s="3">
        <v>200</v>
      </c>
      <c r="I237" s="3">
        <v>2.4</v>
      </c>
      <c r="J237" s="3">
        <v>3.8</v>
      </c>
      <c r="K237" s="3">
        <v>3.93</v>
      </c>
      <c r="L237" s="3">
        <v>70</v>
      </c>
    </row>
    <row r="238" spans="1:12" x14ac:dyDescent="0.25">
      <c r="A238" s="1">
        <v>291</v>
      </c>
      <c r="B238" s="68" t="s">
        <v>217</v>
      </c>
      <c r="C238" s="1">
        <v>220</v>
      </c>
      <c r="D238" s="1">
        <v>15.68</v>
      </c>
      <c r="E238" s="1">
        <v>11.59</v>
      </c>
      <c r="F238" s="1">
        <v>35.950000000000003</v>
      </c>
      <c r="G238" s="1">
        <v>311.52</v>
      </c>
      <c r="H238" s="1">
        <v>250</v>
      </c>
      <c r="I238" s="1">
        <v>17.82</v>
      </c>
      <c r="J238" s="1">
        <v>13.18</v>
      </c>
      <c r="K238" s="1">
        <v>40.86</v>
      </c>
      <c r="L238" s="1">
        <v>354</v>
      </c>
    </row>
    <row r="239" spans="1:12" x14ac:dyDescent="0.25">
      <c r="A239" s="63" t="s">
        <v>113</v>
      </c>
      <c r="B239" s="17" t="s">
        <v>214</v>
      </c>
      <c r="C239" s="1">
        <v>40</v>
      </c>
      <c r="D239" s="1">
        <v>0</v>
      </c>
      <c r="E239" s="1">
        <v>0</v>
      </c>
      <c r="F239" s="1">
        <v>1.52</v>
      </c>
      <c r="G239" s="1">
        <v>14.8</v>
      </c>
      <c r="H239" s="1">
        <v>50</v>
      </c>
      <c r="I239" s="1">
        <v>0</v>
      </c>
      <c r="J239" s="1">
        <v>0</v>
      </c>
      <c r="K239" s="1">
        <v>1.9</v>
      </c>
      <c r="L239" s="21">
        <v>18.5</v>
      </c>
    </row>
    <row r="240" spans="1:12" ht="15.75" customHeight="1" x14ac:dyDescent="0.25">
      <c r="A240" s="6">
        <v>394</v>
      </c>
      <c r="B240" s="11" t="s">
        <v>74</v>
      </c>
      <c r="C240" s="3">
        <v>150</v>
      </c>
      <c r="D240" s="3">
        <v>0.12</v>
      </c>
      <c r="E240" s="3">
        <v>0</v>
      </c>
      <c r="F240" s="3">
        <v>11.24</v>
      </c>
      <c r="G240" s="3">
        <v>45</v>
      </c>
      <c r="H240" s="3">
        <v>200</v>
      </c>
      <c r="I240" s="3">
        <v>0.16</v>
      </c>
      <c r="J240" s="3">
        <v>0</v>
      </c>
      <c r="K240" s="3">
        <v>14.99</v>
      </c>
      <c r="L240" s="3">
        <v>60</v>
      </c>
    </row>
    <row r="241" spans="1:12" ht="15" customHeight="1" x14ac:dyDescent="0.25">
      <c r="A241" s="63" t="s">
        <v>113</v>
      </c>
      <c r="B241" s="10" t="s">
        <v>124</v>
      </c>
      <c r="C241" s="3">
        <v>40</v>
      </c>
      <c r="D241" s="3">
        <v>2.8</v>
      </c>
      <c r="E241" s="3">
        <v>0.28000000000000003</v>
      </c>
      <c r="F241" s="3">
        <v>19.96</v>
      </c>
      <c r="G241" s="3">
        <v>96</v>
      </c>
      <c r="H241" s="3">
        <v>50</v>
      </c>
      <c r="I241" s="3">
        <v>2.8</v>
      </c>
      <c r="J241" s="3">
        <v>0.28000000000000003</v>
      </c>
      <c r="K241" s="3">
        <v>19.96</v>
      </c>
      <c r="L241" s="3">
        <v>120</v>
      </c>
    </row>
    <row r="242" spans="1:12" ht="15" customHeight="1" x14ac:dyDescent="0.25">
      <c r="A242" s="213" t="s">
        <v>111</v>
      </c>
      <c r="B242" s="214"/>
      <c r="C242" s="215"/>
      <c r="D242" s="6">
        <f>SUM(D237:D241)</f>
        <v>20.400000000000002</v>
      </c>
      <c r="E242" s="6">
        <f>SUM(E237:E241)</f>
        <v>14.719999999999999</v>
      </c>
      <c r="F242" s="6">
        <f>SUM(F237:F241)</f>
        <v>71.62</v>
      </c>
      <c r="G242" s="6">
        <f>SUM(G237:G241)</f>
        <v>519.81999999999994</v>
      </c>
      <c r="H242" s="6"/>
      <c r="I242" s="6">
        <f>SUM(I237:I241)</f>
        <v>23.18</v>
      </c>
      <c r="J242" s="6">
        <f>SUM(J237:J241)</f>
        <v>17.260000000000002</v>
      </c>
      <c r="K242" s="6">
        <f>SUM(K237:K241)</f>
        <v>81.64</v>
      </c>
      <c r="L242" s="6">
        <f>SUM(L237:L241)</f>
        <v>622.5</v>
      </c>
    </row>
    <row r="243" spans="1:12" ht="15" customHeight="1" x14ac:dyDescent="0.25">
      <c r="A243" s="58"/>
      <c r="B243" s="58"/>
      <c r="C243" s="58"/>
      <c r="D243" s="37"/>
      <c r="E243" s="37"/>
      <c r="F243" s="37"/>
      <c r="G243" s="37"/>
      <c r="H243" s="37"/>
      <c r="I243" s="37"/>
      <c r="J243" s="37"/>
      <c r="K243" s="37"/>
      <c r="L243" s="37"/>
    </row>
    <row r="244" spans="1:12" ht="15" customHeight="1" x14ac:dyDescent="0.25">
      <c r="A244" s="207" t="s">
        <v>125</v>
      </c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9"/>
    </row>
    <row r="245" spans="1:12" x14ac:dyDescent="0.25">
      <c r="A245" s="1" t="s">
        <v>113</v>
      </c>
      <c r="B245" s="14" t="s">
        <v>182</v>
      </c>
      <c r="C245" s="3">
        <v>150</v>
      </c>
      <c r="D245" s="3">
        <v>0</v>
      </c>
      <c r="E245" s="3">
        <v>0</v>
      </c>
      <c r="F245" s="3">
        <v>33</v>
      </c>
      <c r="G245" s="3">
        <v>67.5</v>
      </c>
      <c r="H245" s="3">
        <v>200</v>
      </c>
      <c r="I245" s="3">
        <v>0</v>
      </c>
      <c r="J245" s="3">
        <v>0</v>
      </c>
      <c r="K245" s="3">
        <v>22</v>
      </c>
      <c r="L245" s="3">
        <v>90</v>
      </c>
    </row>
    <row r="246" spans="1:12" ht="15" customHeight="1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</row>
    <row r="247" spans="1:12" ht="15" customHeight="1" x14ac:dyDescent="0.25">
      <c r="A247" s="207" t="s">
        <v>129</v>
      </c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9"/>
    </row>
    <row r="248" spans="1:12" ht="15.75" customHeight="1" x14ac:dyDescent="0.25">
      <c r="A248" s="6">
        <v>220</v>
      </c>
      <c r="B248" s="11" t="s">
        <v>64</v>
      </c>
      <c r="C248" s="3">
        <v>150</v>
      </c>
      <c r="D248" s="3">
        <v>7.56</v>
      </c>
      <c r="E248" s="3">
        <v>10.39</v>
      </c>
      <c r="F248" s="3">
        <v>0.79</v>
      </c>
      <c r="G248" s="3">
        <v>228.45</v>
      </c>
      <c r="H248" s="3">
        <v>200</v>
      </c>
      <c r="I248" s="3">
        <v>10.1</v>
      </c>
      <c r="J248" s="3">
        <v>13.85</v>
      </c>
      <c r="K248" s="3">
        <v>1.1000000000000001</v>
      </c>
      <c r="L248" s="3">
        <v>304.60000000000002</v>
      </c>
    </row>
    <row r="249" spans="1:12" ht="15" customHeight="1" x14ac:dyDescent="0.25">
      <c r="A249" s="6">
        <v>410</v>
      </c>
      <c r="B249" s="10" t="s">
        <v>130</v>
      </c>
      <c r="C249" s="3">
        <v>150</v>
      </c>
      <c r="D249" s="3">
        <v>4.4999999999999998E-2</v>
      </c>
      <c r="E249" s="3">
        <v>0</v>
      </c>
      <c r="F249" s="3">
        <v>4.51</v>
      </c>
      <c r="G249" s="3">
        <v>18.239999999999998</v>
      </c>
      <c r="H249" s="3">
        <v>200</v>
      </c>
      <c r="I249" s="3">
        <v>0.06</v>
      </c>
      <c r="J249" s="3">
        <v>0</v>
      </c>
      <c r="K249" s="3">
        <v>6.02</v>
      </c>
      <c r="L249" s="3">
        <v>24.32</v>
      </c>
    </row>
    <row r="250" spans="1:12" ht="15.75" customHeight="1" x14ac:dyDescent="0.25">
      <c r="A250" s="1" t="s">
        <v>113</v>
      </c>
      <c r="B250" s="17" t="s">
        <v>115</v>
      </c>
      <c r="C250" s="1">
        <v>30</v>
      </c>
      <c r="D250" s="1">
        <v>0.15</v>
      </c>
      <c r="E250" s="1">
        <v>0</v>
      </c>
      <c r="F250" s="1">
        <v>22.83</v>
      </c>
      <c r="G250" s="1">
        <v>91.2</v>
      </c>
      <c r="H250" s="1">
        <v>30</v>
      </c>
      <c r="I250" s="1">
        <v>0.15</v>
      </c>
      <c r="J250" s="1">
        <v>0</v>
      </c>
      <c r="K250" s="1">
        <v>22.83</v>
      </c>
      <c r="L250" s="1">
        <v>91.2</v>
      </c>
    </row>
    <row r="251" spans="1:12" ht="15" customHeight="1" x14ac:dyDescent="0.25">
      <c r="A251" s="63" t="s">
        <v>113</v>
      </c>
      <c r="B251" s="10" t="s">
        <v>16</v>
      </c>
      <c r="C251" s="3">
        <v>20</v>
      </c>
      <c r="D251" s="3">
        <v>3.4</v>
      </c>
      <c r="E251" s="3">
        <v>1.32</v>
      </c>
      <c r="F251" s="3">
        <v>17</v>
      </c>
      <c r="G251" s="3">
        <v>51.8</v>
      </c>
      <c r="H251" s="3">
        <v>25</v>
      </c>
      <c r="I251" s="3">
        <v>4.25</v>
      </c>
      <c r="J251" s="3">
        <v>1.65</v>
      </c>
      <c r="K251" s="3">
        <v>21.25</v>
      </c>
      <c r="L251" s="3">
        <v>64.8</v>
      </c>
    </row>
    <row r="252" spans="1:12" ht="15" customHeight="1" x14ac:dyDescent="0.25">
      <c r="A252" s="223" t="s">
        <v>111</v>
      </c>
      <c r="B252" s="223"/>
      <c r="C252" s="223"/>
      <c r="D252" s="6">
        <f>SUM(D248:D251)</f>
        <v>11.154999999999999</v>
      </c>
      <c r="E252" s="6">
        <f>SUM(E248:E251)</f>
        <v>11.71</v>
      </c>
      <c r="F252" s="6">
        <f>SUM(F248:F251)</f>
        <v>45.129999999999995</v>
      </c>
      <c r="G252" s="6">
        <f>SUM(G248:G251)</f>
        <v>389.69</v>
      </c>
      <c r="H252" s="6"/>
      <c r="I252" s="6">
        <f>SUM(I248:I251)</f>
        <v>14.56</v>
      </c>
      <c r="J252" s="6">
        <f>SUM(J248:J251)</f>
        <v>15.5</v>
      </c>
      <c r="K252" s="6">
        <f>SUM(K248:K251)</f>
        <v>51.199999999999996</v>
      </c>
      <c r="L252" s="6">
        <f>SUM(L248:L251)</f>
        <v>484.92</v>
      </c>
    </row>
    <row r="253" spans="1:12" ht="15" customHeight="1" x14ac:dyDescent="0.25">
      <c r="A253" s="36" t="s">
        <v>131</v>
      </c>
      <c r="B253" s="57"/>
      <c r="C253" s="57"/>
      <c r="D253" s="57"/>
      <c r="E253" s="57"/>
      <c r="F253" s="57"/>
      <c r="G253" s="36">
        <f>G231+G234+G242+G252+G245</f>
        <v>1353.59</v>
      </c>
      <c r="H253" s="57"/>
      <c r="I253" s="57"/>
      <c r="J253" s="57"/>
      <c r="K253" s="57"/>
      <c r="L253" s="36">
        <f>L231+L234+L242+L252+L245</f>
        <v>1644.71</v>
      </c>
    </row>
    <row r="255" spans="1:12" ht="15" customHeight="1" x14ac:dyDescent="0.25">
      <c r="A255" s="204">
        <v>44424</v>
      </c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9"/>
    </row>
    <row r="256" spans="1:12" ht="15" customHeight="1" x14ac:dyDescent="0.25">
      <c r="A256" s="207" t="s">
        <v>116</v>
      </c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9"/>
    </row>
    <row r="257" spans="1:12" ht="15.75" customHeight="1" x14ac:dyDescent="0.25">
      <c r="A257" s="6">
        <v>168</v>
      </c>
      <c r="B257" s="11" t="s">
        <v>77</v>
      </c>
      <c r="C257" s="3">
        <v>150</v>
      </c>
      <c r="D257" s="3">
        <v>3.84</v>
      </c>
      <c r="E257" s="3">
        <v>4.97</v>
      </c>
      <c r="F257" s="3">
        <v>24.46</v>
      </c>
      <c r="G257" s="3">
        <v>157.6</v>
      </c>
      <c r="H257" s="3">
        <v>200</v>
      </c>
      <c r="I257" s="3">
        <v>5.12</v>
      </c>
      <c r="J257" s="3">
        <v>6.63</v>
      </c>
      <c r="K257" s="3">
        <v>32.61</v>
      </c>
      <c r="L257" s="3">
        <v>210.13</v>
      </c>
    </row>
    <row r="258" spans="1:12" ht="15.75" customHeight="1" x14ac:dyDescent="0.25">
      <c r="A258" s="1">
        <v>3</v>
      </c>
      <c r="B258" s="49" t="s">
        <v>153</v>
      </c>
      <c r="C258" s="1">
        <v>42</v>
      </c>
      <c r="D258" s="1">
        <v>4.41</v>
      </c>
      <c r="E258" s="1">
        <v>6.42</v>
      </c>
      <c r="F258" s="1">
        <v>13.58</v>
      </c>
      <c r="G258" s="1">
        <v>129.69999999999999</v>
      </c>
      <c r="H258" s="1">
        <v>44</v>
      </c>
      <c r="I258" s="1">
        <v>4.7300000000000004</v>
      </c>
      <c r="J258" s="1">
        <v>6.88</v>
      </c>
      <c r="K258" s="1">
        <v>14.56</v>
      </c>
      <c r="L258" s="1">
        <v>139</v>
      </c>
    </row>
    <row r="259" spans="1:12" x14ac:dyDescent="0.25">
      <c r="A259" s="6">
        <v>410</v>
      </c>
      <c r="B259" s="10" t="s">
        <v>20</v>
      </c>
      <c r="C259" s="3">
        <v>150</v>
      </c>
      <c r="D259" s="3">
        <v>0.09</v>
      </c>
      <c r="E259" s="3">
        <v>0</v>
      </c>
      <c r="F259" s="3">
        <v>9.0299999999999994</v>
      </c>
      <c r="G259" s="3">
        <v>36.479999999999997</v>
      </c>
      <c r="H259" s="3">
        <v>200</v>
      </c>
      <c r="I259" s="3">
        <v>0.12</v>
      </c>
      <c r="J259" s="3">
        <v>0</v>
      </c>
      <c r="K259" s="3">
        <v>12.04</v>
      </c>
      <c r="L259" s="3">
        <v>48.64</v>
      </c>
    </row>
    <row r="260" spans="1:12" ht="15" customHeight="1" x14ac:dyDescent="0.25">
      <c r="A260" s="213" t="s">
        <v>111</v>
      </c>
      <c r="B260" s="214"/>
      <c r="C260" s="215"/>
      <c r="D260" s="6">
        <f>SUM(D257:D259)</f>
        <v>8.34</v>
      </c>
      <c r="E260" s="6">
        <f>SUM(E257:E259)</f>
        <v>11.39</v>
      </c>
      <c r="F260" s="6">
        <f>SUM(F257:F259)</f>
        <v>47.07</v>
      </c>
      <c r="G260" s="6">
        <f>SUM(G257:G259)</f>
        <v>323.77999999999997</v>
      </c>
      <c r="H260" s="6"/>
      <c r="I260" s="6">
        <f>SUM(I257:I259)</f>
        <v>9.9700000000000006</v>
      </c>
      <c r="J260" s="6">
        <f>SUM(J257:J259)</f>
        <v>13.51</v>
      </c>
      <c r="K260" s="6">
        <f>SUM(K257:K259)</f>
        <v>59.21</v>
      </c>
      <c r="L260" s="6">
        <f>SUM(L257:L259)</f>
        <v>397.77</v>
      </c>
    </row>
    <row r="261" spans="1:12" ht="15" customHeight="1" x14ac:dyDescent="0.25">
      <c r="A261" s="58"/>
      <c r="B261" s="58"/>
      <c r="C261" s="58"/>
      <c r="D261" s="37"/>
      <c r="E261" s="37"/>
      <c r="F261" s="37"/>
      <c r="G261" s="37"/>
      <c r="H261" s="37"/>
      <c r="I261" s="37"/>
      <c r="J261" s="37"/>
      <c r="K261" s="37"/>
      <c r="L261" s="37"/>
    </row>
    <row r="262" spans="1:12" ht="15" customHeight="1" x14ac:dyDescent="0.25">
      <c r="A262" s="207" t="s">
        <v>175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9"/>
    </row>
    <row r="263" spans="1:12" ht="15" customHeight="1" x14ac:dyDescent="0.25">
      <c r="A263" s="6" t="s">
        <v>113</v>
      </c>
      <c r="B263" s="14" t="s">
        <v>182</v>
      </c>
      <c r="C263" s="3">
        <v>100</v>
      </c>
      <c r="D263" s="3">
        <v>0</v>
      </c>
      <c r="E263" s="3">
        <v>0</v>
      </c>
      <c r="F263" s="3">
        <v>22</v>
      </c>
      <c r="G263" s="3">
        <v>45</v>
      </c>
      <c r="H263" s="3">
        <v>100</v>
      </c>
      <c r="I263" s="3">
        <v>0</v>
      </c>
      <c r="J263" s="3">
        <v>0</v>
      </c>
      <c r="K263" s="3">
        <v>22</v>
      </c>
      <c r="L263" s="3">
        <v>45</v>
      </c>
    </row>
    <row r="264" spans="1:12" ht="15" customHeight="1" x14ac:dyDescent="0.25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</row>
    <row r="265" spans="1:12" ht="15" customHeight="1" x14ac:dyDescent="0.25">
      <c r="A265" s="207" t="s">
        <v>117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9"/>
    </row>
    <row r="266" spans="1:12" x14ac:dyDescent="0.25">
      <c r="A266" s="53"/>
      <c r="B266" s="47" t="s">
        <v>49</v>
      </c>
      <c r="C266" s="3">
        <v>150</v>
      </c>
      <c r="D266" s="3">
        <v>1.39</v>
      </c>
      <c r="E266" s="3">
        <v>4.6399999999999997</v>
      </c>
      <c r="F266" s="3">
        <v>9.26</v>
      </c>
      <c r="G266" s="3">
        <v>84.35</v>
      </c>
      <c r="H266" s="3">
        <v>200</v>
      </c>
      <c r="I266" s="3">
        <v>1.85</v>
      </c>
      <c r="J266" s="3">
        <v>6.19</v>
      </c>
      <c r="K266" s="3">
        <v>12.35</v>
      </c>
      <c r="L266" s="3">
        <v>112.47</v>
      </c>
    </row>
    <row r="267" spans="1:12" ht="15.75" customHeight="1" x14ac:dyDescent="0.25">
      <c r="A267" s="6">
        <v>219</v>
      </c>
      <c r="B267" s="11" t="s">
        <v>34</v>
      </c>
      <c r="C267" s="3">
        <v>110</v>
      </c>
      <c r="D267" s="3">
        <v>4.05</v>
      </c>
      <c r="E267" s="3">
        <v>3.9</v>
      </c>
      <c r="F267" s="3">
        <v>25.91</v>
      </c>
      <c r="G267" s="3">
        <v>154.80000000000001</v>
      </c>
      <c r="H267" s="3">
        <v>120</v>
      </c>
      <c r="I267" s="3">
        <v>4.41</v>
      </c>
      <c r="J267" s="3">
        <v>4.25</v>
      </c>
      <c r="K267" s="3">
        <v>28.27</v>
      </c>
      <c r="L267" s="3">
        <v>168.87</v>
      </c>
    </row>
    <row r="268" spans="1:12" ht="15.75" customHeight="1" x14ac:dyDescent="0.25">
      <c r="A268" s="6">
        <v>299</v>
      </c>
      <c r="B268" s="11" t="s">
        <v>61</v>
      </c>
      <c r="C268" s="3">
        <v>80</v>
      </c>
      <c r="D268" s="3">
        <v>11.04</v>
      </c>
      <c r="E268" s="3">
        <v>10.72</v>
      </c>
      <c r="F268" s="3">
        <v>5.27</v>
      </c>
      <c r="G268" s="3">
        <v>161.63999999999999</v>
      </c>
      <c r="H268" s="3">
        <v>90</v>
      </c>
      <c r="I268" s="3">
        <v>12.42</v>
      </c>
      <c r="J268" s="3">
        <v>12.06</v>
      </c>
      <c r="K268" s="3">
        <v>5.92</v>
      </c>
      <c r="L268" s="3">
        <v>181.8</v>
      </c>
    </row>
    <row r="269" spans="1:12" x14ac:dyDescent="0.25">
      <c r="A269" s="6">
        <v>366</v>
      </c>
      <c r="B269" s="11" t="s">
        <v>36</v>
      </c>
      <c r="C269" s="3">
        <v>30</v>
      </c>
      <c r="D269" s="3">
        <v>0.16</v>
      </c>
      <c r="E269" s="3">
        <v>1.1000000000000001</v>
      </c>
      <c r="F269" s="3">
        <v>1.57</v>
      </c>
      <c r="G269" s="3">
        <v>16.850000000000001</v>
      </c>
      <c r="H269" s="3">
        <v>30</v>
      </c>
      <c r="I269" s="3">
        <v>0.16</v>
      </c>
      <c r="J269" s="3">
        <v>1.1000000000000001</v>
      </c>
      <c r="K269" s="3">
        <v>1.57</v>
      </c>
      <c r="L269" s="3">
        <v>16.850000000000001</v>
      </c>
    </row>
    <row r="270" spans="1:12" ht="15.75" customHeight="1" x14ac:dyDescent="0.25">
      <c r="A270" s="6">
        <v>396</v>
      </c>
      <c r="B270" s="11" t="s">
        <v>28</v>
      </c>
      <c r="C270" s="3">
        <v>150</v>
      </c>
      <c r="D270" s="3">
        <v>0.1</v>
      </c>
      <c r="E270" s="3">
        <v>0</v>
      </c>
      <c r="F270" s="3">
        <v>15.86</v>
      </c>
      <c r="G270" s="3">
        <v>63.8</v>
      </c>
      <c r="H270" s="3">
        <v>200</v>
      </c>
      <c r="I270" s="3">
        <v>0.13</v>
      </c>
      <c r="J270" s="3">
        <v>0</v>
      </c>
      <c r="K270" s="3">
        <v>21.15</v>
      </c>
      <c r="L270" s="3">
        <v>85.1</v>
      </c>
    </row>
    <row r="271" spans="1:12" ht="15" customHeight="1" x14ac:dyDescent="0.25">
      <c r="A271" s="63" t="s">
        <v>113</v>
      </c>
      <c r="B271" s="10" t="s">
        <v>124</v>
      </c>
      <c r="C271" s="3">
        <v>40</v>
      </c>
      <c r="D271" s="3">
        <v>2.8</v>
      </c>
      <c r="E271" s="3">
        <v>0.28000000000000003</v>
      </c>
      <c r="F271" s="3">
        <v>19.96</v>
      </c>
      <c r="G271" s="3">
        <v>96</v>
      </c>
      <c r="H271" s="3">
        <v>50</v>
      </c>
      <c r="I271" s="3">
        <v>2.8</v>
      </c>
      <c r="J271" s="3">
        <v>0.28000000000000003</v>
      </c>
      <c r="K271" s="3">
        <v>19.96</v>
      </c>
      <c r="L271" s="3">
        <v>120</v>
      </c>
    </row>
    <row r="272" spans="1:12" ht="15" customHeight="1" x14ac:dyDescent="0.25">
      <c r="A272" s="213" t="s">
        <v>111</v>
      </c>
      <c r="B272" s="214"/>
      <c r="C272" s="215"/>
      <c r="D272" s="6">
        <f>SUM(D266:D271)</f>
        <v>19.54</v>
      </c>
      <c r="E272" s="6">
        <f>SUM(E266:E271)</f>
        <v>20.64</v>
      </c>
      <c r="F272" s="6">
        <f>SUM(F266:F271)</f>
        <v>77.83</v>
      </c>
      <c r="G272" s="6">
        <f>SUM(G266:G271)</f>
        <v>577.44000000000005</v>
      </c>
      <c r="H272" s="6"/>
      <c r="I272" s="6">
        <f>SUM(I266:I271)</f>
        <v>21.77</v>
      </c>
      <c r="J272" s="6">
        <f>SUM(J266:J271)</f>
        <v>23.880000000000003</v>
      </c>
      <c r="K272" s="6">
        <f>SUM(K266:K271)</f>
        <v>89.22</v>
      </c>
      <c r="L272" s="6">
        <f>SUM(L266:L271)</f>
        <v>685.09</v>
      </c>
    </row>
    <row r="273" spans="1:12" ht="15" customHeight="1" x14ac:dyDescent="0.25">
      <c r="A273" s="58"/>
      <c r="B273" s="58"/>
      <c r="C273" s="58"/>
      <c r="D273" s="37"/>
      <c r="E273" s="37"/>
      <c r="F273" s="37"/>
      <c r="G273" s="37"/>
      <c r="H273" s="37"/>
      <c r="I273" s="37"/>
      <c r="J273" s="37"/>
      <c r="K273" s="37"/>
      <c r="L273" s="37"/>
    </row>
    <row r="274" spans="1:12" ht="15" customHeight="1" x14ac:dyDescent="0.25">
      <c r="A274" s="207" t="s">
        <v>125</v>
      </c>
      <c r="B274" s="208"/>
      <c r="C274" s="208"/>
      <c r="D274" s="208"/>
      <c r="E274" s="208"/>
      <c r="F274" s="208"/>
      <c r="G274" s="208"/>
      <c r="H274" s="208"/>
      <c r="I274" s="208"/>
      <c r="J274" s="208"/>
      <c r="K274" s="208"/>
      <c r="L274" s="209"/>
    </row>
    <row r="275" spans="1:12" ht="15.75" customHeight="1" x14ac:dyDescent="0.25">
      <c r="A275" s="1" t="s">
        <v>113</v>
      </c>
      <c r="B275" s="24" t="s">
        <v>216</v>
      </c>
      <c r="C275" s="1">
        <v>150</v>
      </c>
      <c r="D275" s="1">
        <v>4.5</v>
      </c>
      <c r="E275" s="1">
        <v>4.8</v>
      </c>
      <c r="F275" s="1">
        <v>7.05</v>
      </c>
      <c r="G275" s="1">
        <v>87</v>
      </c>
      <c r="H275" s="1">
        <v>200</v>
      </c>
      <c r="I275" s="1">
        <v>6</v>
      </c>
      <c r="J275" s="1">
        <v>6.4</v>
      </c>
      <c r="K275" s="1">
        <v>9.4</v>
      </c>
      <c r="L275" s="1">
        <v>116</v>
      </c>
    </row>
    <row r="276" spans="1:12" x14ac:dyDescent="0.25">
      <c r="A276" s="53"/>
      <c r="B276" s="47" t="s">
        <v>38</v>
      </c>
      <c r="C276" s="3">
        <v>30</v>
      </c>
      <c r="D276" s="3">
        <v>2.5499999999999998</v>
      </c>
      <c r="E276" s="3">
        <v>3.18</v>
      </c>
      <c r="F276" s="3">
        <v>21.39</v>
      </c>
      <c r="G276" s="3">
        <v>119.1</v>
      </c>
      <c r="H276" s="3">
        <v>30</v>
      </c>
      <c r="I276" s="3">
        <v>2.5499999999999998</v>
      </c>
      <c r="J276" s="3">
        <v>3.18</v>
      </c>
      <c r="K276" s="3">
        <v>21.39</v>
      </c>
      <c r="L276" s="3">
        <v>119.1</v>
      </c>
    </row>
    <row r="277" spans="1:12" ht="15" customHeight="1" x14ac:dyDescent="0.25">
      <c r="A277" s="213" t="s">
        <v>111</v>
      </c>
      <c r="B277" s="214"/>
      <c r="C277" s="215"/>
      <c r="D277" s="6">
        <f>SUM(D275:D276)</f>
        <v>7.05</v>
      </c>
      <c r="E277" s="6">
        <f>SUM(E275:E276)</f>
        <v>7.98</v>
      </c>
      <c r="F277" s="6">
        <f>SUM(F275:F276)</f>
        <v>28.44</v>
      </c>
      <c r="G277" s="6">
        <f>SUM(G275:G276)</f>
        <v>206.1</v>
      </c>
      <c r="H277" s="6"/>
      <c r="I277" s="6">
        <f>SUM(I275:I276)</f>
        <v>8.5500000000000007</v>
      </c>
      <c r="J277" s="6">
        <f>SUM(J275:J276)</f>
        <v>9.58</v>
      </c>
      <c r="K277" s="6">
        <f>SUM(K275:K276)</f>
        <v>30.79</v>
      </c>
      <c r="L277" s="6">
        <f>SUM(L275:L276)</f>
        <v>235.1</v>
      </c>
    </row>
    <row r="278" spans="1:12" ht="15" customHeight="1" x14ac:dyDescent="0.25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</row>
    <row r="279" spans="1:12" ht="15" customHeight="1" x14ac:dyDescent="0.25">
      <c r="A279" s="207" t="s">
        <v>129</v>
      </c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9"/>
    </row>
    <row r="280" spans="1:12" x14ac:dyDescent="0.25">
      <c r="A280" s="6">
        <v>94</v>
      </c>
      <c r="B280" s="47" t="s">
        <v>69</v>
      </c>
      <c r="C280" s="3">
        <v>150</v>
      </c>
      <c r="D280" s="3">
        <v>1.05</v>
      </c>
      <c r="E280" s="3">
        <v>1.2</v>
      </c>
      <c r="F280" s="3">
        <v>13.01</v>
      </c>
      <c r="G280" s="3">
        <v>66.989999999999995</v>
      </c>
      <c r="H280" s="3">
        <v>200</v>
      </c>
      <c r="I280" s="3">
        <v>1.4</v>
      </c>
      <c r="J280" s="3">
        <v>1.6</v>
      </c>
      <c r="K280" s="3">
        <v>17.350000000000001</v>
      </c>
      <c r="L280" s="3">
        <v>89.32</v>
      </c>
    </row>
    <row r="281" spans="1:12" ht="15.75" customHeight="1" x14ac:dyDescent="0.25">
      <c r="A281" s="1" t="s">
        <v>113</v>
      </c>
      <c r="B281" s="50" t="s">
        <v>112</v>
      </c>
      <c r="C281" s="1">
        <v>30</v>
      </c>
      <c r="D281" s="1">
        <v>2.25</v>
      </c>
      <c r="E281" s="1">
        <v>4.5</v>
      </c>
      <c r="F281" s="1">
        <v>20.399999999999999</v>
      </c>
      <c r="G281" s="1">
        <v>132</v>
      </c>
      <c r="H281" s="1">
        <v>30</v>
      </c>
      <c r="I281" s="1">
        <v>2.25</v>
      </c>
      <c r="J281" s="1">
        <v>4.5</v>
      </c>
      <c r="K281" s="1">
        <v>20.399999999999999</v>
      </c>
      <c r="L281" s="1">
        <v>132</v>
      </c>
    </row>
    <row r="282" spans="1:12" ht="15" customHeight="1" x14ac:dyDescent="0.25">
      <c r="A282" s="6">
        <v>410</v>
      </c>
      <c r="B282" s="10" t="s">
        <v>130</v>
      </c>
      <c r="C282" s="3">
        <v>150</v>
      </c>
      <c r="D282" s="3">
        <v>4.4999999999999998E-2</v>
      </c>
      <c r="E282" s="3">
        <v>0</v>
      </c>
      <c r="F282" s="3">
        <v>4.51</v>
      </c>
      <c r="G282" s="3">
        <v>18.239999999999998</v>
      </c>
      <c r="H282" s="3">
        <v>200</v>
      </c>
      <c r="I282" s="3">
        <v>0.06</v>
      </c>
      <c r="J282" s="3">
        <v>0</v>
      </c>
      <c r="K282" s="3">
        <v>6.02</v>
      </c>
      <c r="L282" s="3">
        <v>24.32</v>
      </c>
    </row>
    <row r="283" spans="1:12" ht="15" customHeight="1" x14ac:dyDescent="0.25">
      <c r="A283" s="63" t="s">
        <v>113</v>
      </c>
      <c r="B283" s="10" t="s">
        <v>16</v>
      </c>
      <c r="C283" s="3">
        <v>20</v>
      </c>
      <c r="D283" s="3">
        <v>3.4</v>
      </c>
      <c r="E283" s="3">
        <v>1.32</v>
      </c>
      <c r="F283" s="3">
        <v>17</v>
      </c>
      <c r="G283" s="3">
        <v>51.8</v>
      </c>
      <c r="H283" s="3">
        <v>25</v>
      </c>
      <c r="I283" s="3">
        <v>4.25</v>
      </c>
      <c r="J283" s="3">
        <v>1.65</v>
      </c>
      <c r="K283" s="3">
        <v>21.25</v>
      </c>
      <c r="L283" s="3">
        <v>64.8</v>
      </c>
    </row>
    <row r="284" spans="1:12" ht="15" customHeight="1" x14ac:dyDescent="0.25">
      <c r="A284" s="223" t="s">
        <v>111</v>
      </c>
      <c r="B284" s="223"/>
      <c r="C284" s="223"/>
      <c r="D284" s="6">
        <f>SUM(D280:D283)</f>
        <v>6.7449999999999992</v>
      </c>
      <c r="E284" s="6">
        <f>SUM(E280:E283)</f>
        <v>7.0200000000000005</v>
      </c>
      <c r="F284" s="6">
        <f>SUM(F280:F283)</f>
        <v>54.919999999999995</v>
      </c>
      <c r="G284" s="6">
        <f>SUM(G280:G283)</f>
        <v>269.03000000000003</v>
      </c>
      <c r="H284" s="6"/>
      <c r="I284" s="6">
        <f>SUM(I280:I283)</f>
        <v>7.96</v>
      </c>
      <c r="J284" s="6">
        <f>SUM(J280:J283)</f>
        <v>7.75</v>
      </c>
      <c r="K284" s="6">
        <f>SUM(K280:K283)</f>
        <v>65.02</v>
      </c>
      <c r="L284" s="6">
        <f>SUM(L280:L283)</f>
        <v>310.44</v>
      </c>
    </row>
    <row r="285" spans="1:12" ht="15" customHeight="1" x14ac:dyDescent="0.25">
      <c r="A285" s="36" t="s">
        <v>131</v>
      </c>
      <c r="B285" s="57"/>
      <c r="C285" s="57"/>
      <c r="D285" s="57"/>
      <c r="E285" s="57"/>
      <c r="F285" s="57"/>
      <c r="G285" s="36">
        <f>G260+G263+G272+G277+G284</f>
        <v>1421.35</v>
      </c>
      <c r="H285" s="57"/>
      <c r="I285" s="57"/>
      <c r="J285" s="57"/>
      <c r="K285" s="57"/>
      <c r="L285" s="36">
        <f>L260+L263+L272+L277+L284</f>
        <v>1673.4</v>
      </c>
    </row>
    <row r="287" spans="1:12" ht="15" customHeight="1" x14ac:dyDescent="0.25">
      <c r="A287" s="204">
        <v>44425</v>
      </c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9"/>
    </row>
    <row r="288" spans="1:12" ht="15" customHeight="1" x14ac:dyDescent="0.25">
      <c r="A288" s="207" t="s">
        <v>116</v>
      </c>
      <c r="B288" s="208"/>
      <c r="C288" s="208"/>
      <c r="D288" s="208"/>
      <c r="E288" s="208"/>
      <c r="F288" s="208"/>
      <c r="G288" s="208"/>
      <c r="H288" s="208"/>
      <c r="I288" s="208"/>
      <c r="J288" s="208"/>
      <c r="K288" s="208"/>
      <c r="L288" s="209"/>
    </row>
    <row r="289" spans="1:12" ht="15.75" customHeight="1" x14ac:dyDescent="0.25">
      <c r="A289" s="6">
        <v>168</v>
      </c>
      <c r="B289" s="11" t="s">
        <v>66</v>
      </c>
      <c r="C289" s="3">
        <v>150</v>
      </c>
      <c r="D289" s="3">
        <v>4.78</v>
      </c>
      <c r="E289" s="3">
        <v>5.14</v>
      </c>
      <c r="F289" s="3">
        <v>28.38</v>
      </c>
      <c r="G289" s="3">
        <v>176.21</v>
      </c>
      <c r="H289" s="3">
        <v>200</v>
      </c>
      <c r="I289" s="3">
        <v>6.37</v>
      </c>
      <c r="J289" s="3">
        <v>6.85</v>
      </c>
      <c r="K289" s="3">
        <v>37.840000000000003</v>
      </c>
      <c r="L289" s="3">
        <v>235</v>
      </c>
    </row>
    <row r="290" spans="1:12" ht="15.75" customHeight="1" x14ac:dyDescent="0.25">
      <c r="A290" s="1">
        <v>1</v>
      </c>
      <c r="B290" s="17" t="s">
        <v>110</v>
      </c>
      <c r="C290" s="1">
        <v>36</v>
      </c>
      <c r="D290" s="1">
        <v>2.17</v>
      </c>
      <c r="E290" s="1">
        <v>6.79</v>
      </c>
      <c r="F290" s="1">
        <v>13.15</v>
      </c>
      <c r="G290" s="1">
        <v>122.4</v>
      </c>
      <c r="H290" s="1">
        <v>37</v>
      </c>
      <c r="I290" s="1">
        <v>2.2599999999999998</v>
      </c>
      <c r="J290" s="1">
        <v>6.98</v>
      </c>
      <c r="K290" s="1">
        <v>13.52</v>
      </c>
      <c r="L290" s="1">
        <v>125.8</v>
      </c>
    </row>
    <row r="291" spans="1:12" x14ac:dyDescent="0.25">
      <c r="A291" s="6">
        <v>412</v>
      </c>
      <c r="B291" s="10" t="s">
        <v>12</v>
      </c>
      <c r="C291" s="3">
        <v>150</v>
      </c>
      <c r="D291" s="3">
        <v>0.05</v>
      </c>
      <c r="E291" s="3">
        <v>0.01</v>
      </c>
      <c r="F291" s="3">
        <v>11.48</v>
      </c>
      <c r="G291" s="3">
        <v>46.22</v>
      </c>
      <c r="H291" s="3">
        <v>200</v>
      </c>
      <c r="I291" s="3">
        <v>0.1</v>
      </c>
      <c r="J291" s="3">
        <v>0.01</v>
      </c>
      <c r="K291" s="3">
        <v>15.31</v>
      </c>
      <c r="L291" s="3">
        <v>61.63</v>
      </c>
    </row>
    <row r="292" spans="1:12" ht="15" customHeight="1" x14ac:dyDescent="0.25">
      <c r="A292" s="213" t="s">
        <v>111</v>
      </c>
      <c r="B292" s="214"/>
      <c r="C292" s="215"/>
      <c r="D292" s="6">
        <f>SUM(D289:D291)</f>
        <v>7</v>
      </c>
      <c r="E292" s="6">
        <f>SUM(E289:E291)</f>
        <v>11.94</v>
      </c>
      <c r="F292" s="6">
        <f>SUM(F289:F291)</f>
        <v>53.010000000000005</v>
      </c>
      <c r="G292" s="6">
        <f>SUM(G289:G291)</f>
        <v>344.83000000000004</v>
      </c>
      <c r="H292" s="6"/>
      <c r="I292" s="6">
        <f>SUM(I289:I291)</f>
        <v>8.7299999999999986</v>
      </c>
      <c r="J292" s="6">
        <f>SUM(J289:J291)</f>
        <v>13.84</v>
      </c>
      <c r="K292" s="6">
        <f>SUM(K289:K291)</f>
        <v>66.67</v>
      </c>
      <c r="L292" s="6">
        <f>SUM(L289:L291)</f>
        <v>422.43</v>
      </c>
    </row>
    <row r="293" spans="1:12" ht="15" customHeight="1" x14ac:dyDescent="0.25">
      <c r="A293" s="58"/>
      <c r="B293" s="58"/>
      <c r="C293" s="58"/>
      <c r="D293" s="37"/>
      <c r="E293" s="37"/>
      <c r="F293" s="37"/>
      <c r="G293" s="37"/>
      <c r="H293" s="37"/>
      <c r="I293" s="37"/>
      <c r="J293" s="37"/>
      <c r="K293" s="37"/>
      <c r="L293" s="37"/>
    </row>
    <row r="294" spans="1:12" ht="15" customHeight="1" x14ac:dyDescent="0.25">
      <c r="A294" s="207" t="s">
        <v>175</v>
      </c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9"/>
    </row>
    <row r="295" spans="1:12" ht="15" customHeight="1" x14ac:dyDescent="0.25">
      <c r="A295" s="6" t="s">
        <v>113</v>
      </c>
      <c r="B295" s="14" t="s">
        <v>182</v>
      </c>
      <c r="C295" s="3">
        <v>100</v>
      </c>
      <c r="D295" s="3">
        <v>0</v>
      </c>
      <c r="E295" s="3">
        <v>0</v>
      </c>
      <c r="F295" s="3">
        <v>22</v>
      </c>
      <c r="G295" s="3">
        <v>45</v>
      </c>
      <c r="H295" s="3">
        <v>100</v>
      </c>
      <c r="I295" s="3">
        <v>0</v>
      </c>
      <c r="J295" s="3">
        <v>0</v>
      </c>
      <c r="K295" s="3">
        <v>22</v>
      </c>
      <c r="L295" s="3">
        <v>45</v>
      </c>
    </row>
    <row r="296" spans="1:12" ht="1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</row>
    <row r="297" spans="1:12" ht="15" customHeight="1" x14ac:dyDescent="0.25">
      <c r="A297" s="207" t="s">
        <v>117</v>
      </c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9"/>
    </row>
    <row r="298" spans="1:12" x14ac:dyDescent="0.25">
      <c r="A298" s="53"/>
      <c r="B298" s="47" t="s">
        <v>33</v>
      </c>
      <c r="C298" s="3">
        <v>150</v>
      </c>
      <c r="D298" s="3">
        <v>6</v>
      </c>
      <c r="E298" s="3">
        <v>8.85</v>
      </c>
      <c r="F298" s="3">
        <v>9.24</v>
      </c>
      <c r="G298" s="3">
        <v>155.24</v>
      </c>
      <c r="H298" s="3">
        <v>200</v>
      </c>
      <c r="I298" s="3">
        <v>8</v>
      </c>
      <c r="J298" s="3">
        <v>11.8</v>
      </c>
      <c r="K298" s="3">
        <v>12.32</v>
      </c>
      <c r="L298" s="3">
        <v>206.99</v>
      </c>
    </row>
    <row r="299" spans="1:12" ht="15.75" customHeight="1" x14ac:dyDescent="0.25">
      <c r="A299" s="6">
        <v>143</v>
      </c>
      <c r="B299" s="11" t="s">
        <v>29</v>
      </c>
      <c r="C299" s="3">
        <v>110</v>
      </c>
      <c r="D299" s="3">
        <v>2.88</v>
      </c>
      <c r="E299" s="3">
        <v>3.55</v>
      </c>
      <c r="F299" s="3">
        <v>14.79</v>
      </c>
      <c r="G299" s="3">
        <v>95.87</v>
      </c>
      <c r="H299" s="3">
        <v>120</v>
      </c>
      <c r="I299" s="3">
        <v>3.14</v>
      </c>
      <c r="J299" s="3">
        <v>3.88</v>
      </c>
      <c r="K299" s="3">
        <v>16.14</v>
      </c>
      <c r="L299" s="3">
        <v>104.59</v>
      </c>
    </row>
    <row r="300" spans="1:12" x14ac:dyDescent="0.25">
      <c r="A300" s="1">
        <v>299</v>
      </c>
      <c r="B300" s="17" t="s">
        <v>155</v>
      </c>
      <c r="C300" s="3">
        <v>80</v>
      </c>
      <c r="D300" s="3">
        <v>11.04</v>
      </c>
      <c r="E300" s="3">
        <v>10.72</v>
      </c>
      <c r="F300" s="3">
        <v>5.27</v>
      </c>
      <c r="G300" s="3">
        <v>161.63999999999999</v>
      </c>
      <c r="H300" s="3">
        <v>90</v>
      </c>
      <c r="I300" s="3">
        <v>12.42</v>
      </c>
      <c r="J300" s="3">
        <v>12.06</v>
      </c>
      <c r="K300" s="3">
        <v>5.92</v>
      </c>
      <c r="L300" s="3">
        <v>181.8</v>
      </c>
    </row>
    <row r="301" spans="1:12" ht="15" customHeight="1" x14ac:dyDescent="0.25">
      <c r="A301" s="63" t="s">
        <v>113</v>
      </c>
      <c r="B301" s="10" t="s">
        <v>124</v>
      </c>
      <c r="C301" s="3">
        <v>40</v>
      </c>
      <c r="D301" s="3">
        <v>2.8</v>
      </c>
      <c r="E301" s="3">
        <v>0.28000000000000003</v>
      </c>
      <c r="F301" s="3">
        <v>19.96</v>
      </c>
      <c r="G301" s="3">
        <v>96</v>
      </c>
      <c r="H301" s="3">
        <v>50</v>
      </c>
      <c r="I301" s="3">
        <v>2.8</v>
      </c>
      <c r="J301" s="3">
        <v>0.28000000000000003</v>
      </c>
      <c r="K301" s="3">
        <v>19.96</v>
      </c>
      <c r="L301" s="3">
        <v>120</v>
      </c>
    </row>
    <row r="302" spans="1:12" ht="15" customHeight="1" x14ac:dyDescent="0.25">
      <c r="A302" s="213" t="s">
        <v>111</v>
      </c>
      <c r="B302" s="214"/>
      <c r="C302" s="215"/>
      <c r="D302" s="6">
        <f>SUM(D298:D301)</f>
        <v>22.72</v>
      </c>
      <c r="E302" s="6">
        <f>SUM(E298:E301)</f>
        <v>23.4</v>
      </c>
      <c r="F302" s="6">
        <f>SUM(F298:F301)</f>
        <v>49.260000000000005</v>
      </c>
      <c r="G302" s="6">
        <f>SUM(G298:G301)</f>
        <v>508.75</v>
      </c>
      <c r="H302" s="6"/>
      <c r="I302" s="6">
        <f>SUM(I298:I301)</f>
        <v>26.360000000000003</v>
      </c>
      <c r="J302" s="6">
        <f>SUM(J298:J301)</f>
        <v>28.020000000000003</v>
      </c>
      <c r="K302" s="6">
        <f>SUM(K298:K301)</f>
        <v>54.34</v>
      </c>
      <c r="L302" s="6">
        <f>SUM(L298:L301)</f>
        <v>613.38000000000011</v>
      </c>
    </row>
    <row r="303" spans="1:12" ht="15" customHeight="1" x14ac:dyDescent="0.25">
      <c r="A303" s="58"/>
      <c r="B303" s="58"/>
      <c r="C303" s="58"/>
      <c r="D303" s="37"/>
      <c r="E303" s="37"/>
      <c r="F303" s="37"/>
      <c r="G303" s="37"/>
      <c r="H303" s="37"/>
      <c r="I303" s="37"/>
      <c r="J303" s="37"/>
      <c r="K303" s="37"/>
      <c r="L303" s="37"/>
    </row>
    <row r="304" spans="1:12" ht="15" customHeight="1" x14ac:dyDescent="0.25">
      <c r="A304" s="207" t="s">
        <v>125</v>
      </c>
      <c r="B304" s="208"/>
      <c r="C304" s="208"/>
      <c r="D304" s="208"/>
      <c r="E304" s="208"/>
      <c r="F304" s="208"/>
      <c r="G304" s="208"/>
      <c r="H304" s="208"/>
      <c r="I304" s="208"/>
      <c r="J304" s="208"/>
      <c r="K304" s="208"/>
      <c r="L304" s="209"/>
    </row>
    <row r="305" spans="1:17" ht="15.75" customHeight="1" x14ac:dyDescent="0.25">
      <c r="A305" s="1" t="s">
        <v>113</v>
      </c>
      <c r="B305" s="17" t="s">
        <v>136</v>
      </c>
      <c r="C305" s="1">
        <v>150</v>
      </c>
      <c r="D305" s="1">
        <v>1.2</v>
      </c>
      <c r="E305" s="1">
        <v>0.3</v>
      </c>
      <c r="F305" s="1">
        <v>11.25</v>
      </c>
      <c r="G305" s="1">
        <v>57</v>
      </c>
      <c r="H305" s="1">
        <v>150</v>
      </c>
      <c r="I305" s="1">
        <v>1.2</v>
      </c>
      <c r="J305" s="1">
        <v>0.3</v>
      </c>
      <c r="K305" s="1">
        <v>11.25</v>
      </c>
      <c r="L305" s="1">
        <v>57</v>
      </c>
    </row>
    <row r="306" spans="1:17" ht="15" customHeight="1" x14ac:dyDescent="0.25">
      <c r="A306" s="213" t="s">
        <v>111</v>
      </c>
      <c r="B306" s="214"/>
      <c r="C306" s="215"/>
      <c r="D306" s="6">
        <f>SUM(D305:D305)</f>
        <v>1.2</v>
      </c>
      <c r="E306" s="6">
        <f>SUM(E305:E305)</f>
        <v>0.3</v>
      </c>
      <c r="F306" s="6">
        <f>SUM(F305:F305)</f>
        <v>11.25</v>
      </c>
      <c r="G306" s="6">
        <f>SUM(G305:G305)</f>
        <v>57</v>
      </c>
      <c r="H306" s="6"/>
      <c r="I306" s="6">
        <f>SUM(I305:I305)</f>
        <v>1.2</v>
      </c>
      <c r="J306" s="6">
        <f>SUM(J305:J305)</f>
        <v>0.3</v>
      </c>
      <c r="K306" s="6">
        <f>SUM(K305:K305)</f>
        <v>11.25</v>
      </c>
      <c r="L306" s="6">
        <f>SUM(L305:L305)</f>
        <v>57</v>
      </c>
    </row>
    <row r="307" spans="1:17" ht="15" customHeight="1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</row>
    <row r="308" spans="1:17" ht="15" customHeight="1" x14ac:dyDescent="0.25">
      <c r="A308" s="207" t="s">
        <v>129</v>
      </c>
      <c r="B308" s="208"/>
      <c r="C308" s="208"/>
      <c r="D308" s="208"/>
      <c r="E308" s="208"/>
      <c r="F308" s="208"/>
      <c r="G308" s="208"/>
      <c r="H308" s="208"/>
      <c r="I308" s="208"/>
      <c r="J308" s="208"/>
      <c r="K308" s="208"/>
      <c r="L308" s="209"/>
    </row>
    <row r="309" spans="1:17" x14ac:dyDescent="0.25">
      <c r="A309" s="6">
        <v>92</v>
      </c>
      <c r="B309" s="48" t="s">
        <v>84</v>
      </c>
      <c r="C309" s="6">
        <v>150</v>
      </c>
      <c r="D309" s="3">
        <v>13.18</v>
      </c>
      <c r="E309" s="3">
        <v>7.1</v>
      </c>
      <c r="F309" s="3">
        <v>23.12</v>
      </c>
      <c r="G309" s="3">
        <v>204.65</v>
      </c>
      <c r="H309" s="6">
        <v>200</v>
      </c>
      <c r="I309" s="3">
        <v>16.100000000000001</v>
      </c>
      <c r="J309" s="3">
        <v>9.77</v>
      </c>
      <c r="K309" s="3">
        <v>30.9</v>
      </c>
      <c r="L309" s="3">
        <v>269.45999999999998</v>
      </c>
      <c r="Q309" s="37"/>
    </row>
    <row r="310" spans="1:17" ht="15.75" customHeight="1" x14ac:dyDescent="0.25">
      <c r="A310" s="1" t="s">
        <v>113</v>
      </c>
      <c r="B310" s="17" t="s">
        <v>115</v>
      </c>
      <c r="C310" s="1">
        <v>30</v>
      </c>
      <c r="D310" s="1">
        <v>0.15</v>
      </c>
      <c r="E310" s="1">
        <v>0</v>
      </c>
      <c r="F310" s="1">
        <v>22.83</v>
      </c>
      <c r="G310" s="1">
        <v>91.2</v>
      </c>
      <c r="H310" s="1">
        <v>30</v>
      </c>
      <c r="I310" s="1">
        <v>0.15</v>
      </c>
      <c r="J310" s="1">
        <v>0</v>
      </c>
      <c r="K310" s="1">
        <v>22.83</v>
      </c>
      <c r="L310" s="1">
        <v>91.2</v>
      </c>
    </row>
    <row r="311" spans="1:17" ht="15" customHeight="1" x14ac:dyDescent="0.25">
      <c r="A311" s="6">
        <v>410</v>
      </c>
      <c r="B311" s="10" t="s">
        <v>130</v>
      </c>
      <c r="C311" s="3">
        <v>150</v>
      </c>
      <c r="D311" s="3">
        <v>4.4999999999999998E-2</v>
      </c>
      <c r="E311" s="3">
        <v>0</v>
      </c>
      <c r="F311" s="3">
        <v>4.51</v>
      </c>
      <c r="G311" s="3">
        <v>18.239999999999998</v>
      </c>
      <c r="H311" s="3">
        <v>200</v>
      </c>
      <c r="I311" s="3">
        <v>0.06</v>
      </c>
      <c r="J311" s="3">
        <v>0</v>
      </c>
      <c r="K311" s="3">
        <v>6.02</v>
      </c>
      <c r="L311" s="3">
        <v>24.32</v>
      </c>
    </row>
    <row r="312" spans="1:17" x14ac:dyDescent="0.25">
      <c r="A312" s="1" t="s">
        <v>113</v>
      </c>
      <c r="B312" s="10" t="s">
        <v>16</v>
      </c>
      <c r="C312" s="3">
        <v>40</v>
      </c>
      <c r="D312" s="3">
        <v>3.4</v>
      </c>
      <c r="E312" s="3">
        <v>1.32</v>
      </c>
      <c r="F312" s="3">
        <v>17</v>
      </c>
      <c r="G312" s="3">
        <v>103.6</v>
      </c>
      <c r="H312" s="3">
        <v>50</v>
      </c>
      <c r="I312" s="3">
        <v>4.25</v>
      </c>
      <c r="J312" s="3">
        <v>1.65</v>
      </c>
      <c r="K312" s="3">
        <v>21.25</v>
      </c>
      <c r="L312" s="3">
        <v>129.5</v>
      </c>
    </row>
    <row r="313" spans="1:17" ht="15" customHeight="1" x14ac:dyDescent="0.25">
      <c r="A313" s="223" t="s">
        <v>111</v>
      </c>
      <c r="B313" s="223"/>
      <c r="C313" s="223"/>
      <c r="D313" s="6">
        <f>SUM(D309:D312)</f>
        <v>16.774999999999999</v>
      </c>
      <c r="E313" s="6">
        <f>SUM(E309:E312)</f>
        <v>8.42</v>
      </c>
      <c r="F313" s="6">
        <f>SUM(F309:F312)</f>
        <v>67.460000000000008</v>
      </c>
      <c r="G313" s="6">
        <f>SUM(G309:G312)</f>
        <v>417.69000000000005</v>
      </c>
      <c r="H313" s="6"/>
      <c r="I313" s="6">
        <f>SUM(I309:I312)</f>
        <v>20.56</v>
      </c>
      <c r="J313" s="6">
        <f>SUM(J309:J312)</f>
        <v>11.42</v>
      </c>
      <c r="K313" s="6">
        <f>SUM(K309:K312)</f>
        <v>81</v>
      </c>
      <c r="L313" s="6">
        <f>SUM(L309:L312)</f>
        <v>514.48</v>
      </c>
    </row>
    <row r="314" spans="1:17" ht="15" customHeight="1" x14ac:dyDescent="0.25">
      <c r="A314" s="36" t="s">
        <v>131</v>
      </c>
      <c r="B314" s="57"/>
      <c r="C314" s="57"/>
      <c r="D314" s="57"/>
      <c r="E314" s="57"/>
      <c r="F314" s="57"/>
      <c r="G314" s="36">
        <f>G292+G295+G302+G306+G313</f>
        <v>1373.27</v>
      </c>
      <c r="H314" s="57"/>
      <c r="I314" s="57"/>
      <c r="J314" s="57"/>
      <c r="K314" s="57"/>
      <c r="L314" s="36">
        <f>L292+L295+L302+L306+L313</f>
        <v>1652.2900000000002</v>
      </c>
    </row>
    <row r="316" spans="1:17" x14ac:dyDescent="0.25">
      <c r="A316" s="221" t="s">
        <v>174</v>
      </c>
      <c r="B316" s="221"/>
      <c r="C316" s="221"/>
      <c r="D316" s="221"/>
      <c r="E316" s="36"/>
      <c r="F316" s="36"/>
      <c r="G316" s="36">
        <f>(G40+G69+G101+G132+G163+G193+G224+G253+G285+G314)/10</f>
        <v>1431.2640000000001</v>
      </c>
      <c r="H316" s="57"/>
      <c r="I316" s="36"/>
      <c r="J316" s="36"/>
      <c r="K316" s="36"/>
      <c r="L316" s="36">
        <f>(L40+L69+L101+L132+L163+L193+L224+L253+L285+L314)/10</f>
        <v>1725.3389999999999</v>
      </c>
    </row>
    <row r="317" spans="1:17" x14ac:dyDescent="0.25">
      <c r="A317" s="67"/>
      <c r="B317" s="67"/>
      <c r="C317" s="67"/>
      <c r="D317" s="67"/>
      <c r="E317" s="57"/>
      <c r="F317" s="57"/>
      <c r="G317" s="36"/>
      <c r="H317" s="57"/>
      <c r="I317" s="57"/>
      <c r="J317" s="57"/>
      <c r="K317" s="57"/>
      <c r="L317" s="36"/>
    </row>
    <row r="318" spans="1:17" x14ac:dyDescent="0.25">
      <c r="A318" s="194" t="s">
        <v>203</v>
      </c>
      <c r="B318" s="194"/>
      <c r="C318" s="194"/>
      <c r="D318" s="194"/>
      <c r="E318" s="194"/>
      <c r="F318" s="194"/>
      <c r="G318" s="194"/>
      <c r="H318" s="194"/>
      <c r="I318" s="194"/>
      <c r="J318" s="194"/>
      <c r="K318" s="194"/>
      <c r="L318" s="194"/>
    </row>
    <row r="319" spans="1:17" ht="28.5" customHeight="1" x14ac:dyDescent="0.25">
      <c r="A319" s="194" t="s">
        <v>204</v>
      </c>
      <c r="B319" s="194"/>
      <c r="C319" s="194"/>
      <c r="D319" s="194"/>
      <c r="E319" s="194"/>
      <c r="F319" s="194"/>
      <c r="G319" s="194"/>
      <c r="H319" s="194"/>
      <c r="I319" s="194"/>
      <c r="J319" s="194"/>
      <c r="K319" s="194"/>
      <c r="L319" s="194"/>
    </row>
    <row r="320" spans="1:17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</row>
    <row r="321" spans="1:12" x14ac:dyDescent="0.25">
      <c r="A321" s="222" t="s">
        <v>173</v>
      </c>
      <c r="B321" s="222"/>
      <c r="C321" s="57"/>
      <c r="D321" s="57"/>
      <c r="E321" s="57"/>
      <c r="F321" s="57"/>
      <c r="G321" s="57"/>
      <c r="H321" s="57"/>
      <c r="I321" s="57"/>
      <c r="J321" s="57"/>
      <c r="K321" s="57"/>
      <c r="L321" s="57"/>
    </row>
  </sheetData>
  <mergeCells count="111">
    <mergeCell ref="A316:D316"/>
    <mergeCell ref="A318:L318"/>
    <mergeCell ref="A319:L319"/>
    <mergeCell ref="A321:B321"/>
    <mergeCell ref="A302:C302"/>
    <mergeCell ref="A304:L304"/>
    <mergeCell ref="A306:C306"/>
    <mergeCell ref="A308:L308"/>
    <mergeCell ref="A313:C313"/>
    <mergeCell ref="A287:L287"/>
    <mergeCell ref="A288:L288"/>
    <mergeCell ref="A292:C292"/>
    <mergeCell ref="A294:L294"/>
    <mergeCell ref="A297:L297"/>
    <mergeCell ref="A272:C272"/>
    <mergeCell ref="A274:L274"/>
    <mergeCell ref="A277:C277"/>
    <mergeCell ref="A279:L279"/>
    <mergeCell ref="A284:C284"/>
    <mergeCell ref="A255:L255"/>
    <mergeCell ref="A256:L256"/>
    <mergeCell ref="A260:C260"/>
    <mergeCell ref="A262:L262"/>
    <mergeCell ref="A265:L265"/>
    <mergeCell ref="A242:C242"/>
    <mergeCell ref="A244:L244"/>
    <mergeCell ref="A247:L247"/>
    <mergeCell ref="A252:C252"/>
    <mergeCell ref="A226:L226"/>
    <mergeCell ref="A227:L227"/>
    <mergeCell ref="A231:C231"/>
    <mergeCell ref="A233:L233"/>
    <mergeCell ref="A236:L236"/>
    <mergeCell ref="A58:C58"/>
    <mergeCell ref="A60:L60"/>
    <mergeCell ref="A62:C62"/>
    <mergeCell ref="A64:L64"/>
    <mergeCell ref="A68:C68"/>
    <mergeCell ref="A71:L71"/>
    <mergeCell ref="A72:L72"/>
    <mergeCell ref="A76:C76"/>
    <mergeCell ref="A78:L78"/>
    <mergeCell ref="A81:L81"/>
    <mergeCell ref="A89:C89"/>
    <mergeCell ref="A91:L91"/>
    <mergeCell ref="A93:C93"/>
    <mergeCell ref="A95:L95"/>
    <mergeCell ref="A100:C100"/>
    <mergeCell ref="A103:L103"/>
    <mergeCell ref="A104:L104"/>
    <mergeCell ref="A108:C108"/>
    <mergeCell ref="A110:L110"/>
    <mergeCell ref="A42:L42"/>
    <mergeCell ref="A43:L43"/>
    <mergeCell ref="A47:C47"/>
    <mergeCell ref="A49:L49"/>
    <mergeCell ref="A52:L52"/>
    <mergeCell ref="C9:G9"/>
    <mergeCell ref="H9:L9"/>
    <mergeCell ref="H2:K2"/>
    <mergeCell ref="H3:J3"/>
    <mergeCell ref="H4:K4"/>
    <mergeCell ref="H5:K5"/>
    <mergeCell ref="B7:K7"/>
    <mergeCell ref="B8:K8"/>
    <mergeCell ref="A30:L30"/>
    <mergeCell ref="A32:C32"/>
    <mergeCell ref="A34:L34"/>
    <mergeCell ref="A39:C39"/>
    <mergeCell ref="A11:L11"/>
    <mergeCell ref="A12:L12"/>
    <mergeCell ref="A16:C16"/>
    <mergeCell ref="A18:L18"/>
    <mergeCell ref="A21:L21"/>
    <mergeCell ref="A28:C28"/>
    <mergeCell ref="A113:L113"/>
    <mergeCell ref="A119:C119"/>
    <mergeCell ref="A121:L121"/>
    <mergeCell ref="A124:C124"/>
    <mergeCell ref="A126:L126"/>
    <mergeCell ref="A131:C131"/>
    <mergeCell ref="A134:L134"/>
    <mergeCell ref="A135:L135"/>
    <mergeCell ref="A139:C139"/>
    <mergeCell ref="A141:L141"/>
    <mergeCell ref="A144:L144"/>
    <mergeCell ref="A151:C151"/>
    <mergeCell ref="A153:L153"/>
    <mergeCell ref="A155:C155"/>
    <mergeCell ref="A157:L157"/>
    <mergeCell ref="A162:C162"/>
    <mergeCell ref="A165:L165"/>
    <mergeCell ref="A166:L166"/>
    <mergeCell ref="A170:C170"/>
    <mergeCell ref="A172:L172"/>
    <mergeCell ref="A175:L175"/>
    <mergeCell ref="A183:C183"/>
    <mergeCell ref="A185:L185"/>
    <mergeCell ref="A187:C187"/>
    <mergeCell ref="A189:L189"/>
    <mergeCell ref="A192:C192"/>
    <mergeCell ref="A195:L195"/>
    <mergeCell ref="A196:L196"/>
    <mergeCell ref="A200:C200"/>
    <mergeCell ref="A202:L202"/>
    <mergeCell ref="A205:L205"/>
    <mergeCell ref="A212:C212"/>
    <mergeCell ref="A214:L214"/>
    <mergeCell ref="A216:C216"/>
    <mergeCell ref="A218:L218"/>
    <mergeCell ref="A223:C22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08"/>
  <sheetViews>
    <sheetView topLeftCell="A281" workbookViewId="0">
      <selection activeCell="A294" sqref="A294:XFD299"/>
    </sheetView>
  </sheetViews>
  <sheetFormatPr defaultRowHeight="15" x14ac:dyDescent="0.25"/>
  <cols>
    <col min="1" max="1" width="11.140625" customWidth="1"/>
    <col min="2" max="2" width="28.42578125" customWidth="1"/>
  </cols>
  <sheetData>
    <row r="1" spans="1:1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/>
      <c r="B2" s="57"/>
      <c r="C2" s="57"/>
      <c r="D2" s="57"/>
      <c r="E2" s="57"/>
      <c r="F2" s="57"/>
      <c r="G2" s="57"/>
      <c r="H2" s="202" t="s">
        <v>121</v>
      </c>
      <c r="I2" s="202"/>
      <c r="J2" s="202"/>
      <c r="K2" s="202"/>
      <c r="L2" s="57"/>
    </row>
    <row r="3" spans="1:12" x14ac:dyDescent="0.25">
      <c r="A3" s="57"/>
      <c r="B3" s="57"/>
      <c r="C3" s="57"/>
      <c r="D3" s="57"/>
      <c r="E3" s="57"/>
      <c r="F3" s="57"/>
      <c r="G3" s="57"/>
      <c r="H3" s="202" t="s">
        <v>122</v>
      </c>
      <c r="I3" s="202"/>
      <c r="J3" s="202"/>
      <c r="K3" s="25"/>
      <c r="L3" s="57"/>
    </row>
    <row r="4" spans="1:12" x14ac:dyDescent="0.25">
      <c r="A4" s="57"/>
      <c r="B4" s="57"/>
      <c r="C4" s="57"/>
      <c r="D4" s="57"/>
      <c r="E4" s="57"/>
      <c r="F4" s="57"/>
      <c r="G4" s="57"/>
      <c r="H4" s="202" t="s">
        <v>120</v>
      </c>
      <c r="I4" s="202"/>
      <c r="J4" s="202"/>
      <c r="K4" s="202"/>
      <c r="L4" s="57"/>
    </row>
    <row r="5" spans="1:12" x14ac:dyDescent="0.25">
      <c r="A5" s="57"/>
      <c r="B5" s="57"/>
      <c r="C5" s="57"/>
      <c r="D5" s="57"/>
      <c r="E5" s="57"/>
      <c r="F5" s="57"/>
      <c r="G5" s="57"/>
      <c r="H5" s="210" t="s">
        <v>228</v>
      </c>
      <c r="I5" s="210"/>
      <c r="J5" s="210"/>
      <c r="K5" s="210"/>
      <c r="L5" s="57"/>
    </row>
    <row r="6" spans="1:12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x14ac:dyDescent="0.25">
      <c r="A7" s="57"/>
      <c r="B7" s="211" t="s">
        <v>237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x14ac:dyDescent="0.25">
      <c r="A8" s="57"/>
      <c r="B8" s="212" t="s">
        <v>198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ht="15" customHeight="1" x14ac:dyDescent="0.25">
      <c r="A11" s="204">
        <v>44426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ht="15.75" customHeight="1" x14ac:dyDescent="0.25">
      <c r="A13" s="6">
        <v>177</v>
      </c>
      <c r="B13" s="11" t="s">
        <v>83</v>
      </c>
      <c r="C13" s="3">
        <v>150</v>
      </c>
      <c r="D13" s="3">
        <v>3.86</v>
      </c>
      <c r="E13" s="3">
        <v>8.2899999999999991</v>
      </c>
      <c r="F13" s="3">
        <v>30.1</v>
      </c>
      <c r="G13" s="3">
        <v>224.6</v>
      </c>
      <c r="H13" s="6">
        <v>200</v>
      </c>
      <c r="I13" s="3">
        <v>5.28</v>
      </c>
      <c r="J13" s="3">
        <v>11.34</v>
      </c>
      <c r="K13" s="3">
        <v>41.26</v>
      </c>
      <c r="L13" s="3">
        <v>307</v>
      </c>
    </row>
    <row r="14" spans="1:12" ht="15.75" customHeight="1" x14ac:dyDescent="0.25">
      <c r="A14" s="1">
        <v>1</v>
      </c>
      <c r="B14" s="17" t="s">
        <v>110</v>
      </c>
      <c r="C14" s="1">
        <v>36</v>
      </c>
      <c r="D14" s="1">
        <v>2.17</v>
      </c>
      <c r="E14" s="1">
        <v>6.79</v>
      </c>
      <c r="F14" s="1">
        <v>13.15</v>
      </c>
      <c r="G14" s="1">
        <v>122.4</v>
      </c>
      <c r="H14" s="1">
        <v>37</v>
      </c>
      <c r="I14" s="1">
        <v>2.2599999999999998</v>
      </c>
      <c r="J14" s="1">
        <v>6.98</v>
      </c>
      <c r="K14" s="1">
        <v>13.52</v>
      </c>
      <c r="L14" s="1">
        <v>125.8</v>
      </c>
    </row>
    <row r="15" spans="1:12" x14ac:dyDescent="0.25">
      <c r="A15" s="6">
        <v>410</v>
      </c>
      <c r="B15" s="10" t="s">
        <v>20</v>
      </c>
      <c r="C15" s="3">
        <v>150</v>
      </c>
      <c r="D15" s="3">
        <v>0.09</v>
      </c>
      <c r="E15" s="3">
        <v>0</v>
      </c>
      <c r="F15" s="3">
        <v>9.0299999999999994</v>
      </c>
      <c r="G15" s="3">
        <v>36.479999999999997</v>
      </c>
      <c r="H15" s="3">
        <v>200</v>
      </c>
      <c r="I15" s="3">
        <v>0.12</v>
      </c>
      <c r="J15" s="3">
        <v>0</v>
      </c>
      <c r="K15" s="3">
        <v>12.04</v>
      </c>
      <c r="L15" s="3">
        <v>48.64</v>
      </c>
    </row>
    <row r="16" spans="1:12" ht="15" customHeight="1" x14ac:dyDescent="0.25">
      <c r="A16" s="80" t="s">
        <v>111</v>
      </c>
      <c r="B16" s="81"/>
      <c r="C16" s="6">
        <f t="shared" ref="C16:H16" si="0">SUM(C13:C15)</f>
        <v>336</v>
      </c>
      <c r="D16" s="6">
        <f t="shared" si="0"/>
        <v>6.1199999999999992</v>
      </c>
      <c r="E16" s="6">
        <f t="shared" si="0"/>
        <v>15.079999999999998</v>
      </c>
      <c r="F16" s="6">
        <f t="shared" si="0"/>
        <v>52.28</v>
      </c>
      <c r="G16" s="6">
        <f t="shared" si="0"/>
        <v>383.48</v>
      </c>
      <c r="H16" s="6">
        <f t="shared" si="0"/>
        <v>437</v>
      </c>
      <c r="I16" s="6">
        <f>SUM(I13:I15)</f>
        <v>7.66</v>
      </c>
      <c r="J16" s="6">
        <f>SUM(J13:J15)</f>
        <v>18.32</v>
      </c>
      <c r="K16" s="6">
        <f>SUM(K13:K15)</f>
        <v>66.819999999999993</v>
      </c>
      <c r="L16" s="6">
        <f>SUM(L13:L15)</f>
        <v>481.44</v>
      </c>
    </row>
    <row r="17" spans="1:12" ht="15" customHeight="1" x14ac:dyDescent="0.25">
      <c r="A17" s="58"/>
      <c r="B17" s="58"/>
      <c r="C17" s="58"/>
      <c r="D17" s="37"/>
      <c r="E17" s="37"/>
      <c r="F17" s="37"/>
      <c r="G17" s="37"/>
      <c r="H17" s="37"/>
      <c r="I17" s="37"/>
      <c r="J17" s="37"/>
      <c r="K17" s="37"/>
      <c r="L17" s="37"/>
    </row>
    <row r="18" spans="1:12" ht="15" customHeight="1" x14ac:dyDescent="0.25">
      <c r="A18" s="207" t="s">
        <v>175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9"/>
    </row>
    <row r="19" spans="1:12" ht="15.75" customHeight="1" x14ac:dyDescent="0.25">
      <c r="A19" s="6">
        <v>417</v>
      </c>
      <c r="B19" s="11" t="s">
        <v>232</v>
      </c>
      <c r="C19" s="3">
        <v>150</v>
      </c>
      <c r="D19" s="3">
        <v>0.51</v>
      </c>
      <c r="E19" s="3">
        <v>0</v>
      </c>
      <c r="F19" s="3">
        <v>15.76</v>
      </c>
      <c r="G19" s="3">
        <v>35.15</v>
      </c>
      <c r="H19" s="3">
        <v>150</v>
      </c>
      <c r="I19" s="3">
        <v>0.51</v>
      </c>
      <c r="J19" s="3">
        <v>0</v>
      </c>
      <c r="K19" s="3">
        <v>15.76</v>
      </c>
      <c r="L19" s="3">
        <v>35.15</v>
      </c>
    </row>
    <row r="20" spans="1:12" ht="15" customHeight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ht="15" customHeight="1" x14ac:dyDescent="0.25">
      <c r="A21" s="207" t="s">
        <v>117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9"/>
    </row>
    <row r="22" spans="1:12" x14ac:dyDescent="0.25">
      <c r="A22" s="6" t="s">
        <v>141</v>
      </c>
      <c r="B22" s="47" t="s">
        <v>144</v>
      </c>
      <c r="C22" s="3">
        <v>150</v>
      </c>
      <c r="D22" s="3">
        <v>1.4</v>
      </c>
      <c r="E22" s="3">
        <v>2.33</v>
      </c>
      <c r="F22" s="3">
        <v>8.17</v>
      </c>
      <c r="G22" s="3">
        <v>59.27</v>
      </c>
      <c r="H22" s="3">
        <v>200</v>
      </c>
      <c r="I22" s="3">
        <v>1.87</v>
      </c>
      <c r="J22" s="3">
        <v>3.11</v>
      </c>
      <c r="K22" s="3">
        <v>10.9</v>
      </c>
      <c r="L22" s="3">
        <v>79</v>
      </c>
    </row>
    <row r="23" spans="1:12" ht="15.75" customHeight="1" x14ac:dyDescent="0.25">
      <c r="A23" s="1">
        <v>123</v>
      </c>
      <c r="B23" s="17" t="s">
        <v>142</v>
      </c>
      <c r="C23" s="1">
        <v>20</v>
      </c>
      <c r="D23" s="1">
        <v>2.46</v>
      </c>
      <c r="E23" s="1">
        <v>0.3</v>
      </c>
      <c r="F23" s="1">
        <v>15.21</v>
      </c>
      <c r="G23" s="1">
        <v>73.64</v>
      </c>
      <c r="H23" s="1">
        <v>25</v>
      </c>
      <c r="I23" s="6">
        <v>3.1</v>
      </c>
      <c r="J23" s="1">
        <v>0.39</v>
      </c>
      <c r="K23" s="1">
        <v>19.010000000000002</v>
      </c>
      <c r="L23" s="1">
        <v>92.05</v>
      </c>
    </row>
    <row r="24" spans="1:12" ht="15.75" customHeight="1" x14ac:dyDescent="0.25">
      <c r="A24" s="6">
        <v>332</v>
      </c>
      <c r="B24" s="11" t="s">
        <v>72</v>
      </c>
      <c r="C24" s="3">
        <v>110</v>
      </c>
      <c r="D24" s="3">
        <v>6.4</v>
      </c>
      <c r="E24" s="3">
        <v>3.98</v>
      </c>
      <c r="F24" s="3">
        <v>33</v>
      </c>
      <c r="G24" s="3">
        <v>193.46</v>
      </c>
      <c r="H24" s="3">
        <v>120</v>
      </c>
      <c r="I24" s="3">
        <v>6.99</v>
      </c>
      <c r="J24" s="3">
        <v>4.34</v>
      </c>
      <c r="K24" s="3">
        <v>36</v>
      </c>
      <c r="L24" s="3">
        <v>211.05</v>
      </c>
    </row>
    <row r="25" spans="1:12" ht="15.75" customHeight="1" x14ac:dyDescent="0.25">
      <c r="A25" s="6">
        <v>293</v>
      </c>
      <c r="B25" s="11" t="s">
        <v>151</v>
      </c>
      <c r="C25" s="3">
        <v>80</v>
      </c>
      <c r="D25" s="3">
        <v>14.85</v>
      </c>
      <c r="E25" s="3">
        <v>16.579999999999998</v>
      </c>
      <c r="F25" s="3">
        <v>4.62</v>
      </c>
      <c r="G25" s="3">
        <v>227.03</v>
      </c>
      <c r="H25" s="3">
        <v>90</v>
      </c>
      <c r="I25" s="3">
        <v>16.7</v>
      </c>
      <c r="J25" s="3">
        <v>18.649999999999999</v>
      </c>
      <c r="K25" s="3">
        <v>5.19</v>
      </c>
      <c r="L25" s="3">
        <v>255.4</v>
      </c>
    </row>
    <row r="26" spans="1:12" x14ac:dyDescent="0.25">
      <c r="A26" s="1"/>
      <c r="B26" s="17" t="s">
        <v>209</v>
      </c>
      <c r="C26" s="1">
        <v>40</v>
      </c>
      <c r="D26" s="1">
        <v>0</v>
      </c>
      <c r="E26" s="1">
        <v>0</v>
      </c>
      <c r="F26" s="1">
        <v>1.1200000000000001</v>
      </c>
      <c r="G26" s="1">
        <v>6</v>
      </c>
      <c r="H26" s="1">
        <v>50</v>
      </c>
      <c r="I26" s="1">
        <v>0</v>
      </c>
      <c r="J26" s="1">
        <v>0</v>
      </c>
      <c r="K26" s="1">
        <v>1.4</v>
      </c>
      <c r="L26" s="1">
        <v>7.5</v>
      </c>
    </row>
    <row r="27" spans="1:12" ht="15.75" customHeight="1" x14ac:dyDescent="0.25">
      <c r="A27" s="6">
        <v>394</v>
      </c>
      <c r="B27" s="11" t="s">
        <v>185</v>
      </c>
      <c r="C27" s="3">
        <v>150</v>
      </c>
      <c r="D27" s="3">
        <v>0.25</v>
      </c>
      <c r="E27" s="3">
        <v>0</v>
      </c>
      <c r="F27" s="3">
        <v>17</v>
      </c>
      <c r="G27" s="3">
        <v>68.989999999999995</v>
      </c>
      <c r="H27" s="3">
        <v>200</v>
      </c>
      <c r="I27" s="3">
        <v>0.33</v>
      </c>
      <c r="J27" s="3">
        <v>0</v>
      </c>
      <c r="K27" s="3">
        <v>22.67</v>
      </c>
      <c r="L27" s="3">
        <v>91.99</v>
      </c>
    </row>
    <row r="28" spans="1:12" ht="15" customHeight="1" x14ac:dyDescent="0.25">
      <c r="A28" s="63" t="s">
        <v>113</v>
      </c>
      <c r="B28" s="10" t="s">
        <v>124</v>
      </c>
      <c r="C28" s="3">
        <v>40</v>
      </c>
      <c r="D28" s="3">
        <v>2.8</v>
      </c>
      <c r="E28" s="3">
        <v>0.28000000000000003</v>
      </c>
      <c r="F28" s="3">
        <v>19.96</v>
      </c>
      <c r="G28" s="3">
        <v>96</v>
      </c>
      <c r="H28" s="3">
        <v>50</v>
      </c>
      <c r="I28" s="3">
        <v>2.8</v>
      </c>
      <c r="J28" s="3">
        <v>0.28000000000000003</v>
      </c>
      <c r="K28" s="3">
        <v>19.96</v>
      </c>
      <c r="L28" s="3">
        <v>120</v>
      </c>
    </row>
    <row r="29" spans="1:12" ht="15" customHeight="1" x14ac:dyDescent="0.25">
      <c r="A29" s="80" t="s">
        <v>111</v>
      </c>
      <c r="B29" s="81"/>
      <c r="C29" s="6">
        <f t="shared" ref="C29:L29" si="1">SUM(C22:C28)</f>
        <v>590</v>
      </c>
      <c r="D29" s="6">
        <f t="shared" si="1"/>
        <v>28.16</v>
      </c>
      <c r="E29" s="6">
        <f t="shared" si="1"/>
        <v>23.47</v>
      </c>
      <c r="F29" s="6">
        <f t="shared" si="1"/>
        <v>99.080000000000013</v>
      </c>
      <c r="G29" s="6">
        <f t="shared" si="1"/>
        <v>724.39</v>
      </c>
      <c r="H29" s="6">
        <f t="shared" si="1"/>
        <v>735</v>
      </c>
      <c r="I29" s="6">
        <f t="shared" si="1"/>
        <v>31.79</v>
      </c>
      <c r="J29" s="6">
        <f t="shared" si="1"/>
        <v>26.77</v>
      </c>
      <c r="K29" s="6">
        <f t="shared" si="1"/>
        <v>115.13</v>
      </c>
      <c r="L29" s="6">
        <f t="shared" si="1"/>
        <v>856.99</v>
      </c>
    </row>
    <row r="30" spans="1:12" ht="15" customHeight="1" x14ac:dyDescent="0.25">
      <c r="A30" s="58"/>
      <c r="B30" s="58"/>
      <c r="C30" s="58"/>
      <c r="D30" s="37"/>
      <c r="E30" s="37"/>
      <c r="F30" s="37"/>
      <c r="G30" s="37"/>
      <c r="H30" s="37"/>
      <c r="I30" s="37"/>
      <c r="J30" s="37"/>
      <c r="K30" s="37"/>
      <c r="L30" s="37"/>
    </row>
    <row r="31" spans="1:12" ht="15" customHeight="1" x14ac:dyDescent="0.25">
      <c r="A31" s="207" t="s">
        <v>125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9"/>
    </row>
    <row r="32" spans="1:12" x14ac:dyDescent="0.25">
      <c r="A32" s="1" t="s">
        <v>113</v>
      </c>
      <c r="B32" s="14" t="s">
        <v>182</v>
      </c>
      <c r="C32" s="3">
        <v>150</v>
      </c>
      <c r="D32" s="3">
        <v>0</v>
      </c>
      <c r="E32" s="3">
        <v>0</v>
      </c>
      <c r="F32" s="3">
        <v>16.5</v>
      </c>
      <c r="G32" s="3">
        <v>67.5</v>
      </c>
      <c r="H32" s="3">
        <v>200</v>
      </c>
      <c r="I32" s="3">
        <v>0</v>
      </c>
      <c r="J32" s="3">
        <v>0</v>
      </c>
      <c r="K32" s="3">
        <v>22</v>
      </c>
      <c r="L32" s="3">
        <v>90</v>
      </c>
    </row>
    <row r="33" spans="1:12" ht="15" customHeight="1" x14ac:dyDescent="0.25">
      <c r="A33" s="213" t="s">
        <v>111</v>
      </c>
      <c r="B33" s="214"/>
      <c r="C33" s="215"/>
      <c r="D33" s="6">
        <f>SUM(D32:D32)</f>
        <v>0</v>
      </c>
      <c r="E33" s="6">
        <f>SUM(E32:E32)</f>
        <v>0</v>
      </c>
      <c r="F33" s="6">
        <f>SUM(F32:F32)</f>
        <v>16.5</v>
      </c>
      <c r="G33" s="6">
        <f>SUM(G32:G32)</f>
        <v>67.5</v>
      </c>
      <c r="H33" s="6"/>
      <c r="I33" s="6">
        <f>SUM(I32:I32)</f>
        <v>0</v>
      </c>
      <c r="J33" s="6">
        <f>SUM(J32:J32)</f>
        <v>0</v>
      </c>
      <c r="K33" s="6">
        <f>SUM(K32:K32)</f>
        <v>22</v>
      </c>
      <c r="L33" s="6">
        <f>SUM(L32:L32)</f>
        <v>90</v>
      </c>
    </row>
    <row r="34" spans="1:12" ht="15" customHeight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ht="15" customHeight="1" x14ac:dyDescent="0.25">
      <c r="A35" s="207" t="s">
        <v>129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9"/>
    </row>
    <row r="36" spans="1:12" ht="15.75" customHeight="1" x14ac:dyDescent="0.25">
      <c r="A36" s="6">
        <v>217</v>
      </c>
      <c r="B36" s="17" t="s">
        <v>98</v>
      </c>
      <c r="C36" s="1">
        <v>150</v>
      </c>
      <c r="D36" s="1">
        <v>6.3</v>
      </c>
      <c r="E36" s="1">
        <v>5.25</v>
      </c>
      <c r="F36" s="1">
        <v>18.600000000000001</v>
      </c>
      <c r="G36" s="1">
        <v>147.9</v>
      </c>
      <c r="H36" s="6">
        <v>200</v>
      </c>
      <c r="I36" s="1">
        <v>8.4</v>
      </c>
      <c r="J36" s="1">
        <v>7</v>
      </c>
      <c r="K36" s="1">
        <v>24.8</v>
      </c>
      <c r="L36" s="1">
        <v>197.2</v>
      </c>
    </row>
    <row r="37" spans="1:12" ht="15.75" customHeight="1" x14ac:dyDescent="0.25">
      <c r="A37" s="1" t="s">
        <v>113</v>
      </c>
      <c r="B37" s="17" t="s">
        <v>115</v>
      </c>
      <c r="C37" s="1">
        <v>30</v>
      </c>
      <c r="D37" s="1">
        <v>0.15</v>
      </c>
      <c r="E37" s="1">
        <v>0</v>
      </c>
      <c r="F37" s="1">
        <v>22.83</v>
      </c>
      <c r="G37" s="1">
        <v>91.2</v>
      </c>
      <c r="H37" s="1">
        <v>30</v>
      </c>
      <c r="I37" s="1">
        <v>0.15</v>
      </c>
      <c r="J37" s="1">
        <v>0</v>
      </c>
      <c r="K37" s="1">
        <v>22.83</v>
      </c>
      <c r="L37" s="1">
        <v>91.2</v>
      </c>
    </row>
    <row r="38" spans="1:12" ht="15" customHeight="1" x14ac:dyDescent="0.25">
      <c r="A38" s="6">
        <v>410</v>
      </c>
      <c r="B38" s="10" t="s">
        <v>130</v>
      </c>
      <c r="C38" s="3">
        <v>150</v>
      </c>
      <c r="D38" s="3">
        <v>4.4999999999999998E-2</v>
      </c>
      <c r="E38" s="3">
        <v>0</v>
      </c>
      <c r="F38" s="3">
        <v>4.51</v>
      </c>
      <c r="G38" s="3">
        <v>18.239999999999998</v>
      </c>
      <c r="H38" s="3">
        <v>200</v>
      </c>
      <c r="I38" s="3">
        <v>0.06</v>
      </c>
      <c r="J38" s="3">
        <v>0</v>
      </c>
      <c r="K38" s="3">
        <v>6.02</v>
      </c>
      <c r="L38" s="3">
        <v>24.32</v>
      </c>
    </row>
    <row r="39" spans="1:12" ht="15" customHeight="1" x14ac:dyDescent="0.25">
      <c r="A39" s="63" t="s">
        <v>113</v>
      </c>
      <c r="B39" s="10" t="s">
        <v>16</v>
      </c>
      <c r="C39" s="3">
        <v>20</v>
      </c>
      <c r="D39" s="3">
        <v>3.4</v>
      </c>
      <c r="E39" s="3">
        <v>1.32</v>
      </c>
      <c r="F39" s="3">
        <v>17</v>
      </c>
      <c r="G39" s="3">
        <v>51.8</v>
      </c>
      <c r="H39" s="3">
        <v>25</v>
      </c>
      <c r="I39" s="3">
        <v>4.25</v>
      </c>
      <c r="J39" s="3">
        <v>1.65</v>
      </c>
      <c r="K39" s="3">
        <v>21.25</v>
      </c>
      <c r="L39" s="3">
        <v>64.8</v>
      </c>
    </row>
    <row r="40" spans="1:12" ht="15" customHeight="1" x14ac:dyDescent="0.25">
      <c r="A40" s="59" t="s">
        <v>111</v>
      </c>
      <c r="B40" s="59"/>
      <c r="C40" s="6">
        <f t="shared" ref="C40:L40" si="2">SUM(C36:C39)</f>
        <v>350</v>
      </c>
      <c r="D40" s="6">
        <f t="shared" si="2"/>
        <v>9.8949999999999996</v>
      </c>
      <c r="E40" s="6">
        <f t="shared" si="2"/>
        <v>6.57</v>
      </c>
      <c r="F40" s="6">
        <f t="shared" si="2"/>
        <v>62.94</v>
      </c>
      <c r="G40" s="6">
        <f t="shared" si="2"/>
        <v>309.14000000000004</v>
      </c>
      <c r="H40" s="6">
        <f t="shared" si="2"/>
        <v>455</v>
      </c>
      <c r="I40" s="6">
        <f t="shared" si="2"/>
        <v>12.860000000000001</v>
      </c>
      <c r="J40" s="6">
        <f t="shared" si="2"/>
        <v>8.65</v>
      </c>
      <c r="K40" s="6">
        <f t="shared" si="2"/>
        <v>74.899999999999991</v>
      </c>
      <c r="L40" s="6">
        <f t="shared" si="2"/>
        <v>377.52</v>
      </c>
    </row>
    <row r="41" spans="1:12" ht="15" customHeight="1" x14ac:dyDescent="0.25">
      <c r="A41" s="36" t="s">
        <v>131</v>
      </c>
      <c r="B41" s="57"/>
      <c r="C41" s="36">
        <f>C40+C33+C29+C16+C19</f>
        <v>1426</v>
      </c>
      <c r="D41" s="57"/>
      <c r="E41" s="57"/>
      <c r="F41" s="57"/>
      <c r="G41" s="36">
        <f>G40+G33+G29+G16+G19</f>
        <v>1519.66</v>
      </c>
      <c r="H41" s="36">
        <f>H40+H33+H29+H16+H19</f>
        <v>1777</v>
      </c>
      <c r="I41" s="57"/>
      <c r="J41" s="57"/>
      <c r="K41" s="57"/>
      <c r="L41" s="36">
        <f>L40+L33+L29+L16+L19</f>
        <v>1841.1000000000001</v>
      </c>
    </row>
    <row r="43" spans="1:12" ht="15" customHeight="1" x14ac:dyDescent="0.25">
      <c r="A43" s="204">
        <v>44427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9"/>
    </row>
    <row r="44" spans="1:12" ht="15" customHeight="1" x14ac:dyDescent="0.25">
      <c r="A44" s="207" t="s">
        <v>116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9"/>
    </row>
    <row r="45" spans="1:12" ht="15.75" customHeight="1" x14ac:dyDescent="0.25">
      <c r="A45" s="6">
        <v>168</v>
      </c>
      <c r="B45" s="11" t="s">
        <v>42</v>
      </c>
      <c r="C45" s="3">
        <v>150</v>
      </c>
      <c r="D45" s="3">
        <v>5.58</v>
      </c>
      <c r="E45" s="3">
        <v>6.05</v>
      </c>
      <c r="F45" s="3">
        <v>26.46</v>
      </c>
      <c r="G45" s="3">
        <v>182.94</v>
      </c>
      <c r="H45" s="3">
        <v>200</v>
      </c>
      <c r="I45" s="3">
        <v>7.44</v>
      </c>
      <c r="J45" s="3">
        <v>8.1</v>
      </c>
      <c r="K45" s="3">
        <v>35.28</v>
      </c>
      <c r="L45" s="3">
        <v>243.92</v>
      </c>
    </row>
    <row r="46" spans="1:12" ht="15.75" customHeight="1" x14ac:dyDescent="0.25">
      <c r="A46" s="1">
        <v>2</v>
      </c>
      <c r="B46" s="49" t="s">
        <v>135</v>
      </c>
      <c r="C46" s="1">
        <v>42</v>
      </c>
      <c r="D46" s="1">
        <v>2.17</v>
      </c>
      <c r="E46" s="1">
        <v>6.79</v>
      </c>
      <c r="F46" s="1">
        <v>13.15</v>
      </c>
      <c r="G46" s="1">
        <v>136.91999999999999</v>
      </c>
      <c r="H46" s="1">
        <v>44</v>
      </c>
      <c r="I46" s="1">
        <v>2.2599999999999998</v>
      </c>
      <c r="J46" s="1">
        <v>6.98</v>
      </c>
      <c r="K46" s="1">
        <v>13.52</v>
      </c>
      <c r="L46" s="1">
        <v>142.74</v>
      </c>
    </row>
    <row r="47" spans="1:12" ht="15.75" customHeight="1" x14ac:dyDescent="0.25">
      <c r="A47" s="1">
        <v>416</v>
      </c>
      <c r="B47" s="17" t="s">
        <v>108</v>
      </c>
      <c r="C47" s="1">
        <v>150</v>
      </c>
      <c r="D47" s="1">
        <v>3.15</v>
      </c>
      <c r="E47" s="1">
        <v>2.72</v>
      </c>
      <c r="F47" s="1">
        <v>12.96</v>
      </c>
      <c r="G47" s="1">
        <v>89</v>
      </c>
      <c r="H47" s="1">
        <v>200</v>
      </c>
      <c r="I47" s="1">
        <v>4.2</v>
      </c>
      <c r="J47" s="1">
        <v>3.62</v>
      </c>
      <c r="K47" s="1">
        <v>17.28</v>
      </c>
      <c r="L47" s="1">
        <v>118.66</v>
      </c>
    </row>
    <row r="48" spans="1:12" ht="15" customHeight="1" x14ac:dyDescent="0.25">
      <c r="A48" s="80" t="s">
        <v>111</v>
      </c>
      <c r="B48" s="81"/>
      <c r="C48" s="6">
        <f>SUM(C44:C47)</f>
        <v>342</v>
      </c>
      <c r="D48" s="6">
        <f>SUM(D45:D47)</f>
        <v>10.9</v>
      </c>
      <c r="E48" s="6">
        <f>SUM(E45:E47)</f>
        <v>15.56</v>
      </c>
      <c r="F48" s="6">
        <f>SUM(F45:F47)</f>
        <v>52.57</v>
      </c>
      <c r="G48" s="6">
        <f>SUM(G45:G47)</f>
        <v>408.86</v>
      </c>
      <c r="H48" s="6">
        <f>SUM(H44:H47)</f>
        <v>444</v>
      </c>
      <c r="I48" s="6">
        <f>SUM(I45:I47)</f>
        <v>13.899999999999999</v>
      </c>
      <c r="J48" s="6">
        <f>SUM(J45:J47)</f>
        <v>18.7</v>
      </c>
      <c r="K48" s="6">
        <f>SUM(K45:K47)</f>
        <v>66.08</v>
      </c>
      <c r="L48" s="6">
        <f>SUM(L45:L47)</f>
        <v>505.31999999999994</v>
      </c>
    </row>
    <row r="49" spans="1:12" ht="15" customHeight="1" x14ac:dyDescent="0.25">
      <c r="A49" s="58"/>
      <c r="B49" s="58"/>
      <c r="C49" s="58"/>
      <c r="D49" s="37"/>
      <c r="E49" s="37"/>
      <c r="F49" s="37"/>
      <c r="G49" s="37"/>
      <c r="H49" s="37"/>
      <c r="I49" s="37"/>
      <c r="J49" s="37"/>
      <c r="K49" s="37"/>
      <c r="L49" s="37"/>
    </row>
    <row r="50" spans="1:12" ht="15" customHeight="1" x14ac:dyDescent="0.25">
      <c r="A50" s="207" t="s">
        <v>175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9"/>
    </row>
    <row r="51" spans="1:12" ht="15" customHeight="1" x14ac:dyDescent="0.25">
      <c r="A51" s="6" t="s">
        <v>113</v>
      </c>
      <c r="B51" s="14" t="s">
        <v>182</v>
      </c>
      <c r="C51" s="3">
        <v>100</v>
      </c>
      <c r="D51" s="3">
        <v>0</v>
      </c>
      <c r="E51" s="3">
        <v>0</v>
      </c>
      <c r="F51" s="3">
        <v>22</v>
      </c>
      <c r="G51" s="3">
        <v>45</v>
      </c>
      <c r="H51" s="3">
        <v>100</v>
      </c>
      <c r="I51" s="3">
        <v>0</v>
      </c>
      <c r="J51" s="3">
        <v>0</v>
      </c>
      <c r="K51" s="3">
        <v>22</v>
      </c>
      <c r="L51" s="3">
        <v>45</v>
      </c>
    </row>
    <row r="52" spans="1:12" ht="15" customHeight="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</row>
    <row r="53" spans="1:12" ht="15" customHeight="1" x14ac:dyDescent="0.25">
      <c r="A53" s="207" t="s">
        <v>117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9"/>
    </row>
    <row r="54" spans="1:12" x14ac:dyDescent="0.25">
      <c r="A54" s="6">
        <v>70</v>
      </c>
      <c r="B54" s="41" t="s">
        <v>172</v>
      </c>
      <c r="C54" s="3">
        <v>150</v>
      </c>
      <c r="D54" s="3">
        <v>1.1599999999999999</v>
      </c>
      <c r="E54" s="3">
        <v>3.8</v>
      </c>
      <c r="F54" s="3">
        <v>6.03</v>
      </c>
      <c r="G54" s="3">
        <v>62.5</v>
      </c>
      <c r="H54" s="3">
        <v>200</v>
      </c>
      <c r="I54" s="3">
        <v>1.55</v>
      </c>
      <c r="J54" s="3">
        <v>5.0999999999999996</v>
      </c>
      <c r="K54" s="3">
        <v>8.0399999999999991</v>
      </c>
      <c r="L54" s="3">
        <v>83.33</v>
      </c>
    </row>
    <row r="55" spans="1:12" x14ac:dyDescent="0.25">
      <c r="A55" s="6">
        <v>332</v>
      </c>
      <c r="B55" s="12" t="s">
        <v>91</v>
      </c>
      <c r="C55" s="6">
        <v>110</v>
      </c>
      <c r="D55" s="6">
        <v>2.67</v>
      </c>
      <c r="E55" s="6">
        <v>3.94</v>
      </c>
      <c r="F55" s="6">
        <v>26.9</v>
      </c>
      <c r="G55" s="6">
        <v>153.78</v>
      </c>
      <c r="H55" s="6">
        <v>120</v>
      </c>
      <c r="I55" s="6">
        <v>2.92</v>
      </c>
      <c r="J55" s="6">
        <v>4.29</v>
      </c>
      <c r="K55" s="6">
        <v>29.34</v>
      </c>
      <c r="L55" s="6">
        <v>167.76</v>
      </c>
    </row>
    <row r="56" spans="1:12" ht="15.75" customHeight="1" x14ac:dyDescent="0.25">
      <c r="A56" s="6">
        <v>271</v>
      </c>
      <c r="B56" s="11" t="s">
        <v>233</v>
      </c>
      <c r="C56" s="3">
        <v>80</v>
      </c>
      <c r="D56" s="3">
        <v>10.69</v>
      </c>
      <c r="E56" s="3">
        <v>3.76</v>
      </c>
      <c r="F56" s="3">
        <v>7.9</v>
      </c>
      <c r="G56" s="3">
        <v>108</v>
      </c>
      <c r="H56" s="3">
        <v>90</v>
      </c>
      <c r="I56" s="3">
        <v>12.03</v>
      </c>
      <c r="J56" s="3">
        <v>4.2300000000000004</v>
      </c>
      <c r="K56" s="3">
        <v>8.9</v>
      </c>
      <c r="L56" s="3">
        <v>121.5</v>
      </c>
    </row>
    <row r="57" spans="1:12" x14ac:dyDescent="0.25">
      <c r="A57" s="1">
        <v>385</v>
      </c>
      <c r="B57" s="17" t="s">
        <v>219</v>
      </c>
      <c r="C57" s="1">
        <v>30</v>
      </c>
      <c r="D57" s="1">
        <v>0.5</v>
      </c>
      <c r="E57" s="1">
        <v>4.0199999999999996</v>
      </c>
      <c r="F57" s="1">
        <v>1.5</v>
      </c>
      <c r="G57" s="1">
        <v>44.04</v>
      </c>
      <c r="H57" s="1">
        <v>30</v>
      </c>
      <c r="I57" s="1">
        <v>0.5</v>
      </c>
      <c r="J57" s="1">
        <v>4.0199999999999996</v>
      </c>
      <c r="K57" s="1">
        <v>1.5</v>
      </c>
      <c r="L57" s="1">
        <v>44.04</v>
      </c>
    </row>
    <row r="58" spans="1:12" ht="15.75" customHeight="1" x14ac:dyDescent="0.25">
      <c r="A58" s="1" t="s">
        <v>113</v>
      </c>
      <c r="B58" s="11" t="s">
        <v>76</v>
      </c>
      <c r="C58" s="3">
        <v>40</v>
      </c>
      <c r="D58" s="3">
        <v>0</v>
      </c>
      <c r="E58" s="3">
        <v>2.8</v>
      </c>
      <c r="F58" s="3">
        <v>2.8</v>
      </c>
      <c r="G58" s="3">
        <v>36</v>
      </c>
      <c r="H58" s="3">
        <v>50</v>
      </c>
      <c r="I58" s="3">
        <v>0</v>
      </c>
      <c r="J58" s="3">
        <v>3.5</v>
      </c>
      <c r="K58" s="3">
        <v>3.5</v>
      </c>
      <c r="L58" s="3">
        <v>45</v>
      </c>
    </row>
    <row r="59" spans="1:12" ht="15.75" customHeight="1" x14ac:dyDescent="0.25">
      <c r="A59" s="6">
        <v>394</v>
      </c>
      <c r="B59" s="11" t="s">
        <v>55</v>
      </c>
      <c r="C59" s="3">
        <v>150</v>
      </c>
      <c r="D59" s="3">
        <v>0.25</v>
      </c>
      <c r="E59" s="3">
        <v>0</v>
      </c>
      <c r="F59" s="3">
        <v>17</v>
      </c>
      <c r="G59" s="3">
        <v>68.989999999999995</v>
      </c>
      <c r="H59" s="3">
        <v>200</v>
      </c>
      <c r="I59" s="3">
        <v>0.33</v>
      </c>
      <c r="J59" s="3">
        <v>0</v>
      </c>
      <c r="K59" s="3">
        <v>22.67</v>
      </c>
      <c r="L59" s="3">
        <v>91.99</v>
      </c>
    </row>
    <row r="60" spans="1:12" ht="15" customHeight="1" x14ac:dyDescent="0.25">
      <c r="A60" s="63" t="s">
        <v>113</v>
      </c>
      <c r="B60" s="10" t="s">
        <v>124</v>
      </c>
      <c r="C60" s="3">
        <v>40</v>
      </c>
      <c r="D60" s="3">
        <v>2.8</v>
      </c>
      <c r="E60" s="3">
        <v>0.28000000000000003</v>
      </c>
      <c r="F60" s="3">
        <v>19.96</v>
      </c>
      <c r="G60" s="3">
        <v>96</v>
      </c>
      <c r="H60" s="3">
        <v>50</v>
      </c>
      <c r="I60" s="3">
        <v>2.8</v>
      </c>
      <c r="J60" s="3">
        <v>0.28000000000000003</v>
      </c>
      <c r="K60" s="3">
        <v>19.96</v>
      </c>
      <c r="L60" s="3">
        <v>120</v>
      </c>
    </row>
    <row r="61" spans="1:12" ht="15" customHeight="1" x14ac:dyDescent="0.25">
      <c r="A61" s="80" t="s">
        <v>111</v>
      </c>
      <c r="B61" s="81"/>
      <c r="C61" s="6">
        <f t="shared" ref="C61:L61" si="3">SUM(C54:C60)</f>
        <v>600</v>
      </c>
      <c r="D61" s="6">
        <f t="shared" si="3"/>
        <v>18.07</v>
      </c>
      <c r="E61" s="6">
        <f t="shared" si="3"/>
        <v>18.600000000000001</v>
      </c>
      <c r="F61" s="6">
        <f t="shared" si="3"/>
        <v>82.09</v>
      </c>
      <c r="G61" s="6">
        <f t="shared" si="3"/>
        <v>569.30999999999995</v>
      </c>
      <c r="H61" s="6">
        <f t="shared" si="3"/>
        <v>740</v>
      </c>
      <c r="I61" s="6">
        <f t="shared" si="3"/>
        <v>20.13</v>
      </c>
      <c r="J61" s="6">
        <f t="shared" si="3"/>
        <v>21.42</v>
      </c>
      <c r="K61" s="6">
        <f t="shared" si="3"/>
        <v>93.91</v>
      </c>
      <c r="L61" s="6">
        <f t="shared" si="3"/>
        <v>673.62</v>
      </c>
    </row>
    <row r="62" spans="1:12" ht="15" customHeight="1" x14ac:dyDescent="0.25">
      <c r="A62" s="58"/>
      <c r="B62" s="58"/>
      <c r="C62" s="58"/>
      <c r="D62" s="37"/>
      <c r="E62" s="37"/>
      <c r="F62" s="37"/>
      <c r="G62" s="37"/>
      <c r="H62" s="37"/>
      <c r="I62" s="37"/>
      <c r="J62" s="37"/>
      <c r="K62" s="37"/>
      <c r="L62" s="37"/>
    </row>
    <row r="63" spans="1:12" ht="15" customHeight="1" x14ac:dyDescent="0.25">
      <c r="A63" s="207" t="s">
        <v>125</v>
      </c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9"/>
    </row>
    <row r="64" spans="1:12" ht="15.75" customHeight="1" x14ac:dyDescent="0.25">
      <c r="A64" s="1" t="s">
        <v>113</v>
      </c>
      <c r="B64" s="24" t="s">
        <v>216</v>
      </c>
      <c r="C64" s="1">
        <v>150</v>
      </c>
      <c r="D64" s="1">
        <v>4.5</v>
      </c>
      <c r="E64" s="1">
        <v>4.8</v>
      </c>
      <c r="F64" s="1">
        <v>7.05</v>
      </c>
      <c r="G64" s="1">
        <v>87</v>
      </c>
      <c r="H64" s="1">
        <v>200</v>
      </c>
      <c r="I64" s="1">
        <v>6</v>
      </c>
      <c r="J64" s="1">
        <v>6.4</v>
      </c>
      <c r="K64" s="1">
        <v>9.4</v>
      </c>
      <c r="L64" s="1">
        <v>116</v>
      </c>
    </row>
    <row r="65" spans="1:12" ht="15.75" customHeight="1" x14ac:dyDescent="0.25">
      <c r="A65" s="1" t="s">
        <v>113</v>
      </c>
      <c r="B65" s="50" t="s">
        <v>112</v>
      </c>
      <c r="C65" s="1">
        <v>30</v>
      </c>
      <c r="D65" s="1">
        <v>2.25</v>
      </c>
      <c r="E65" s="1">
        <v>4.5</v>
      </c>
      <c r="F65" s="1">
        <v>20.399999999999999</v>
      </c>
      <c r="G65" s="1">
        <v>132</v>
      </c>
      <c r="H65" s="1">
        <v>30</v>
      </c>
      <c r="I65" s="1">
        <v>2.25</v>
      </c>
      <c r="J65" s="1">
        <v>4.5</v>
      </c>
      <c r="K65" s="1">
        <v>20.399999999999999</v>
      </c>
      <c r="L65" s="1">
        <v>132</v>
      </c>
    </row>
    <row r="66" spans="1:12" ht="15" customHeight="1" x14ac:dyDescent="0.25">
      <c r="A66" s="80" t="s">
        <v>111</v>
      </c>
      <c r="B66" s="81"/>
      <c r="C66" s="6">
        <f t="shared" ref="C66:L66" si="4">SUM(C64:C65)</f>
        <v>180</v>
      </c>
      <c r="D66" s="6">
        <f t="shared" si="4"/>
        <v>6.75</v>
      </c>
      <c r="E66" s="6">
        <f t="shared" si="4"/>
        <v>9.3000000000000007</v>
      </c>
      <c r="F66" s="6">
        <f t="shared" si="4"/>
        <v>27.45</v>
      </c>
      <c r="G66" s="6">
        <f t="shared" si="4"/>
        <v>219</v>
      </c>
      <c r="H66" s="6">
        <f t="shared" si="4"/>
        <v>230</v>
      </c>
      <c r="I66" s="6">
        <f t="shared" si="4"/>
        <v>8.25</v>
      </c>
      <c r="J66" s="6">
        <f t="shared" si="4"/>
        <v>10.9</v>
      </c>
      <c r="K66" s="6">
        <f t="shared" si="4"/>
        <v>29.799999999999997</v>
      </c>
      <c r="L66" s="6">
        <f t="shared" si="4"/>
        <v>248</v>
      </c>
    </row>
    <row r="67" spans="1:12" ht="15" customHeight="1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</row>
    <row r="68" spans="1:12" ht="15" customHeight="1" x14ac:dyDescent="0.25">
      <c r="A68" s="207" t="s">
        <v>129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9"/>
    </row>
    <row r="69" spans="1:12" ht="30.75" customHeight="1" x14ac:dyDescent="0.25">
      <c r="A69" s="6">
        <v>252</v>
      </c>
      <c r="B69" s="20" t="s">
        <v>39</v>
      </c>
      <c r="C69" s="3" t="s">
        <v>40</v>
      </c>
      <c r="D69" s="3">
        <v>21.92</v>
      </c>
      <c r="E69" s="3">
        <v>9.08</v>
      </c>
      <c r="F69" s="3">
        <v>21.83</v>
      </c>
      <c r="G69" s="3">
        <v>256.68</v>
      </c>
      <c r="H69" s="3" t="s">
        <v>41</v>
      </c>
      <c r="I69" s="3">
        <v>25.57</v>
      </c>
      <c r="J69" s="3">
        <v>10.59</v>
      </c>
      <c r="K69" s="3">
        <v>25.47</v>
      </c>
      <c r="L69" s="3">
        <v>299.45999999999998</v>
      </c>
    </row>
    <row r="70" spans="1:12" ht="15" customHeight="1" x14ac:dyDescent="0.25">
      <c r="A70" s="6">
        <v>410</v>
      </c>
      <c r="B70" s="10" t="s">
        <v>130</v>
      </c>
      <c r="C70" s="3">
        <v>150</v>
      </c>
      <c r="D70" s="3">
        <v>4.4999999999999998E-2</v>
      </c>
      <c r="E70" s="3">
        <v>0</v>
      </c>
      <c r="F70" s="3">
        <v>4.51</v>
      </c>
      <c r="G70" s="3">
        <v>18.239999999999998</v>
      </c>
      <c r="H70" s="3">
        <v>200</v>
      </c>
      <c r="I70" s="3">
        <v>0.06</v>
      </c>
      <c r="J70" s="3">
        <v>0</v>
      </c>
      <c r="K70" s="3">
        <v>6.02</v>
      </c>
      <c r="L70" s="3">
        <v>24.32</v>
      </c>
    </row>
    <row r="71" spans="1:12" ht="15" customHeight="1" x14ac:dyDescent="0.25">
      <c r="A71" s="78" t="s">
        <v>111</v>
      </c>
      <c r="B71" s="79"/>
      <c r="C71" s="82">
        <v>330</v>
      </c>
      <c r="D71" s="6">
        <f>SUM(D69:D70)</f>
        <v>21.965000000000003</v>
      </c>
      <c r="E71" s="6">
        <f>SUM(E69:E70)</f>
        <v>9.08</v>
      </c>
      <c r="F71" s="6">
        <f>SUM(F69:F70)</f>
        <v>26.339999999999996</v>
      </c>
      <c r="G71" s="6">
        <f>SUM(G69:G70)</f>
        <v>274.92</v>
      </c>
      <c r="H71" s="6">
        <v>410</v>
      </c>
      <c r="I71" s="6">
        <f>SUM(I69:I70)</f>
        <v>25.63</v>
      </c>
      <c r="J71" s="6">
        <f>SUM(J69:J70)</f>
        <v>10.59</v>
      </c>
      <c r="K71" s="6">
        <f>SUM(K69:K70)</f>
        <v>31.49</v>
      </c>
      <c r="L71" s="6">
        <f>SUM(L69:L70)</f>
        <v>323.77999999999997</v>
      </c>
    </row>
    <row r="72" spans="1:12" ht="15" customHeight="1" x14ac:dyDescent="0.25">
      <c r="A72" s="36" t="s">
        <v>131</v>
      </c>
      <c r="B72" s="57"/>
      <c r="C72" s="36">
        <f>C48+C51+C61+C66+C71</f>
        <v>1552</v>
      </c>
      <c r="D72" s="57"/>
      <c r="E72" s="57"/>
      <c r="F72" s="57"/>
      <c r="G72" s="36">
        <f>G48+G51+G61+G66+G71</f>
        <v>1517.0900000000001</v>
      </c>
      <c r="H72" s="36">
        <f>H48+H51+H61+H66+H71</f>
        <v>1924</v>
      </c>
      <c r="I72" s="57"/>
      <c r="J72" s="57"/>
      <c r="K72" s="57"/>
      <c r="L72" s="36">
        <f>L48+L51+L61+L66+L71</f>
        <v>1795.72</v>
      </c>
    </row>
    <row r="74" spans="1:12" ht="15" customHeight="1" x14ac:dyDescent="0.25">
      <c r="A74" s="204">
        <v>44428</v>
      </c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9"/>
    </row>
    <row r="75" spans="1:12" ht="15" customHeight="1" x14ac:dyDescent="0.25">
      <c r="A75" s="207" t="s">
        <v>116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9"/>
    </row>
    <row r="76" spans="1:12" x14ac:dyDescent="0.25">
      <c r="A76" s="6">
        <v>100</v>
      </c>
      <c r="B76" s="47" t="s">
        <v>70</v>
      </c>
      <c r="C76" s="3">
        <v>150</v>
      </c>
      <c r="D76" s="3">
        <v>4.1900000000000004</v>
      </c>
      <c r="E76" s="3">
        <v>4.59</v>
      </c>
      <c r="F76" s="3">
        <v>14.8</v>
      </c>
      <c r="G76" s="3">
        <v>117.06</v>
      </c>
      <c r="H76" s="3">
        <v>200</v>
      </c>
      <c r="I76" s="3">
        <v>5.59</v>
      </c>
      <c r="J76" s="3">
        <v>6.12</v>
      </c>
      <c r="K76" s="3">
        <v>19.73</v>
      </c>
      <c r="L76" s="3">
        <v>156.1</v>
      </c>
    </row>
    <row r="77" spans="1:12" ht="15.75" customHeight="1" x14ac:dyDescent="0.25">
      <c r="A77" s="1">
        <v>3</v>
      </c>
      <c r="B77" s="49" t="s">
        <v>153</v>
      </c>
      <c r="C77" s="1">
        <v>42</v>
      </c>
      <c r="D77" s="1">
        <v>4.41</v>
      </c>
      <c r="E77" s="1">
        <v>6.42</v>
      </c>
      <c r="F77" s="1">
        <v>13.58</v>
      </c>
      <c r="G77" s="1">
        <v>129.69999999999999</v>
      </c>
      <c r="H77" s="1">
        <v>44</v>
      </c>
      <c r="I77" s="1">
        <v>4.7300000000000004</v>
      </c>
      <c r="J77" s="1">
        <v>6.88</v>
      </c>
      <c r="K77" s="1">
        <v>14.56</v>
      </c>
      <c r="L77" s="1">
        <v>139</v>
      </c>
    </row>
    <row r="78" spans="1:12" ht="15.75" customHeight="1" x14ac:dyDescent="0.25">
      <c r="A78" s="6">
        <v>414</v>
      </c>
      <c r="B78" s="11" t="s">
        <v>24</v>
      </c>
      <c r="C78" s="3">
        <v>150</v>
      </c>
      <c r="D78" s="3">
        <v>2.09</v>
      </c>
      <c r="E78" s="3">
        <v>2.39</v>
      </c>
      <c r="F78" s="3">
        <v>14.78</v>
      </c>
      <c r="G78" s="3">
        <v>89.02</v>
      </c>
      <c r="H78" s="3">
        <v>200</v>
      </c>
      <c r="I78" s="3">
        <v>2.79</v>
      </c>
      <c r="J78" s="3">
        <v>3.19</v>
      </c>
      <c r="K78" s="3">
        <v>19.71</v>
      </c>
      <c r="L78" s="3">
        <v>118.69</v>
      </c>
    </row>
    <row r="79" spans="1:12" ht="15" customHeight="1" x14ac:dyDescent="0.25">
      <c r="A79" s="80" t="s">
        <v>111</v>
      </c>
      <c r="B79" s="81"/>
      <c r="C79" s="6">
        <f t="shared" ref="C79:L79" si="5">SUM(C76:C78)</f>
        <v>342</v>
      </c>
      <c r="D79" s="6">
        <f t="shared" si="5"/>
        <v>10.690000000000001</v>
      </c>
      <c r="E79" s="6">
        <f t="shared" si="5"/>
        <v>13.4</v>
      </c>
      <c r="F79" s="6">
        <f t="shared" si="5"/>
        <v>43.160000000000004</v>
      </c>
      <c r="G79" s="6">
        <f t="shared" si="5"/>
        <v>335.78</v>
      </c>
      <c r="H79" s="6">
        <f t="shared" si="5"/>
        <v>444</v>
      </c>
      <c r="I79" s="6">
        <f t="shared" si="5"/>
        <v>13.11</v>
      </c>
      <c r="J79" s="6">
        <f t="shared" si="5"/>
        <v>16.190000000000001</v>
      </c>
      <c r="K79" s="6">
        <f t="shared" si="5"/>
        <v>54</v>
      </c>
      <c r="L79" s="6">
        <f t="shared" si="5"/>
        <v>413.79</v>
      </c>
    </row>
    <row r="80" spans="1:12" ht="15" customHeight="1" x14ac:dyDescent="0.25">
      <c r="A80" s="58"/>
      <c r="B80" s="58"/>
      <c r="C80" s="58"/>
      <c r="D80" s="37"/>
      <c r="E80" s="37"/>
      <c r="F80" s="37"/>
      <c r="G80" s="37"/>
      <c r="H80" s="37"/>
      <c r="I80" s="37"/>
      <c r="J80" s="37"/>
      <c r="K80" s="37"/>
      <c r="L80" s="37"/>
    </row>
    <row r="81" spans="1:12" ht="15" customHeight="1" x14ac:dyDescent="0.25">
      <c r="A81" s="207" t="s">
        <v>175</v>
      </c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9"/>
    </row>
    <row r="82" spans="1:12" ht="15.75" customHeight="1" x14ac:dyDescent="0.25">
      <c r="A82" s="6">
        <v>417</v>
      </c>
      <c r="B82" s="11" t="s">
        <v>206</v>
      </c>
      <c r="C82" s="3">
        <v>100</v>
      </c>
      <c r="D82" s="3">
        <v>0.08</v>
      </c>
      <c r="E82" s="3">
        <v>0</v>
      </c>
      <c r="F82" s="3">
        <v>15.8</v>
      </c>
      <c r="G82" s="3">
        <v>42.4</v>
      </c>
      <c r="H82" s="3">
        <v>100</v>
      </c>
      <c r="I82" s="3">
        <v>0.08</v>
      </c>
      <c r="J82" s="3">
        <v>0</v>
      </c>
      <c r="K82" s="3">
        <v>15.8</v>
      </c>
      <c r="L82" s="3">
        <v>42.4</v>
      </c>
    </row>
    <row r="83" spans="1:12" ht="15" customHeight="1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</row>
    <row r="84" spans="1:12" ht="15" customHeight="1" x14ac:dyDescent="0.25">
      <c r="A84" s="207" t="s">
        <v>117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9"/>
    </row>
    <row r="85" spans="1:12" x14ac:dyDescent="0.25">
      <c r="A85" s="6">
        <v>91</v>
      </c>
      <c r="B85" s="48" t="s">
        <v>85</v>
      </c>
      <c r="C85" s="6">
        <v>150</v>
      </c>
      <c r="D85" s="3">
        <v>1.23</v>
      </c>
      <c r="E85" s="3">
        <v>1.86</v>
      </c>
      <c r="F85" s="3">
        <v>7.54</v>
      </c>
      <c r="G85" s="3">
        <v>51.9</v>
      </c>
      <c r="H85" s="6">
        <v>200</v>
      </c>
      <c r="I85" s="3">
        <v>1.64</v>
      </c>
      <c r="J85" s="3">
        <v>2.48</v>
      </c>
      <c r="K85" s="3">
        <v>10.06</v>
      </c>
      <c r="L85" s="3">
        <v>69.2</v>
      </c>
    </row>
    <row r="86" spans="1:12" x14ac:dyDescent="0.25">
      <c r="A86" s="6" t="s">
        <v>134</v>
      </c>
      <c r="B86" s="11" t="s">
        <v>59</v>
      </c>
      <c r="C86" s="3">
        <v>110</v>
      </c>
      <c r="D86" s="3">
        <v>2.27</v>
      </c>
      <c r="E86" s="3">
        <v>4.18</v>
      </c>
      <c r="F86" s="3">
        <v>23.32</v>
      </c>
      <c r="G86" s="3">
        <v>96.06</v>
      </c>
      <c r="H86" s="3">
        <v>120</v>
      </c>
      <c r="I86" s="3">
        <v>2.48</v>
      </c>
      <c r="J86" s="3">
        <v>4.5599999999999996</v>
      </c>
      <c r="K86" s="3" t="s">
        <v>60</v>
      </c>
      <c r="L86" s="3">
        <v>104.8</v>
      </c>
    </row>
    <row r="87" spans="1:12" ht="15.75" customHeight="1" x14ac:dyDescent="0.25">
      <c r="A87" s="6">
        <v>299</v>
      </c>
      <c r="B87" s="11" t="s">
        <v>61</v>
      </c>
      <c r="C87" s="3">
        <v>80</v>
      </c>
      <c r="D87" s="3">
        <v>11.04</v>
      </c>
      <c r="E87" s="3">
        <v>10.72</v>
      </c>
      <c r="F87" s="3">
        <v>5.27</v>
      </c>
      <c r="G87" s="3">
        <v>161.63999999999999</v>
      </c>
      <c r="H87" s="3">
        <v>90</v>
      </c>
      <c r="I87" s="3">
        <v>12.42</v>
      </c>
      <c r="J87" s="3">
        <v>12.06</v>
      </c>
      <c r="K87" s="3">
        <v>5.92</v>
      </c>
      <c r="L87" s="3">
        <v>181.8</v>
      </c>
    </row>
    <row r="88" spans="1:12" ht="15.75" customHeight="1" x14ac:dyDescent="0.25">
      <c r="A88" s="6">
        <v>394</v>
      </c>
      <c r="B88" s="11" t="s">
        <v>158</v>
      </c>
      <c r="C88" s="3">
        <v>150</v>
      </c>
      <c r="D88" s="3">
        <v>0.12</v>
      </c>
      <c r="E88" s="3">
        <v>0</v>
      </c>
      <c r="F88" s="3">
        <v>11.24</v>
      </c>
      <c r="G88" s="3">
        <v>45</v>
      </c>
      <c r="H88" s="3">
        <v>200</v>
      </c>
      <c r="I88" s="3">
        <v>0.16</v>
      </c>
      <c r="J88" s="3">
        <v>0</v>
      </c>
      <c r="K88" s="3">
        <v>14.99</v>
      </c>
      <c r="L88" s="3">
        <v>60</v>
      </c>
    </row>
    <row r="89" spans="1:12" ht="15" customHeight="1" x14ac:dyDescent="0.25">
      <c r="A89" s="63" t="s">
        <v>113</v>
      </c>
      <c r="B89" s="10" t="s">
        <v>124</v>
      </c>
      <c r="C89" s="3">
        <v>40</v>
      </c>
      <c r="D89" s="3">
        <v>2.8</v>
      </c>
      <c r="E89" s="3">
        <v>0.28000000000000003</v>
      </c>
      <c r="F89" s="3">
        <v>19.96</v>
      </c>
      <c r="G89" s="3">
        <v>96</v>
      </c>
      <c r="H89" s="3">
        <v>50</v>
      </c>
      <c r="I89" s="3">
        <v>2.8</v>
      </c>
      <c r="J89" s="3">
        <v>0.28000000000000003</v>
      </c>
      <c r="K89" s="3">
        <v>19.96</v>
      </c>
      <c r="L89" s="3">
        <v>120</v>
      </c>
    </row>
    <row r="90" spans="1:12" ht="15" customHeight="1" x14ac:dyDescent="0.25">
      <c r="A90" s="80" t="s">
        <v>111</v>
      </c>
      <c r="B90" s="81"/>
      <c r="C90" s="6">
        <f t="shared" ref="C90:L90" si="6">SUM(C85:C89)</f>
        <v>530</v>
      </c>
      <c r="D90" s="6">
        <f t="shared" si="6"/>
        <v>17.459999999999997</v>
      </c>
      <c r="E90" s="6">
        <f t="shared" si="6"/>
        <v>17.040000000000003</v>
      </c>
      <c r="F90" s="6">
        <f t="shared" si="6"/>
        <v>67.33</v>
      </c>
      <c r="G90" s="6">
        <f t="shared" si="6"/>
        <v>450.6</v>
      </c>
      <c r="H90" s="6">
        <f t="shared" si="6"/>
        <v>660</v>
      </c>
      <c r="I90" s="6">
        <f t="shared" si="6"/>
        <v>19.5</v>
      </c>
      <c r="J90" s="6">
        <f t="shared" si="6"/>
        <v>19.380000000000003</v>
      </c>
      <c r="K90" s="6">
        <f t="shared" si="6"/>
        <v>50.93</v>
      </c>
      <c r="L90" s="6">
        <f t="shared" si="6"/>
        <v>535.79999999999995</v>
      </c>
    </row>
    <row r="91" spans="1:12" ht="15" customHeight="1" x14ac:dyDescent="0.25">
      <c r="A91" s="58"/>
      <c r="B91" s="58"/>
      <c r="C91" s="58"/>
      <c r="D91" s="37"/>
      <c r="E91" s="37"/>
      <c r="F91" s="37"/>
      <c r="G91" s="37"/>
      <c r="H91" s="37"/>
      <c r="I91" s="37"/>
      <c r="J91" s="37"/>
      <c r="K91" s="37"/>
      <c r="L91" s="37"/>
    </row>
    <row r="92" spans="1:12" ht="15" customHeight="1" x14ac:dyDescent="0.25">
      <c r="A92" s="207" t="s">
        <v>125</v>
      </c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9"/>
    </row>
    <row r="93" spans="1:12" ht="15.75" customHeight="1" x14ac:dyDescent="0.25">
      <c r="A93" s="1" t="s">
        <v>113</v>
      </c>
      <c r="B93" s="11" t="s">
        <v>56</v>
      </c>
      <c r="C93" s="3">
        <v>200</v>
      </c>
      <c r="D93" s="3">
        <v>1</v>
      </c>
      <c r="E93" s="3">
        <v>3</v>
      </c>
      <c r="F93" s="3">
        <v>42</v>
      </c>
      <c r="G93" s="3">
        <v>192</v>
      </c>
      <c r="H93" s="3">
        <v>200</v>
      </c>
      <c r="I93" s="3">
        <v>1</v>
      </c>
      <c r="J93" s="3">
        <v>3</v>
      </c>
      <c r="K93" s="3">
        <v>42</v>
      </c>
      <c r="L93" s="3">
        <v>192</v>
      </c>
    </row>
    <row r="94" spans="1:12" ht="15" customHeight="1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</row>
    <row r="95" spans="1:12" ht="15" customHeight="1" x14ac:dyDescent="0.25">
      <c r="A95" s="207" t="s">
        <v>129</v>
      </c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9"/>
    </row>
    <row r="96" spans="1:12" ht="15.75" customHeight="1" x14ac:dyDescent="0.25">
      <c r="A96" s="6">
        <v>230</v>
      </c>
      <c r="B96" s="11" t="s">
        <v>163</v>
      </c>
      <c r="C96" s="3">
        <v>150</v>
      </c>
      <c r="D96" s="3">
        <v>16.03</v>
      </c>
      <c r="E96" s="3">
        <v>29.65</v>
      </c>
      <c r="F96" s="3">
        <v>2.46</v>
      </c>
      <c r="G96" s="3">
        <v>341</v>
      </c>
      <c r="H96" s="3">
        <v>180</v>
      </c>
      <c r="I96" s="3">
        <v>19.239999999999998</v>
      </c>
      <c r="J96" s="3">
        <v>5.69</v>
      </c>
      <c r="K96" s="3">
        <v>3.29</v>
      </c>
      <c r="L96" s="3">
        <v>455.3</v>
      </c>
    </row>
    <row r="97" spans="1:17" ht="15.75" customHeight="1" x14ac:dyDescent="0.25">
      <c r="A97" s="1" t="s">
        <v>113</v>
      </c>
      <c r="B97" s="17" t="s">
        <v>164</v>
      </c>
      <c r="C97" s="1">
        <v>30</v>
      </c>
      <c r="D97" s="1">
        <v>1.26</v>
      </c>
      <c r="E97" s="1">
        <v>6.36</v>
      </c>
      <c r="F97" s="1">
        <v>19.2</v>
      </c>
      <c r="G97" s="1">
        <v>137.1</v>
      </c>
      <c r="H97" s="1">
        <v>30</v>
      </c>
      <c r="I97" s="1">
        <v>1.26</v>
      </c>
      <c r="J97" s="1">
        <v>6.36</v>
      </c>
      <c r="K97" s="1">
        <v>19.2</v>
      </c>
      <c r="L97" s="1">
        <v>137.1</v>
      </c>
    </row>
    <row r="98" spans="1:17" ht="15" customHeight="1" x14ac:dyDescent="0.25">
      <c r="A98" s="6">
        <v>410</v>
      </c>
      <c r="B98" s="10" t="s">
        <v>130</v>
      </c>
      <c r="C98" s="3">
        <v>150</v>
      </c>
      <c r="D98" s="3">
        <v>4.4999999999999998E-2</v>
      </c>
      <c r="E98" s="3">
        <v>0</v>
      </c>
      <c r="F98" s="3">
        <v>4.51</v>
      </c>
      <c r="G98" s="3">
        <v>18.239999999999998</v>
      </c>
      <c r="H98" s="3">
        <v>200</v>
      </c>
      <c r="I98" s="3">
        <v>0.06</v>
      </c>
      <c r="J98" s="3">
        <v>0</v>
      </c>
      <c r="K98" s="3">
        <v>6.02</v>
      </c>
      <c r="L98" s="3">
        <v>24.32</v>
      </c>
    </row>
    <row r="99" spans="1:17" ht="15" customHeight="1" x14ac:dyDescent="0.25">
      <c r="A99" s="63" t="s">
        <v>113</v>
      </c>
      <c r="B99" s="10" t="s">
        <v>16</v>
      </c>
      <c r="C99" s="3">
        <v>20</v>
      </c>
      <c r="D99" s="3">
        <v>3.4</v>
      </c>
      <c r="E99" s="3">
        <v>1.32</v>
      </c>
      <c r="F99" s="3">
        <v>17</v>
      </c>
      <c r="G99" s="3">
        <v>51.8</v>
      </c>
      <c r="H99" s="3">
        <v>25</v>
      </c>
      <c r="I99" s="3">
        <v>4.25</v>
      </c>
      <c r="J99" s="3">
        <v>1.65</v>
      </c>
      <c r="K99" s="3">
        <v>21.25</v>
      </c>
      <c r="L99" s="3">
        <v>64.8</v>
      </c>
    </row>
    <row r="100" spans="1:17" ht="15" customHeight="1" x14ac:dyDescent="0.25">
      <c r="A100" s="80" t="s">
        <v>111</v>
      </c>
      <c r="B100" s="81"/>
      <c r="C100" s="6">
        <f t="shared" ref="C100:L100" si="7">SUM(C96:C99)</f>
        <v>350</v>
      </c>
      <c r="D100" s="6">
        <f t="shared" si="7"/>
        <v>20.735000000000003</v>
      </c>
      <c r="E100" s="6">
        <f t="shared" si="7"/>
        <v>37.33</v>
      </c>
      <c r="F100" s="6">
        <f t="shared" si="7"/>
        <v>43.17</v>
      </c>
      <c r="G100" s="6">
        <f t="shared" si="7"/>
        <v>548.14</v>
      </c>
      <c r="H100" s="6">
        <f t="shared" si="7"/>
        <v>435</v>
      </c>
      <c r="I100" s="6">
        <f t="shared" si="7"/>
        <v>24.81</v>
      </c>
      <c r="J100" s="6">
        <f t="shared" si="7"/>
        <v>13.700000000000001</v>
      </c>
      <c r="K100" s="6">
        <f t="shared" si="7"/>
        <v>49.76</v>
      </c>
      <c r="L100" s="6">
        <f t="shared" si="7"/>
        <v>681.52</v>
      </c>
    </row>
    <row r="101" spans="1:17" ht="15" customHeight="1" x14ac:dyDescent="0.25">
      <c r="A101" s="36" t="s">
        <v>131</v>
      </c>
      <c r="B101" s="57"/>
      <c r="C101" s="36">
        <f>C79+C82+C90+C93+C100</f>
        <v>1522</v>
      </c>
      <c r="D101" s="57"/>
      <c r="E101" s="57"/>
      <c r="F101" s="57"/>
      <c r="G101" s="36">
        <f>G79+G82+G90+G93+G100</f>
        <v>1568.92</v>
      </c>
      <c r="H101" s="36">
        <f>H79+H82+H90+H93+H100</f>
        <v>1839</v>
      </c>
      <c r="I101" s="57"/>
      <c r="J101" s="57"/>
      <c r="K101" s="57"/>
      <c r="L101" s="36">
        <f>L79+L82+L90+L93+L100</f>
        <v>1865.51</v>
      </c>
    </row>
    <row r="103" spans="1:17" ht="15" customHeight="1" x14ac:dyDescent="0.25">
      <c r="A103" s="204">
        <v>44431</v>
      </c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9"/>
    </row>
    <row r="104" spans="1:17" ht="15" customHeight="1" x14ac:dyDescent="0.25">
      <c r="A104" s="207" t="s">
        <v>116</v>
      </c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9"/>
    </row>
    <row r="105" spans="1:17" ht="15.75" customHeight="1" x14ac:dyDescent="0.25">
      <c r="A105" s="6">
        <v>168</v>
      </c>
      <c r="B105" s="11" t="s">
        <v>31</v>
      </c>
      <c r="C105" s="3">
        <v>150</v>
      </c>
      <c r="D105" s="3">
        <v>5.96</v>
      </c>
      <c r="E105" s="3">
        <v>6.16</v>
      </c>
      <c r="F105" s="3">
        <v>26.36</v>
      </c>
      <c r="G105" s="3">
        <v>184.63</v>
      </c>
      <c r="H105" s="3">
        <v>200</v>
      </c>
      <c r="I105" s="3">
        <v>7.95</v>
      </c>
      <c r="J105" s="3">
        <v>8.2100000000000009</v>
      </c>
      <c r="K105" s="3">
        <v>32.15</v>
      </c>
      <c r="L105" s="3">
        <v>246.17</v>
      </c>
      <c r="Q105" t="s">
        <v>104</v>
      </c>
    </row>
    <row r="106" spans="1:17" ht="15.75" customHeight="1" x14ac:dyDescent="0.25">
      <c r="A106" s="1">
        <v>3</v>
      </c>
      <c r="B106" s="49" t="s">
        <v>153</v>
      </c>
      <c r="C106" s="1">
        <v>42</v>
      </c>
      <c r="D106" s="1">
        <v>4.41</v>
      </c>
      <c r="E106" s="1">
        <v>6.42</v>
      </c>
      <c r="F106" s="1">
        <v>13.58</v>
      </c>
      <c r="G106" s="1">
        <v>129.69999999999999</v>
      </c>
      <c r="H106" s="1">
        <v>44</v>
      </c>
      <c r="I106" s="1">
        <v>4.7300000000000004</v>
      </c>
      <c r="J106" s="1">
        <v>6.88</v>
      </c>
      <c r="K106" s="1">
        <v>14.56</v>
      </c>
      <c r="L106" s="1">
        <v>139</v>
      </c>
    </row>
    <row r="107" spans="1:17" x14ac:dyDescent="0.25">
      <c r="A107" s="6">
        <v>410</v>
      </c>
      <c r="B107" s="10" t="s">
        <v>20</v>
      </c>
      <c r="C107" s="3">
        <v>150</v>
      </c>
      <c r="D107" s="3">
        <v>0.09</v>
      </c>
      <c r="E107" s="3">
        <v>0</v>
      </c>
      <c r="F107" s="3">
        <v>9.0299999999999994</v>
      </c>
      <c r="G107" s="3">
        <v>36.479999999999997</v>
      </c>
      <c r="H107" s="3">
        <v>200</v>
      </c>
      <c r="I107" s="3">
        <v>0.12</v>
      </c>
      <c r="J107" s="3">
        <v>0</v>
      </c>
      <c r="K107" s="3">
        <v>12.04</v>
      </c>
      <c r="L107" s="3">
        <v>48.64</v>
      </c>
    </row>
    <row r="108" spans="1:17" ht="15" customHeight="1" x14ac:dyDescent="0.25">
      <c r="A108" s="80" t="s">
        <v>111</v>
      </c>
      <c r="B108" s="81"/>
      <c r="C108" s="6">
        <f t="shared" ref="C108:H108" si="8">SUM(C105:C107)</f>
        <v>342</v>
      </c>
      <c r="D108" s="6">
        <f t="shared" si="8"/>
        <v>10.46</v>
      </c>
      <c r="E108" s="6">
        <f t="shared" si="8"/>
        <v>12.58</v>
      </c>
      <c r="F108" s="6">
        <f t="shared" si="8"/>
        <v>48.97</v>
      </c>
      <c r="G108" s="6">
        <f t="shared" si="8"/>
        <v>350.81</v>
      </c>
      <c r="H108" s="6">
        <f t="shared" si="8"/>
        <v>444</v>
      </c>
      <c r="I108" s="6">
        <f>SUM(I105:I107)</f>
        <v>12.799999999999999</v>
      </c>
      <c r="J108" s="6">
        <f>SUM(J105:J107)</f>
        <v>15.09</v>
      </c>
      <c r="K108" s="6">
        <f>SUM(K105:K107)</f>
        <v>58.75</v>
      </c>
      <c r="L108" s="6">
        <f>SUM(L105:L107)</f>
        <v>433.80999999999995</v>
      </c>
    </row>
    <row r="109" spans="1:17" ht="15" customHeight="1" x14ac:dyDescent="0.25">
      <c r="A109" s="58"/>
      <c r="B109" s="58"/>
      <c r="C109" s="58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7" ht="15" customHeight="1" x14ac:dyDescent="0.25">
      <c r="A110" s="207" t="s">
        <v>175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9"/>
    </row>
    <row r="111" spans="1:17" ht="15.75" customHeight="1" x14ac:dyDescent="0.25">
      <c r="A111" s="6">
        <v>417</v>
      </c>
      <c r="B111" s="11" t="s">
        <v>225</v>
      </c>
      <c r="C111" s="3">
        <v>100</v>
      </c>
      <c r="D111" s="3">
        <v>0.08</v>
      </c>
      <c r="E111" s="3">
        <v>0</v>
      </c>
      <c r="F111" s="3">
        <v>15.8</v>
      </c>
      <c r="G111" s="3">
        <v>42.4</v>
      </c>
      <c r="H111" s="3">
        <v>100</v>
      </c>
      <c r="I111" s="3">
        <v>0.08</v>
      </c>
      <c r="J111" s="3">
        <v>0</v>
      </c>
      <c r="K111" s="3">
        <v>15.8</v>
      </c>
      <c r="L111" s="3">
        <v>42.4</v>
      </c>
    </row>
    <row r="112" spans="1:17" ht="15" customHeight="1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</row>
    <row r="113" spans="1:12" ht="15" customHeight="1" x14ac:dyDescent="0.25">
      <c r="A113" s="207" t="s">
        <v>117</v>
      </c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9"/>
    </row>
    <row r="114" spans="1:12" ht="15.75" customHeight="1" x14ac:dyDescent="0.25">
      <c r="A114" s="6">
        <v>62</v>
      </c>
      <c r="B114" s="11" t="s">
        <v>43</v>
      </c>
      <c r="C114" s="3">
        <v>150</v>
      </c>
      <c r="D114" s="3">
        <v>1.1599999999999999</v>
      </c>
      <c r="E114" s="3">
        <v>3.8</v>
      </c>
      <c r="F114" s="3">
        <v>6.03</v>
      </c>
      <c r="G114" s="3">
        <v>62.5</v>
      </c>
      <c r="H114" s="3">
        <v>200</v>
      </c>
      <c r="I114" s="3">
        <v>1.55</v>
      </c>
      <c r="J114" s="3">
        <v>5.07</v>
      </c>
      <c r="K114" s="3">
        <v>8.0399999999999991</v>
      </c>
      <c r="L114" s="3">
        <v>83.33</v>
      </c>
    </row>
    <row r="115" spans="1:12" ht="15.75" customHeight="1" x14ac:dyDescent="0.25">
      <c r="A115" s="6">
        <v>219</v>
      </c>
      <c r="B115" s="11" t="s">
        <v>34</v>
      </c>
      <c r="C115" s="3">
        <v>110</v>
      </c>
      <c r="D115" s="3">
        <v>4.05</v>
      </c>
      <c r="E115" s="3">
        <v>3.9</v>
      </c>
      <c r="F115" s="3">
        <v>25.91</v>
      </c>
      <c r="G115" s="3">
        <v>154.80000000000001</v>
      </c>
      <c r="H115" s="3">
        <v>120</v>
      </c>
      <c r="I115" s="3">
        <v>4.41</v>
      </c>
      <c r="J115" s="3">
        <v>4.25</v>
      </c>
      <c r="K115" s="3">
        <v>28.27</v>
      </c>
      <c r="L115" s="3">
        <v>168.87</v>
      </c>
    </row>
    <row r="116" spans="1:12" x14ac:dyDescent="0.25">
      <c r="A116" s="6">
        <v>312</v>
      </c>
      <c r="B116" s="11" t="s">
        <v>50</v>
      </c>
      <c r="C116" s="3" t="s">
        <v>45</v>
      </c>
      <c r="D116" s="3">
        <v>11.06</v>
      </c>
      <c r="E116" s="3">
        <v>7.46</v>
      </c>
      <c r="F116" s="3">
        <v>4.4800000000000004</v>
      </c>
      <c r="G116" s="3">
        <v>129.38</v>
      </c>
      <c r="H116" s="3" t="s">
        <v>93</v>
      </c>
      <c r="I116" s="3">
        <v>12.44</v>
      </c>
      <c r="J116" s="3">
        <v>8.39</v>
      </c>
      <c r="K116" s="3">
        <v>5.04</v>
      </c>
      <c r="L116" s="3">
        <v>145.55000000000001</v>
      </c>
    </row>
    <row r="117" spans="1:12" ht="15.75" customHeight="1" x14ac:dyDescent="0.25">
      <c r="A117" s="1" t="s">
        <v>113</v>
      </c>
      <c r="B117" s="68" t="s">
        <v>143</v>
      </c>
      <c r="C117" s="1">
        <v>40</v>
      </c>
      <c r="D117" s="1">
        <v>0.4</v>
      </c>
      <c r="E117" s="1">
        <v>4</v>
      </c>
      <c r="F117" s="1">
        <v>2.8</v>
      </c>
      <c r="G117" s="1">
        <v>48.8</v>
      </c>
      <c r="H117" s="1">
        <v>50</v>
      </c>
      <c r="I117" s="1">
        <v>0.5</v>
      </c>
      <c r="J117" s="1">
        <v>5</v>
      </c>
      <c r="K117" s="1">
        <v>3.5</v>
      </c>
      <c r="L117" s="1">
        <v>61</v>
      </c>
    </row>
    <row r="118" spans="1:12" ht="15.75" customHeight="1" x14ac:dyDescent="0.25">
      <c r="A118" s="6">
        <v>394</v>
      </c>
      <c r="B118" s="11" t="s">
        <v>74</v>
      </c>
      <c r="C118" s="3">
        <v>150</v>
      </c>
      <c r="D118" s="3">
        <v>0.12</v>
      </c>
      <c r="E118" s="3">
        <v>0</v>
      </c>
      <c r="F118" s="3">
        <v>11.24</v>
      </c>
      <c r="G118" s="3">
        <v>45</v>
      </c>
      <c r="H118" s="3">
        <v>200</v>
      </c>
      <c r="I118" s="3">
        <v>0.16</v>
      </c>
      <c r="J118" s="3">
        <v>0</v>
      </c>
      <c r="K118" s="3">
        <v>14.99</v>
      </c>
      <c r="L118" s="3">
        <v>60</v>
      </c>
    </row>
    <row r="119" spans="1:12" ht="15" customHeight="1" x14ac:dyDescent="0.25">
      <c r="A119" s="63" t="s">
        <v>113</v>
      </c>
      <c r="B119" s="10" t="s">
        <v>124</v>
      </c>
      <c r="C119" s="3">
        <v>40</v>
      </c>
      <c r="D119" s="3">
        <v>2.8</v>
      </c>
      <c r="E119" s="3">
        <v>0.28000000000000003</v>
      </c>
      <c r="F119" s="3">
        <v>19.96</v>
      </c>
      <c r="G119" s="3">
        <v>96</v>
      </c>
      <c r="H119" s="3">
        <v>50</v>
      </c>
      <c r="I119" s="3">
        <v>2.8</v>
      </c>
      <c r="J119" s="3">
        <v>0.28000000000000003</v>
      </c>
      <c r="K119" s="3">
        <v>19.96</v>
      </c>
      <c r="L119" s="3">
        <v>120</v>
      </c>
    </row>
    <row r="120" spans="1:12" ht="15" customHeight="1" x14ac:dyDescent="0.25">
      <c r="A120" s="80" t="s">
        <v>111</v>
      </c>
      <c r="B120" s="81"/>
      <c r="C120" s="6">
        <f>SUM(C117:C119)+C115+C114+80+30</f>
        <v>600</v>
      </c>
      <c r="D120" s="6">
        <f>SUM(D114:D119)</f>
        <v>19.59</v>
      </c>
      <c r="E120" s="6">
        <f>SUM(E114:E119)</f>
        <v>19.440000000000001</v>
      </c>
      <c r="F120" s="6">
        <f>SUM(F114:F119)</f>
        <v>70.42</v>
      </c>
      <c r="G120" s="6">
        <f>SUM(G114:G119)</f>
        <v>536.48</v>
      </c>
      <c r="H120" s="6">
        <f>SUM(H117:H119)+H115+H114+90+30</f>
        <v>740</v>
      </c>
      <c r="I120" s="6">
        <f>SUM(I114:I119)</f>
        <v>21.86</v>
      </c>
      <c r="J120" s="6">
        <f>SUM(J114:J119)</f>
        <v>22.990000000000002</v>
      </c>
      <c r="K120" s="6">
        <f>SUM(K114:K119)</f>
        <v>79.800000000000011</v>
      </c>
      <c r="L120" s="6">
        <f>SUM(L114:L119)</f>
        <v>638.75</v>
      </c>
    </row>
    <row r="121" spans="1:12" ht="15" customHeight="1" x14ac:dyDescent="0.25">
      <c r="A121" s="58"/>
      <c r="B121" s="58"/>
      <c r="C121" s="58"/>
      <c r="D121" s="37"/>
      <c r="E121" s="37"/>
      <c r="F121" s="37"/>
      <c r="G121" s="37"/>
      <c r="H121" s="37"/>
      <c r="I121" s="37"/>
      <c r="J121" s="37"/>
      <c r="K121" s="37"/>
      <c r="L121" s="37"/>
    </row>
    <row r="122" spans="1:12" ht="15" customHeight="1" x14ac:dyDescent="0.25">
      <c r="A122" s="207" t="s">
        <v>125</v>
      </c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9"/>
    </row>
    <row r="123" spans="1:12" ht="15.75" customHeight="1" x14ac:dyDescent="0.25">
      <c r="A123" s="1" t="s">
        <v>113</v>
      </c>
      <c r="B123" s="24" t="s">
        <v>216</v>
      </c>
      <c r="C123" s="1">
        <v>150</v>
      </c>
      <c r="D123" s="1">
        <v>4.5</v>
      </c>
      <c r="E123" s="1">
        <v>4.8</v>
      </c>
      <c r="F123" s="1">
        <v>7.05</v>
      </c>
      <c r="G123" s="1">
        <v>87</v>
      </c>
      <c r="H123" s="1">
        <v>200</v>
      </c>
      <c r="I123" s="1">
        <v>6</v>
      </c>
      <c r="J123" s="1">
        <v>6.4</v>
      </c>
      <c r="K123" s="1">
        <v>9.4</v>
      </c>
      <c r="L123" s="1">
        <v>116</v>
      </c>
    </row>
    <row r="124" spans="1:12" ht="15" customHeight="1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</row>
    <row r="125" spans="1:12" ht="15" customHeight="1" x14ac:dyDescent="0.25">
      <c r="A125" s="207" t="s">
        <v>129</v>
      </c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9"/>
    </row>
    <row r="126" spans="1:12" x14ac:dyDescent="0.25">
      <c r="A126" s="1" t="s">
        <v>180</v>
      </c>
      <c r="B126" s="17" t="s">
        <v>235</v>
      </c>
      <c r="C126" s="1">
        <v>150</v>
      </c>
      <c r="D126" s="1">
        <v>7.41</v>
      </c>
      <c r="E126" s="1">
        <v>5.99</v>
      </c>
      <c r="F126" s="1">
        <v>39.78</v>
      </c>
      <c r="G126" s="1">
        <v>242.7</v>
      </c>
      <c r="H126" s="1">
        <v>200</v>
      </c>
      <c r="I126" s="1">
        <v>9.8800000000000008</v>
      </c>
      <c r="J126" s="1">
        <v>7.99</v>
      </c>
      <c r="K126" s="1">
        <v>53.04</v>
      </c>
      <c r="L126" s="1">
        <v>323.60000000000002</v>
      </c>
    </row>
    <row r="127" spans="1:12" x14ac:dyDescent="0.25">
      <c r="A127" s="1" t="s">
        <v>113</v>
      </c>
      <c r="B127" s="17" t="s">
        <v>190</v>
      </c>
      <c r="C127" s="1">
        <v>25</v>
      </c>
      <c r="D127" s="1">
        <v>1.7</v>
      </c>
      <c r="E127" s="1">
        <v>2.13</v>
      </c>
      <c r="F127" s="1">
        <v>14.25</v>
      </c>
      <c r="G127" s="1">
        <v>76.75</v>
      </c>
      <c r="H127" s="1">
        <v>30</v>
      </c>
      <c r="I127" s="1">
        <v>2.04</v>
      </c>
      <c r="J127" s="1">
        <v>2.5499999999999998</v>
      </c>
      <c r="K127" s="1">
        <v>17.100000000000001</v>
      </c>
      <c r="L127" s="1">
        <v>92.1</v>
      </c>
    </row>
    <row r="128" spans="1:12" ht="15" customHeight="1" x14ac:dyDescent="0.25">
      <c r="A128" s="6">
        <v>410</v>
      </c>
      <c r="B128" s="10" t="s">
        <v>130</v>
      </c>
      <c r="C128" s="3">
        <v>150</v>
      </c>
      <c r="D128" s="3">
        <v>4.4999999999999998E-2</v>
      </c>
      <c r="E128" s="3">
        <v>0</v>
      </c>
      <c r="F128" s="3">
        <v>4.51</v>
      </c>
      <c r="G128" s="3">
        <v>18.239999999999998</v>
      </c>
      <c r="H128" s="3">
        <v>200</v>
      </c>
      <c r="I128" s="3">
        <v>0.06</v>
      </c>
      <c r="J128" s="3">
        <v>0</v>
      </c>
      <c r="K128" s="3">
        <v>6.02</v>
      </c>
      <c r="L128" s="3">
        <v>24.32</v>
      </c>
    </row>
    <row r="129" spans="1:12" ht="15" customHeight="1" x14ac:dyDescent="0.25">
      <c r="A129" s="80" t="s">
        <v>111</v>
      </c>
      <c r="B129" s="81"/>
      <c r="C129" s="6">
        <f t="shared" ref="C129:L129" si="9">SUM(C126:C128)</f>
        <v>325</v>
      </c>
      <c r="D129" s="6">
        <f t="shared" si="9"/>
        <v>9.1549999999999994</v>
      </c>
      <c r="E129" s="6">
        <f t="shared" si="9"/>
        <v>8.120000000000001</v>
      </c>
      <c r="F129" s="6">
        <f t="shared" si="9"/>
        <v>58.54</v>
      </c>
      <c r="G129" s="6">
        <f t="shared" si="9"/>
        <v>337.69</v>
      </c>
      <c r="H129" s="6">
        <f t="shared" si="9"/>
        <v>430</v>
      </c>
      <c r="I129" s="6">
        <f t="shared" si="9"/>
        <v>11.980000000000002</v>
      </c>
      <c r="J129" s="6">
        <f t="shared" si="9"/>
        <v>10.54</v>
      </c>
      <c r="K129" s="6">
        <f t="shared" si="9"/>
        <v>76.16</v>
      </c>
      <c r="L129" s="6">
        <f t="shared" si="9"/>
        <v>440.02000000000004</v>
      </c>
    </row>
    <row r="130" spans="1:12" ht="15" customHeight="1" x14ac:dyDescent="0.25">
      <c r="A130" s="36" t="s">
        <v>131</v>
      </c>
      <c r="B130" s="57"/>
      <c r="C130" s="36">
        <f>C108+C111+C120+C129+C123</f>
        <v>1517</v>
      </c>
      <c r="D130" s="57"/>
      <c r="E130" s="57"/>
      <c r="F130" s="57"/>
      <c r="G130" s="36">
        <f>G108+G111+G120+G129+G123</f>
        <v>1354.38</v>
      </c>
      <c r="H130" s="36">
        <f>H108+H111+H120+H129+H123</f>
        <v>1914</v>
      </c>
      <c r="I130" s="57"/>
      <c r="J130" s="57"/>
      <c r="K130" s="57"/>
      <c r="L130" s="36">
        <f>L108+L111+L120+L129+L123</f>
        <v>1670.98</v>
      </c>
    </row>
    <row r="132" spans="1:12" ht="15" customHeight="1" x14ac:dyDescent="0.25">
      <c r="A132" s="204">
        <v>44432</v>
      </c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9"/>
    </row>
    <row r="133" spans="1:12" ht="15" customHeight="1" x14ac:dyDescent="0.25">
      <c r="A133" s="207" t="s">
        <v>116</v>
      </c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9"/>
    </row>
    <row r="134" spans="1:12" ht="15.75" customHeight="1" x14ac:dyDescent="0.25">
      <c r="A134" s="6">
        <v>168</v>
      </c>
      <c r="B134" s="11" t="s">
        <v>66</v>
      </c>
      <c r="C134" s="3">
        <v>150</v>
      </c>
      <c r="D134" s="3">
        <v>5.3</v>
      </c>
      <c r="E134" s="3">
        <v>4.88</v>
      </c>
      <c r="F134" s="3">
        <v>28.93</v>
      </c>
      <c r="G134" s="3">
        <v>180.64</v>
      </c>
      <c r="H134" s="3">
        <v>200</v>
      </c>
      <c r="I134" s="3">
        <v>7.1</v>
      </c>
      <c r="J134" s="3">
        <v>6.51</v>
      </c>
      <c r="K134" s="3">
        <v>38.58</v>
      </c>
      <c r="L134" s="3">
        <v>240.85</v>
      </c>
    </row>
    <row r="135" spans="1:12" ht="15.75" customHeight="1" x14ac:dyDescent="0.25">
      <c r="A135" s="1">
        <v>2</v>
      </c>
      <c r="B135" s="49" t="s">
        <v>153</v>
      </c>
      <c r="C135" s="1">
        <v>42</v>
      </c>
      <c r="D135" s="1">
        <v>2.17</v>
      </c>
      <c r="E135" s="1">
        <v>6.79</v>
      </c>
      <c r="F135" s="1">
        <v>13.15</v>
      </c>
      <c r="G135" s="1">
        <v>136.91999999999999</v>
      </c>
      <c r="H135" s="1">
        <v>44</v>
      </c>
      <c r="I135" s="1">
        <v>2.2599999999999998</v>
      </c>
      <c r="J135" s="1">
        <v>6.98</v>
      </c>
      <c r="K135" s="1">
        <v>13.52</v>
      </c>
      <c r="L135" s="1">
        <v>142.74</v>
      </c>
    </row>
    <row r="136" spans="1:12" ht="12.75" customHeight="1" x14ac:dyDescent="0.25">
      <c r="A136" s="6">
        <v>413</v>
      </c>
      <c r="B136" s="11" t="s">
        <v>32</v>
      </c>
      <c r="C136" s="3">
        <v>150</v>
      </c>
      <c r="D136" s="3">
        <v>1.05</v>
      </c>
      <c r="E136" s="3">
        <v>1.2</v>
      </c>
      <c r="F136" s="3">
        <v>13.01</v>
      </c>
      <c r="G136" s="3">
        <v>66.989999999999995</v>
      </c>
      <c r="H136" s="3">
        <v>200</v>
      </c>
      <c r="I136" s="3">
        <v>1.4</v>
      </c>
      <c r="J136" s="3">
        <v>1.6</v>
      </c>
      <c r="K136" s="3">
        <v>17.350000000000001</v>
      </c>
      <c r="L136" s="3">
        <v>89.32</v>
      </c>
    </row>
    <row r="137" spans="1:12" ht="15" customHeight="1" x14ac:dyDescent="0.25">
      <c r="A137" s="80" t="s">
        <v>111</v>
      </c>
      <c r="B137" s="81"/>
      <c r="C137" s="6">
        <f t="shared" ref="C137:H137" si="10">SUM(C134:C136)</f>
        <v>342</v>
      </c>
      <c r="D137" s="6">
        <f t="shared" si="10"/>
        <v>8.52</v>
      </c>
      <c r="E137" s="6">
        <f t="shared" si="10"/>
        <v>12.87</v>
      </c>
      <c r="F137" s="6">
        <f t="shared" si="10"/>
        <v>55.089999999999996</v>
      </c>
      <c r="G137" s="6">
        <f t="shared" si="10"/>
        <v>384.54999999999995</v>
      </c>
      <c r="H137" s="6">
        <f t="shared" si="10"/>
        <v>444</v>
      </c>
      <c r="I137" s="6">
        <f>SUM(I134:I136)</f>
        <v>10.76</v>
      </c>
      <c r="J137" s="6">
        <f>SUM(J134:J136)</f>
        <v>15.09</v>
      </c>
      <c r="K137" s="6">
        <f>SUM(K134:K136)</f>
        <v>69.449999999999989</v>
      </c>
      <c r="L137" s="6">
        <f>SUM(L134:L136)</f>
        <v>472.91</v>
      </c>
    </row>
    <row r="138" spans="1:12" ht="15" customHeight="1" x14ac:dyDescent="0.25">
      <c r="A138" s="58"/>
      <c r="B138" s="58"/>
      <c r="C138" s="58"/>
      <c r="D138" s="37"/>
      <c r="E138" s="37"/>
      <c r="F138" s="37"/>
      <c r="G138" s="37"/>
      <c r="H138" s="37"/>
      <c r="I138" s="37"/>
      <c r="J138" s="37"/>
      <c r="K138" s="37"/>
      <c r="L138" s="37"/>
    </row>
    <row r="139" spans="1:12" ht="15" customHeight="1" x14ac:dyDescent="0.25">
      <c r="A139" s="207" t="s">
        <v>175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9"/>
    </row>
    <row r="140" spans="1:12" ht="15" customHeight="1" x14ac:dyDescent="0.25">
      <c r="A140" s="6" t="s">
        <v>113</v>
      </c>
      <c r="B140" s="14" t="s">
        <v>182</v>
      </c>
      <c r="C140" s="3">
        <v>100</v>
      </c>
      <c r="D140" s="3">
        <v>0</v>
      </c>
      <c r="E140" s="3">
        <v>0</v>
      </c>
      <c r="F140" s="3">
        <v>22</v>
      </c>
      <c r="G140" s="3">
        <v>45</v>
      </c>
      <c r="H140" s="3">
        <v>100</v>
      </c>
      <c r="I140" s="3">
        <v>0</v>
      </c>
      <c r="J140" s="3">
        <v>0</v>
      </c>
      <c r="K140" s="3">
        <v>22</v>
      </c>
      <c r="L140" s="3">
        <v>45</v>
      </c>
    </row>
    <row r="141" spans="1:12" ht="15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</row>
    <row r="142" spans="1:12" ht="15" customHeight="1" x14ac:dyDescent="0.25">
      <c r="A142" s="207" t="s">
        <v>117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9"/>
    </row>
    <row r="143" spans="1:12" x14ac:dyDescent="0.25">
      <c r="A143" s="39"/>
      <c r="B143" s="48" t="s">
        <v>88</v>
      </c>
      <c r="C143" s="6">
        <v>150</v>
      </c>
      <c r="D143" s="3">
        <v>5.93</v>
      </c>
      <c r="E143" s="3">
        <v>6.08</v>
      </c>
      <c r="F143" s="3">
        <v>6.85</v>
      </c>
      <c r="G143" s="3">
        <v>84.98</v>
      </c>
      <c r="H143" s="6">
        <v>200</v>
      </c>
      <c r="I143" s="6">
        <v>6.28</v>
      </c>
      <c r="J143" s="3">
        <v>7.11</v>
      </c>
      <c r="K143" s="3">
        <v>9.66</v>
      </c>
      <c r="L143" s="3">
        <v>126.79</v>
      </c>
    </row>
    <row r="144" spans="1:12" ht="15.75" customHeight="1" x14ac:dyDescent="0.25">
      <c r="A144" s="6" t="s">
        <v>140</v>
      </c>
      <c r="B144" s="11" t="s">
        <v>26</v>
      </c>
      <c r="C144" s="3">
        <v>110</v>
      </c>
      <c r="D144" s="3">
        <v>12.65</v>
      </c>
      <c r="E144" s="3">
        <v>1</v>
      </c>
      <c r="F144" s="3">
        <v>27.94</v>
      </c>
      <c r="G144" s="3">
        <v>170.28</v>
      </c>
      <c r="H144" s="3">
        <v>120</v>
      </c>
      <c r="I144" s="3">
        <v>13.8</v>
      </c>
      <c r="J144" s="3">
        <v>1.33</v>
      </c>
      <c r="K144" s="3">
        <v>30.48</v>
      </c>
      <c r="L144" s="3">
        <v>185.76</v>
      </c>
    </row>
    <row r="145" spans="1:16" x14ac:dyDescent="0.25">
      <c r="A145" s="1">
        <v>299</v>
      </c>
      <c r="B145" s="17" t="s">
        <v>155</v>
      </c>
      <c r="C145" s="3">
        <v>80</v>
      </c>
      <c r="D145" s="3">
        <v>11.04</v>
      </c>
      <c r="E145" s="3">
        <v>10.72</v>
      </c>
      <c r="F145" s="3">
        <v>5.27</v>
      </c>
      <c r="G145" s="3">
        <v>161.63999999999999</v>
      </c>
      <c r="H145" s="3">
        <v>90</v>
      </c>
      <c r="I145" s="3">
        <v>12.42</v>
      </c>
      <c r="J145" s="3">
        <v>12.06</v>
      </c>
      <c r="K145" s="3">
        <v>5.92</v>
      </c>
      <c r="L145" s="3">
        <v>181.8</v>
      </c>
    </row>
    <row r="146" spans="1:16" x14ac:dyDescent="0.25">
      <c r="A146" s="6">
        <v>366</v>
      </c>
      <c r="B146" s="11" t="s">
        <v>36</v>
      </c>
      <c r="C146" s="3">
        <v>30</v>
      </c>
      <c r="D146" s="3">
        <v>0.16</v>
      </c>
      <c r="E146" s="3">
        <v>1.1000000000000001</v>
      </c>
      <c r="F146" s="3">
        <v>1.57</v>
      </c>
      <c r="G146" s="3">
        <v>16.850000000000001</v>
      </c>
      <c r="H146" s="3">
        <v>30</v>
      </c>
      <c r="I146" s="3">
        <v>0.16</v>
      </c>
      <c r="J146" s="3">
        <v>1.1000000000000001</v>
      </c>
      <c r="K146" s="3">
        <v>1.57</v>
      </c>
      <c r="L146" s="3">
        <v>16.850000000000001</v>
      </c>
    </row>
    <row r="147" spans="1:16" x14ac:dyDescent="0.25">
      <c r="A147" s="1"/>
      <c r="B147" s="17" t="s">
        <v>214</v>
      </c>
      <c r="C147" s="1">
        <v>40</v>
      </c>
      <c r="D147" s="1">
        <v>0</v>
      </c>
      <c r="E147" s="1">
        <v>0</v>
      </c>
      <c r="F147" s="1">
        <v>1.52</v>
      </c>
      <c r="G147" s="1">
        <v>14.8</v>
      </c>
      <c r="H147" s="1">
        <v>50</v>
      </c>
      <c r="I147" s="1">
        <v>0</v>
      </c>
      <c r="J147" s="1">
        <v>0</v>
      </c>
      <c r="K147" s="1">
        <v>1.9</v>
      </c>
      <c r="L147" s="21">
        <v>18.5</v>
      </c>
    </row>
    <row r="148" spans="1:16" ht="15.75" customHeight="1" x14ac:dyDescent="0.25">
      <c r="A148" s="6">
        <v>396</v>
      </c>
      <c r="B148" s="11" t="s">
        <v>28</v>
      </c>
      <c r="C148" s="3">
        <v>150</v>
      </c>
      <c r="D148" s="3">
        <v>0.1</v>
      </c>
      <c r="E148" s="3">
        <v>0</v>
      </c>
      <c r="F148" s="3">
        <v>15.86</v>
      </c>
      <c r="G148" s="3">
        <v>63.8</v>
      </c>
      <c r="H148" s="3">
        <v>200</v>
      </c>
      <c r="I148" s="3">
        <v>0.13</v>
      </c>
      <c r="J148" s="3">
        <v>0</v>
      </c>
      <c r="K148" s="3">
        <v>21.15</v>
      </c>
      <c r="L148" s="3">
        <v>85.1</v>
      </c>
    </row>
    <row r="149" spans="1:16" ht="15" customHeight="1" x14ac:dyDescent="0.25">
      <c r="A149" s="63" t="s">
        <v>113</v>
      </c>
      <c r="B149" s="10" t="s">
        <v>124</v>
      </c>
      <c r="C149" s="3">
        <v>40</v>
      </c>
      <c r="D149" s="3">
        <v>2.8</v>
      </c>
      <c r="E149" s="3">
        <v>0.28000000000000003</v>
      </c>
      <c r="F149" s="3">
        <v>19.96</v>
      </c>
      <c r="G149" s="3">
        <v>96</v>
      </c>
      <c r="H149" s="3">
        <v>50</v>
      </c>
      <c r="I149" s="3">
        <v>2.8</v>
      </c>
      <c r="J149" s="3">
        <v>0.28000000000000003</v>
      </c>
      <c r="K149" s="3">
        <v>19.96</v>
      </c>
      <c r="L149" s="3">
        <v>120</v>
      </c>
      <c r="P149" t="s">
        <v>234</v>
      </c>
    </row>
    <row r="150" spans="1:16" ht="15" customHeight="1" x14ac:dyDescent="0.25">
      <c r="A150" s="80" t="s">
        <v>111</v>
      </c>
      <c r="B150" s="81"/>
      <c r="C150" s="6">
        <f t="shared" ref="C150:L150" si="11">SUM(C143:C149)</f>
        <v>600</v>
      </c>
      <c r="D150" s="6">
        <f t="shared" si="11"/>
        <v>32.68</v>
      </c>
      <c r="E150" s="6">
        <f t="shared" si="11"/>
        <v>19.180000000000003</v>
      </c>
      <c r="F150" s="6">
        <f t="shared" si="11"/>
        <v>78.97</v>
      </c>
      <c r="G150" s="6">
        <f t="shared" si="11"/>
        <v>608.35</v>
      </c>
      <c r="H150" s="6">
        <f t="shared" si="11"/>
        <v>740</v>
      </c>
      <c r="I150" s="6">
        <f t="shared" si="11"/>
        <v>35.589999999999996</v>
      </c>
      <c r="J150" s="6">
        <f t="shared" si="11"/>
        <v>21.880000000000003</v>
      </c>
      <c r="K150" s="6">
        <f t="shared" si="11"/>
        <v>90.640000000000015</v>
      </c>
      <c r="L150" s="6">
        <f t="shared" si="11"/>
        <v>734.80000000000007</v>
      </c>
    </row>
    <row r="151" spans="1:16" ht="15" customHeight="1" x14ac:dyDescent="0.25">
      <c r="A151" s="58"/>
      <c r="B151" s="58"/>
      <c r="C151" s="58"/>
      <c r="D151" s="37"/>
      <c r="E151" s="37"/>
      <c r="F151" s="37"/>
      <c r="G151" s="37"/>
      <c r="H151" s="37"/>
      <c r="I151" s="37"/>
      <c r="J151" s="37"/>
      <c r="K151" s="37"/>
      <c r="L151" s="37"/>
    </row>
    <row r="152" spans="1:16" ht="15" customHeight="1" x14ac:dyDescent="0.25">
      <c r="A152" s="207" t="s">
        <v>125</v>
      </c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9"/>
    </row>
    <row r="153" spans="1:16" ht="15.75" customHeight="1" x14ac:dyDescent="0.25">
      <c r="A153" s="1" t="s">
        <v>113</v>
      </c>
      <c r="B153" s="11" t="s">
        <v>30</v>
      </c>
      <c r="C153" s="3">
        <v>200</v>
      </c>
      <c r="D153" s="3">
        <v>0.8</v>
      </c>
      <c r="E153" s="3">
        <v>0</v>
      </c>
      <c r="F153" s="3">
        <v>22.6</v>
      </c>
      <c r="G153" s="3">
        <v>92</v>
      </c>
      <c r="H153" s="3">
        <v>200</v>
      </c>
      <c r="I153" s="3">
        <v>0.8</v>
      </c>
      <c r="J153" s="3">
        <v>0</v>
      </c>
      <c r="K153" s="3">
        <v>22.6</v>
      </c>
      <c r="L153" s="3">
        <v>92</v>
      </c>
    </row>
    <row r="154" spans="1:16" ht="15" customHeight="1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</row>
    <row r="155" spans="1:16" ht="15" customHeight="1" x14ac:dyDescent="0.25">
      <c r="A155" s="207" t="s">
        <v>129</v>
      </c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9"/>
    </row>
    <row r="156" spans="1:16" ht="15.75" customHeight="1" x14ac:dyDescent="0.25">
      <c r="A156" s="6">
        <v>230</v>
      </c>
      <c r="B156" s="11" t="s">
        <v>163</v>
      </c>
      <c r="C156" s="3">
        <v>150</v>
      </c>
      <c r="D156" s="3">
        <v>16.03</v>
      </c>
      <c r="E156" s="3">
        <v>29.65</v>
      </c>
      <c r="F156" s="3">
        <v>2.46</v>
      </c>
      <c r="G156" s="3">
        <v>341</v>
      </c>
      <c r="H156" s="3">
        <v>180</v>
      </c>
      <c r="I156" s="3">
        <v>19.239999999999998</v>
      </c>
      <c r="J156" s="3">
        <v>5.69</v>
      </c>
      <c r="K156" s="3">
        <v>3.29</v>
      </c>
      <c r="L156" s="3">
        <v>455.3</v>
      </c>
    </row>
    <row r="157" spans="1:16" ht="15" customHeight="1" x14ac:dyDescent="0.25">
      <c r="A157" s="6">
        <v>410</v>
      </c>
      <c r="B157" s="10" t="s">
        <v>130</v>
      </c>
      <c r="C157" s="3">
        <v>150</v>
      </c>
      <c r="D157" s="3">
        <v>4.4999999999999998E-2</v>
      </c>
      <c r="E157" s="3">
        <v>0</v>
      </c>
      <c r="F157" s="3">
        <v>4.51</v>
      </c>
      <c r="G157" s="3">
        <v>18.239999999999998</v>
      </c>
      <c r="H157" s="3">
        <v>200</v>
      </c>
      <c r="I157" s="3">
        <v>0.06</v>
      </c>
      <c r="J157" s="3">
        <v>0</v>
      </c>
      <c r="K157" s="3">
        <v>6.02</v>
      </c>
      <c r="L157" s="3">
        <v>24.32</v>
      </c>
    </row>
    <row r="158" spans="1:16" ht="15" customHeight="1" x14ac:dyDescent="0.25">
      <c r="A158" s="63" t="s">
        <v>113</v>
      </c>
      <c r="B158" s="10" t="s">
        <v>16</v>
      </c>
      <c r="C158" s="3">
        <v>20</v>
      </c>
      <c r="D158" s="3">
        <v>3.4</v>
      </c>
      <c r="E158" s="3">
        <v>1.32</v>
      </c>
      <c r="F158" s="3">
        <v>17</v>
      </c>
      <c r="G158" s="3">
        <v>51.8</v>
      </c>
      <c r="H158" s="3">
        <v>25</v>
      </c>
      <c r="I158" s="3">
        <v>4.25</v>
      </c>
      <c r="J158" s="3">
        <v>1.65</v>
      </c>
      <c r="K158" s="3">
        <v>21.25</v>
      </c>
      <c r="L158" s="3">
        <v>64.8</v>
      </c>
    </row>
    <row r="159" spans="1:16" ht="15" customHeight="1" x14ac:dyDescent="0.25">
      <c r="A159" s="80" t="s">
        <v>111</v>
      </c>
      <c r="B159" s="81"/>
      <c r="C159" s="6">
        <f t="shared" ref="C159:L159" si="12">SUM(C156:C158)</f>
        <v>320</v>
      </c>
      <c r="D159" s="6">
        <f t="shared" si="12"/>
        <v>19.475000000000001</v>
      </c>
      <c r="E159" s="6">
        <f t="shared" si="12"/>
        <v>30.97</v>
      </c>
      <c r="F159" s="6">
        <f t="shared" si="12"/>
        <v>23.97</v>
      </c>
      <c r="G159" s="6">
        <f t="shared" si="12"/>
        <v>411.04</v>
      </c>
      <c r="H159" s="6">
        <f t="shared" si="12"/>
        <v>405</v>
      </c>
      <c r="I159" s="6">
        <f t="shared" si="12"/>
        <v>23.549999999999997</v>
      </c>
      <c r="J159" s="6">
        <f t="shared" si="12"/>
        <v>7.34</v>
      </c>
      <c r="K159" s="6">
        <f t="shared" si="12"/>
        <v>30.56</v>
      </c>
      <c r="L159" s="6">
        <f t="shared" si="12"/>
        <v>544.41999999999996</v>
      </c>
    </row>
    <row r="160" spans="1:16" ht="15" customHeight="1" x14ac:dyDescent="0.25">
      <c r="A160" s="36" t="s">
        <v>131</v>
      </c>
      <c r="B160" s="57"/>
      <c r="C160" s="36">
        <f>C137+C140+C150+C153+C159</f>
        <v>1562</v>
      </c>
      <c r="D160" s="57"/>
      <c r="E160" s="57"/>
      <c r="F160" s="57"/>
      <c r="G160" s="36">
        <f>G137+G140+G150+G153+G159</f>
        <v>1540.94</v>
      </c>
      <c r="H160" s="36">
        <f>H137+H140+H150+H153+H159</f>
        <v>1889</v>
      </c>
      <c r="I160" s="57"/>
      <c r="J160" s="57"/>
      <c r="K160" s="57"/>
      <c r="L160" s="36">
        <f>L137+L140+L150+L153+L159</f>
        <v>1889.13</v>
      </c>
    </row>
    <row r="162" spans="1:12" ht="15" customHeight="1" x14ac:dyDescent="0.25">
      <c r="A162" s="204">
        <v>44438</v>
      </c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9"/>
    </row>
    <row r="163" spans="1:12" ht="15" customHeight="1" x14ac:dyDescent="0.25">
      <c r="A163" s="207" t="s">
        <v>116</v>
      </c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9"/>
    </row>
    <row r="164" spans="1:12" ht="15.75" customHeight="1" x14ac:dyDescent="0.25">
      <c r="A164" s="6">
        <v>168</v>
      </c>
      <c r="B164" s="11" t="s">
        <v>66</v>
      </c>
      <c r="C164" s="3">
        <v>150</v>
      </c>
      <c r="D164" s="3">
        <v>4.78</v>
      </c>
      <c r="E164" s="3">
        <v>5.14</v>
      </c>
      <c r="F164" s="3">
        <v>28.38</v>
      </c>
      <c r="G164" s="3">
        <v>176.21</v>
      </c>
      <c r="H164" s="3">
        <v>200</v>
      </c>
      <c r="I164" s="3">
        <v>6.37</v>
      </c>
      <c r="J164" s="3">
        <v>6.85</v>
      </c>
      <c r="K164" s="3">
        <v>37.840000000000003</v>
      </c>
      <c r="L164" s="3">
        <v>235</v>
      </c>
    </row>
    <row r="165" spans="1:12" ht="15.75" customHeight="1" x14ac:dyDescent="0.25">
      <c r="A165" s="1">
        <v>2</v>
      </c>
      <c r="B165" s="49" t="s">
        <v>135</v>
      </c>
      <c r="C165" s="1">
        <v>42</v>
      </c>
      <c r="D165" s="1">
        <v>2.17</v>
      </c>
      <c r="E165" s="1">
        <v>6.79</v>
      </c>
      <c r="F165" s="1">
        <v>13.15</v>
      </c>
      <c r="G165" s="1">
        <v>136.91999999999999</v>
      </c>
      <c r="H165" s="1">
        <v>44</v>
      </c>
      <c r="I165" s="1">
        <v>2.2599999999999998</v>
      </c>
      <c r="J165" s="1">
        <v>6.98</v>
      </c>
      <c r="K165" s="1">
        <v>13.52</v>
      </c>
      <c r="L165" s="1">
        <v>142.74</v>
      </c>
    </row>
    <row r="166" spans="1:12" ht="15.75" customHeight="1" x14ac:dyDescent="0.25">
      <c r="A166" s="1">
        <v>416</v>
      </c>
      <c r="B166" s="17" t="s">
        <v>108</v>
      </c>
      <c r="C166" s="1">
        <v>150</v>
      </c>
      <c r="D166" s="1">
        <v>3.15</v>
      </c>
      <c r="E166" s="1">
        <v>2.72</v>
      </c>
      <c r="F166" s="1">
        <v>12.96</v>
      </c>
      <c r="G166" s="1">
        <v>89</v>
      </c>
      <c r="H166" s="1">
        <v>200</v>
      </c>
      <c r="I166" s="1">
        <v>4.2</v>
      </c>
      <c r="J166" s="1">
        <v>3.62</v>
      </c>
      <c r="K166" s="1">
        <v>17.28</v>
      </c>
      <c r="L166" s="1">
        <v>118.66</v>
      </c>
    </row>
    <row r="167" spans="1:12" ht="15" customHeight="1" x14ac:dyDescent="0.25">
      <c r="A167" s="80" t="s">
        <v>111</v>
      </c>
      <c r="B167" s="81"/>
      <c r="C167" s="6">
        <f t="shared" ref="C167:H167" si="13">SUM(C164:C166)</f>
        <v>342</v>
      </c>
      <c r="D167" s="6">
        <f t="shared" si="13"/>
        <v>10.1</v>
      </c>
      <c r="E167" s="6">
        <f t="shared" si="13"/>
        <v>14.65</v>
      </c>
      <c r="F167" s="6">
        <f t="shared" si="13"/>
        <v>54.49</v>
      </c>
      <c r="G167" s="6">
        <f t="shared" si="13"/>
        <v>402.13</v>
      </c>
      <c r="H167" s="6">
        <f t="shared" si="13"/>
        <v>444</v>
      </c>
      <c r="I167" s="6">
        <f>SUM(I164:I166)</f>
        <v>12.829999999999998</v>
      </c>
      <c r="J167" s="6">
        <f>SUM(J164:J166)</f>
        <v>17.45</v>
      </c>
      <c r="K167" s="6">
        <f>SUM(K164:K166)</f>
        <v>68.64</v>
      </c>
      <c r="L167" s="6">
        <f>SUM(L164:L166)</f>
        <v>496.4</v>
      </c>
    </row>
    <row r="168" spans="1:12" ht="15" customHeight="1" x14ac:dyDescent="0.25">
      <c r="A168" s="58"/>
      <c r="B168" s="58"/>
      <c r="C168" s="58"/>
      <c r="D168" s="37"/>
      <c r="E168" s="37"/>
      <c r="F168" s="37"/>
      <c r="G168" s="37"/>
      <c r="H168" s="37"/>
      <c r="I168" s="37"/>
      <c r="J168" s="37"/>
      <c r="K168" s="37"/>
      <c r="L168" s="37"/>
    </row>
    <row r="169" spans="1:12" ht="15" customHeight="1" x14ac:dyDescent="0.25">
      <c r="A169" s="207" t="s">
        <v>175</v>
      </c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9"/>
    </row>
    <row r="170" spans="1:12" x14ac:dyDescent="0.25">
      <c r="A170" s="1" t="s">
        <v>113</v>
      </c>
      <c r="B170" s="14" t="s">
        <v>182</v>
      </c>
      <c r="C170" s="3">
        <v>100</v>
      </c>
      <c r="D170" s="3">
        <v>0</v>
      </c>
      <c r="E170" s="3">
        <v>0</v>
      </c>
      <c r="F170" s="3">
        <v>22</v>
      </c>
      <c r="G170" s="3">
        <v>45</v>
      </c>
      <c r="H170" s="3">
        <v>100</v>
      </c>
      <c r="I170" s="3">
        <v>0</v>
      </c>
      <c r="J170" s="3">
        <v>0</v>
      </c>
      <c r="K170" s="3">
        <v>22</v>
      </c>
      <c r="L170" s="3">
        <v>45</v>
      </c>
    </row>
    <row r="171" spans="1:12" ht="15" customHeight="1" x14ac:dyDescent="0.25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</row>
    <row r="172" spans="1:12" ht="15" customHeight="1" x14ac:dyDescent="0.25">
      <c r="A172" s="207" t="s">
        <v>117</v>
      </c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9"/>
    </row>
    <row r="173" spans="1:12" ht="15.75" customHeight="1" x14ac:dyDescent="0.25">
      <c r="A173" s="6">
        <v>88</v>
      </c>
      <c r="B173" s="47" t="s">
        <v>25</v>
      </c>
      <c r="C173" s="3">
        <v>150</v>
      </c>
      <c r="D173" s="3">
        <v>1.61</v>
      </c>
      <c r="E173" s="3">
        <v>1.7</v>
      </c>
      <c r="F173" s="3">
        <v>10.31</v>
      </c>
      <c r="G173" s="3">
        <v>62.85</v>
      </c>
      <c r="H173" s="3">
        <v>200</v>
      </c>
      <c r="I173" s="3">
        <v>2.15</v>
      </c>
      <c r="J173" s="3">
        <v>2.27</v>
      </c>
      <c r="K173" s="3">
        <v>13.75</v>
      </c>
      <c r="L173" s="3">
        <v>83.8</v>
      </c>
    </row>
    <row r="174" spans="1:12" ht="15.75" customHeight="1" x14ac:dyDescent="0.25">
      <c r="A174" s="8">
        <v>332</v>
      </c>
      <c r="B174" s="54" t="s">
        <v>90</v>
      </c>
      <c r="C174" s="8">
        <v>110</v>
      </c>
      <c r="D174" s="8">
        <v>2.67</v>
      </c>
      <c r="E174" s="8">
        <v>3.94</v>
      </c>
      <c r="F174" s="8">
        <v>26.9</v>
      </c>
      <c r="G174" s="8">
        <v>153.78</v>
      </c>
      <c r="H174" s="8">
        <v>120</v>
      </c>
      <c r="I174" s="8">
        <v>2.92</v>
      </c>
      <c r="J174" s="8">
        <v>4.29</v>
      </c>
      <c r="K174" s="8">
        <v>29.34</v>
      </c>
      <c r="L174" s="6">
        <v>167.76</v>
      </c>
    </row>
    <row r="175" spans="1:12" x14ac:dyDescent="0.25">
      <c r="A175" s="1" t="s">
        <v>212</v>
      </c>
      <c r="B175" s="17" t="s">
        <v>213</v>
      </c>
      <c r="C175" s="1">
        <v>80</v>
      </c>
      <c r="D175" s="1">
        <v>9.7799999999999994</v>
      </c>
      <c r="E175" s="1">
        <v>12.06</v>
      </c>
      <c r="F175" s="1">
        <v>11.29</v>
      </c>
      <c r="G175" s="1">
        <v>192.8</v>
      </c>
      <c r="H175" s="1">
        <v>90</v>
      </c>
      <c r="I175" s="1">
        <v>11.02</v>
      </c>
      <c r="J175" s="1">
        <v>13.57</v>
      </c>
      <c r="K175" s="21">
        <v>12.7</v>
      </c>
      <c r="L175" s="1">
        <v>216.9</v>
      </c>
    </row>
    <row r="176" spans="1:12" x14ac:dyDescent="0.25">
      <c r="A176" s="6">
        <v>366</v>
      </c>
      <c r="B176" s="11" t="s">
        <v>36</v>
      </c>
      <c r="C176" s="3">
        <v>30</v>
      </c>
      <c r="D176" s="3">
        <v>0.16</v>
      </c>
      <c r="E176" s="3">
        <v>1.1000000000000001</v>
      </c>
      <c r="F176" s="3">
        <v>1.57</v>
      </c>
      <c r="G176" s="3">
        <v>16.850000000000001</v>
      </c>
      <c r="H176" s="3">
        <v>30</v>
      </c>
      <c r="I176" s="3">
        <v>0.16</v>
      </c>
      <c r="J176" s="3">
        <v>1.1000000000000001</v>
      </c>
      <c r="K176" s="3">
        <v>1.57</v>
      </c>
      <c r="L176" s="3">
        <v>16.850000000000001</v>
      </c>
    </row>
    <row r="177" spans="1:12" ht="15.75" customHeight="1" x14ac:dyDescent="0.25">
      <c r="A177" s="6">
        <v>394</v>
      </c>
      <c r="B177" s="11" t="s">
        <v>185</v>
      </c>
      <c r="C177" s="3">
        <v>150</v>
      </c>
      <c r="D177" s="3">
        <v>0.12</v>
      </c>
      <c r="E177" s="3">
        <v>0</v>
      </c>
      <c r="F177" s="3">
        <v>11.24</v>
      </c>
      <c r="G177" s="3">
        <v>45</v>
      </c>
      <c r="H177" s="3">
        <v>200</v>
      </c>
      <c r="I177" s="3">
        <v>0.16</v>
      </c>
      <c r="J177" s="3">
        <v>0</v>
      </c>
      <c r="K177" s="3">
        <v>14.99</v>
      </c>
      <c r="L177" s="3">
        <v>60</v>
      </c>
    </row>
    <row r="178" spans="1:12" ht="15" customHeight="1" x14ac:dyDescent="0.25">
      <c r="A178" s="63" t="s">
        <v>113</v>
      </c>
      <c r="B178" s="10" t="s">
        <v>124</v>
      </c>
      <c r="C178" s="3">
        <v>40</v>
      </c>
      <c r="D178" s="3">
        <v>2.8</v>
      </c>
      <c r="E178" s="3">
        <v>0.28000000000000003</v>
      </c>
      <c r="F178" s="3">
        <v>19.96</v>
      </c>
      <c r="G178" s="3">
        <v>96</v>
      </c>
      <c r="H178" s="3">
        <v>50</v>
      </c>
      <c r="I178" s="3">
        <v>2.8</v>
      </c>
      <c r="J178" s="3">
        <v>0.28000000000000003</v>
      </c>
      <c r="K178" s="3">
        <v>19.96</v>
      </c>
      <c r="L178" s="3">
        <v>120</v>
      </c>
    </row>
    <row r="179" spans="1:12" ht="15" customHeight="1" x14ac:dyDescent="0.25">
      <c r="A179" s="80" t="s">
        <v>111</v>
      </c>
      <c r="B179" s="81"/>
      <c r="C179" s="6">
        <f t="shared" ref="C179:L179" si="14">SUM(C173:C178)</f>
        <v>560</v>
      </c>
      <c r="D179" s="6">
        <f t="shared" si="14"/>
        <v>17.139999999999997</v>
      </c>
      <c r="E179" s="6">
        <f t="shared" si="14"/>
        <v>19.080000000000002</v>
      </c>
      <c r="F179" s="6">
        <f t="shared" si="14"/>
        <v>81.27000000000001</v>
      </c>
      <c r="G179" s="6">
        <f t="shared" si="14"/>
        <v>567.28</v>
      </c>
      <c r="H179" s="6">
        <f t="shared" si="14"/>
        <v>690</v>
      </c>
      <c r="I179" s="6">
        <f t="shared" si="14"/>
        <v>19.21</v>
      </c>
      <c r="J179" s="6">
        <f t="shared" si="14"/>
        <v>21.510000000000005</v>
      </c>
      <c r="K179" s="6">
        <f t="shared" si="14"/>
        <v>92.31</v>
      </c>
      <c r="L179" s="6">
        <f t="shared" si="14"/>
        <v>665.31000000000006</v>
      </c>
    </row>
    <row r="180" spans="1:12" ht="15" customHeight="1" x14ac:dyDescent="0.25">
      <c r="A180" s="58"/>
      <c r="B180" s="58"/>
      <c r="C180" s="58"/>
      <c r="D180" s="37"/>
      <c r="E180" s="37"/>
      <c r="F180" s="37"/>
      <c r="G180" s="37"/>
      <c r="H180" s="37"/>
      <c r="I180" s="37"/>
      <c r="J180" s="37"/>
      <c r="K180" s="37"/>
      <c r="L180" s="37"/>
    </row>
    <row r="181" spans="1:12" ht="15" customHeight="1" x14ac:dyDescent="0.25">
      <c r="A181" s="207" t="s">
        <v>125</v>
      </c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9"/>
    </row>
    <row r="182" spans="1:12" ht="15.75" customHeight="1" x14ac:dyDescent="0.25">
      <c r="A182" s="6">
        <v>417</v>
      </c>
      <c r="B182" s="11" t="s">
        <v>196</v>
      </c>
      <c r="C182" s="3">
        <v>150</v>
      </c>
      <c r="D182" s="3">
        <v>0.51</v>
      </c>
      <c r="E182" s="3">
        <v>0</v>
      </c>
      <c r="F182" s="3">
        <v>15.76</v>
      </c>
      <c r="G182" s="3">
        <v>35.15</v>
      </c>
      <c r="H182" s="3">
        <v>200</v>
      </c>
      <c r="I182" s="3">
        <v>0.68</v>
      </c>
      <c r="J182" s="3">
        <v>0</v>
      </c>
      <c r="K182" s="3">
        <v>21</v>
      </c>
      <c r="L182" s="3">
        <v>46.87</v>
      </c>
    </row>
    <row r="183" spans="1:12" ht="15" customHeight="1" x14ac:dyDescent="0.25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</row>
    <row r="184" spans="1:12" ht="15" customHeight="1" x14ac:dyDescent="0.25">
      <c r="A184" s="207" t="s">
        <v>129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9"/>
    </row>
    <row r="185" spans="1:12" ht="15.75" customHeight="1" x14ac:dyDescent="0.25">
      <c r="A185" s="6">
        <v>217</v>
      </c>
      <c r="B185" s="11" t="s">
        <v>97</v>
      </c>
      <c r="C185" s="3">
        <v>150</v>
      </c>
      <c r="D185" s="3">
        <v>19.07</v>
      </c>
      <c r="E185" s="3">
        <v>7.62</v>
      </c>
      <c r="F185" s="3">
        <v>19.34</v>
      </c>
      <c r="G185" s="3">
        <v>222.15</v>
      </c>
      <c r="H185" s="3">
        <v>200</v>
      </c>
      <c r="I185" s="3">
        <v>25.43</v>
      </c>
      <c r="J185" s="3">
        <v>10.16</v>
      </c>
      <c r="K185" s="3">
        <v>25.79</v>
      </c>
      <c r="L185" s="3">
        <v>296.2</v>
      </c>
    </row>
    <row r="186" spans="1:12" x14ac:dyDescent="0.25">
      <c r="A186" s="1" t="s">
        <v>171</v>
      </c>
      <c r="B186" s="11" t="s">
        <v>189</v>
      </c>
      <c r="C186" s="3">
        <v>40</v>
      </c>
      <c r="D186" s="3">
        <v>3.1</v>
      </c>
      <c r="E186" s="3">
        <v>2.6</v>
      </c>
      <c r="F186" s="3">
        <v>19.32</v>
      </c>
      <c r="G186" s="3">
        <v>113.15</v>
      </c>
      <c r="H186" s="3">
        <v>60</v>
      </c>
      <c r="I186" s="3">
        <v>3.88</v>
      </c>
      <c r="J186" s="3">
        <v>3.25</v>
      </c>
      <c r="K186" s="3">
        <v>24.15</v>
      </c>
      <c r="L186" s="3">
        <v>141.44</v>
      </c>
    </row>
    <row r="187" spans="1:12" ht="15" customHeight="1" x14ac:dyDescent="0.25">
      <c r="A187" s="6">
        <v>410</v>
      </c>
      <c r="B187" s="10" t="s">
        <v>130</v>
      </c>
      <c r="C187" s="3">
        <v>150</v>
      </c>
      <c r="D187" s="3">
        <v>4.4999999999999998E-2</v>
      </c>
      <c r="E187" s="3">
        <v>0</v>
      </c>
      <c r="F187" s="3">
        <v>4.51</v>
      </c>
      <c r="G187" s="3">
        <v>18.239999999999998</v>
      </c>
      <c r="H187" s="3">
        <v>200</v>
      </c>
      <c r="I187" s="3">
        <v>0.06</v>
      </c>
      <c r="J187" s="3">
        <v>0</v>
      </c>
      <c r="K187" s="3">
        <v>6.02</v>
      </c>
      <c r="L187" s="3">
        <v>24.32</v>
      </c>
    </row>
    <row r="188" spans="1:12" ht="15" customHeight="1" x14ac:dyDescent="0.25">
      <c r="A188" s="63" t="s">
        <v>113</v>
      </c>
      <c r="B188" s="10" t="s">
        <v>16</v>
      </c>
      <c r="C188" s="3">
        <v>20</v>
      </c>
      <c r="D188" s="3">
        <v>3.4</v>
      </c>
      <c r="E188" s="3">
        <v>1.32</v>
      </c>
      <c r="F188" s="3">
        <v>17</v>
      </c>
      <c r="G188" s="3">
        <v>51.8</v>
      </c>
      <c r="H188" s="3">
        <v>25</v>
      </c>
      <c r="I188" s="3">
        <v>4.25</v>
      </c>
      <c r="J188" s="3">
        <v>1.65</v>
      </c>
      <c r="K188" s="3">
        <v>21.25</v>
      </c>
      <c r="L188" s="3">
        <v>64.8</v>
      </c>
    </row>
    <row r="189" spans="1:12" ht="15" customHeight="1" x14ac:dyDescent="0.25">
      <c r="A189" s="80" t="s">
        <v>111</v>
      </c>
      <c r="B189" s="81"/>
      <c r="C189" s="6">
        <f>SUM(C185:C188)</f>
        <v>360</v>
      </c>
      <c r="D189" s="6">
        <f>SUM(D185:D187)</f>
        <v>22.215000000000003</v>
      </c>
      <c r="E189" s="6">
        <f>SUM(E185:E187)</f>
        <v>10.220000000000001</v>
      </c>
      <c r="F189" s="6">
        <f>SUM(F185:F187)</f>
        <v>43.169999999999995</v>
      </c>
      <c r="G189" s="6">
        <f>SUM(G185:G187)</f>
        <v>353.54</v>
      </c>
      <c r="H189" s="6">
        <f>SUM(H185:H188)</f>
        <v>485</v>
      </c>
      <c r="I189" s="6">
        <f>SUM(I185:I187)</f>
        <v>29.369999999999997</v>
      </c>
      <c r="J189" s="6">
        <f>SUM(J185:J187)</f>
        <v>13.41</v>
      </c>
      <c r="K189" s="6">
        <f>SUM(K185:K187)</f>
        <v>55.959999999999994</v>
      </c>
      <c r="L189" s="6">
        <f>SUM(L185:L187)</f>
        <v>461.96</v>
      </c>
    </row>
    <row r="190" spans="1:12" ht="15" customHeight="1" x14ac:dyDescent="0.25">
      <c r="A190" s="36" t="s">
        <v>131</v>
      </c>
      <c r="B190" s="57"/>
      <c r="C190" s="36">
        <f>C189+C182+C179+C170+C167</f>
        <v>1512</v>
      </c>
      <c r="D190" s="57"/>
      <c r="E190" s="57"/>
      <c r="F190" s="57"/>
      <c r="G190" s="36">
        <f>G189+G182+G179+G170+G167</f>
        <v>1403.1</v>
      </c>
      <c r="H190" s="36">
        <f>H189+H182+H179+H170+H167</f>
        <v>1919</v>
      </c>
      <c r="I190" s="36"/>
      <c r="J190" s="57"/>
      <c r="K190" s="57"/>
      <c r="L190" s="36">
        <f>L189+L182+L179+L170+L167</f>
        <v>1715.54</v>
      </c>
    </row>
    <row r="192" spans="1:12" ht="15" customHeight="1" x14ac:dyDescent="0.25">
      <c r="A192" s="204">
        <v>44439</v>
      </c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9"/>
    </row>
    <row r="193" spans="1:12" ht="15" customHeight="1" x14ac:dyDescent="0.25">
      <c r="A193" s="207" t="s">
        <v>116</v>
      </c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9"/>
    </row>
    <row r="194" spans="1:12" ht="15.75" customHeight="1" x14ac:dyDescent="0.25">
      <c r="A194" s="6">
        <v>168</v>
      </c>
      <c r="B194" s="11" t="s">
        <v>77</v>
      </c>
      <c r="C194" s="3">
        <v>150</v>
      </c>
      <c r="D194" s="3">
        <v>3.84</v>
      </c>
      <c r="E194" s="3">
        <v>4.97</v>
      </c>
      <c r="F194" s="3">
        <v>24.46</v>
      </c>
      <c r="G194" s="3">
        <v>157.6</v>
      </c>
      <c r="H194" s="3">
        <v>200</v>
      </c>
      <c r="I194" s="3">
        <v>5.12</v>
      </c>
      <c r="J194" s="3">
        <v>6.63</v>
      </c>
      <c r="K194" s="3">
        <v>32.61</v>
      </c>
      <c r="L194" s="3">
        <v>210.13</v>
      </c>
    </row>
    <row r="195" spans="1:12" ht="15.75" customHeight="1" x14ac:dyDescent="0.25">
      <c r="A195" s="1">
        <v>3</v>
      </c>
      <c r="B195" s="49" t="s">
        <v>153</v>
      </c>
      <c r="C195" s="1">
        <v>42</v>
      </c>
      <c r="D195" s="1">
        <v>4.41</v>
      </c>
      <c r="E195" s="1">
        <v>6.42</v>
      </c>
      <c r="F195" s="1">
        <v>13.58</v>
      </c>
      <c r="G195" s="1">
        <v>129.69999999999999</v>
      </c>
      <c r="H195" s="1">
        <v>44</v>
      </c>
      <c r="I195" s="1">
        <v>4.7300000000000004</v>
      </c>
      <c r="J195" s="1">
        <v>6.88</v>
      </c>
      <c r="K195" s="1">
        <v>14.56</v>
      </c>
      <c r="L195" s="1">
        <v>139</v>
      </c>
    </row>
    <row r="196" spans="1:12" x14ac:dyDescent="0.25">
      <c r="A196" s="6">
        <v>410</v>
      </c>
      <c r="B196" s="10" t="s">
        <v>20</v>
      </c>
      <c r="C196" s="3">
        <v>150</v>
      </c>
      <c r="D196" s="3">
        <v>0.09</v>
      </c>
      <c r="E196" s="3">
        <v>0</v>
      </c>
      <c r="F196" s="3">
        <v>9.0299999999999994</v>
      </c>
      <c r="G196" s="3">
        <v>36.479999999999997</v>
      </c>
      <c r="H196" s="3">
        <v>200</v>
      </c>
      <c r="I196" s="3">
        <v>0.12</v>
      </c>
      <c r="J196" s="3">
        <v>0</v>
      </c>
      <c r="K196" s="3">
        <v>12.04</v>
      </c>
      <c r="L196" s="3">
        <v>48.64</v>
      </c>
    </row>
    <row r="197" spans="1:12" ht="15" customHeight="1" x14ac:dyDescent="0.25">
      <c r="A197" s="80" t="s">
        <v>111</v>
      </c>
      <c r="B197" s="81"/>
      <c r="C197" s="6">
        <f>SUM(C193:C196)</f>
        <v>342</v>
      </c>
      <c r="D197" s="6">
        <f>SUM(D194:D196)</f>
        <v>8.34</v>
      </c>
      <c r="E197" s="6">
        <f>SUM(E194:E196)</f>
        <v>11.39</v>
      </c>
      <c r="F197" s="6">
        <f>SUM(F194:F196)</f>
        <v>47.07</v>
      </c>
      <c r="G197" s="6">
        <f>SUM(G194:G196)</f>
        <v>323.77999999999997</v>
      </c>
      <c r="H197" s="6">
        <f>SUM(H193:H196)</f>
        <v>444</v>
      </c>
      <c r="I197" s="6">
        <f>SUM(I194:I196)</f>
        <v>9.9700000000000006</v>
      </c>
      <c r="J197" s="6">
        <f>SUM(J194:J196)</f>
        <v>13.51</v>
      </c>
      <c r="K197" s="6">
        <f>SUM(K194:K196)</f>
        <v>59.21</v>
      </c>
      <c r="L197" s="6">
        <f>SUM(L194:L196)</f>
        <v>397.77</v>
      </c>
    </row>
    <row r="198" spans="1:12" ht="15" customHeight="1" x14ac:dyDescent="0.25">
      <c r="A198" s="58"/>
      <c r="B198" s="58"/>
      <c r="C198" s="58"/>
      <c r="D198" s="37"/>
      <c r="E198" s="37"/>
      <c r="F198" s="37"/>
      <c r="G198" s="37"/>
      <c r="H198" s="37"/>
      <c r="I198" s="37"/>
      <c r="J198" s="37"/>
      <c r="K198" s="37"/>
      <c r="L198" s="37"/>
    </row>
    <row r="199" spans="1:12" ht="15" customHeight="1" x14ac:dyDescent="0.25">
      <c r="A199" s="207" t="s">
        <v>175</v>
      </c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9"/>
    </row>
    <row r="200" spans="1:12" ht="15" customHeight="1" x14ac:dyDescent="0.25">
      <c r="A200" s="6" t="s">
        <v>113</v>
      </c>
      <c r="B200" s="14" t="s">
        <v>182</v>
      </c>
      <c r="C200" s="3">
        <v>100</v>
      </c>
      <c r="D200" s="3">
        <v>0</v>
      </c>
      <c r="E200" s="3">
        <v>0</v>
      </c>
      <c r="F200" s="3">
        <v>22</v>
      </c>
      <c r="G200" s="3">
        <v>45</v>
      </c>
      <c r="H200" s="3">
        <v>100</v>
      </c>
      <c r="I200" s="3">
        <v>0</v>
      </c>
      <c r="J200" s="3">
        <v>0</v>
      </c>
      <c r="K200" s="3">
        <v>22</v>
      </c>
      <c r="L200" s="3">
        <v>45</v>
      </c>
    </row>
    <row r="201" spans="1:12" ht="15" customHeight="1" x14ac:dyDescent="0.2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</row>
    <row r="202" spans="1:12" ht="15" customHeight="1" x14ac:dyDescent="0.25">
      <c r="A202" s="207" t="s">
        <v>117</v>
      </c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9"/>
    </row>
    <row r="203" spans="1:12" x14ac:dyDescent="0.25">
      <c r="A203" s="6">
        <v>80</v>
      </c>
      <c r="B203" s="47" t="s">
        <v>188</v>
      </c>
      <c r="C203" s="3">
        <v>150</v>
      </c>
      <c r="D203" s="3">
        <v>2.95</v>
      </c>
      <c r="E203" s="3">
        <v>3.68</v>
      </c>
      <c r="F203" s="3">
        <v>12.63</v>
      </c>
      <c r="G203" s="3">
        <v>90.66</v>
      </c>
      <c r="H203" s="3">
        <v>200</v>
      </c>
      <c r="I203" s="3">
        <v>3.93</v>
      </c>
      <c r="J203" s="3">
        <v>4.91</v>
      </c>
      <c r="K203" s="3">
        <v>16.84</v>
      </c>
      <c r="L203" s="3">
        <v>120.88</v>
      </c>
    </row>
    <row r="204" spans="1:12" ht="15.75" customHeight="1" x14ac:dyDescent="0.25">
      <c r="A204" s="6">
        <v>219</v>
      </c>
      <c r="B204" s="11" t="s">
        <v>34</v>
      </c>
      <c r="C204" s="3">
        <v>110</v>
      </c>
      <c r="D204" s="3">
        <v>4.05</v>
      </c>
      <c r="E204" s="3">
        <v>3.9</v>
      </c>
      <c r="F204" s="3">
        <v>25.91</v>
      </c>
      <c r="G204" s="3">
        <v>154.80000000000001</v>
      </c>
      <c r="H204" s="3">
        <v>120</v>
      </c>
      <c r="I204" s="3">
        <v>4.41</v>
      </c>
      <c r="J204" s="3">
        <v>4.25</v>
      </c>
      <c r="K204" s="3">
        <v>28.27</v>
      </c>
      <c r="L204" s="3">
        <v>168.87</v>
      </c>
    </row>
    <row r="205" spans="1:12" x14ac:dyDescent="0.25">
      <c r="A205" s="1">
        <v>296</v>
      </c>
      <c r="B205" s="40" t="s">
        <v>105</v>
      </c>
      <c r="C205" s="1">
        <v>80</v>
      </c>
      <c r="D205" s="1">
        <v>15.56</v>
      </c>
      <c r="E205" s="1">
        <v>11.39</v>
      </c>
      <c r="F205" s="1">
        <v>16.7</v>
      </c>
      <c r="G205" s="1">
        <v>232</v>
      </c>
      <c r="H205" s="1">
        <v>90</v>
      </c>
      <c r="I205" s="21">
        <v>17.5</v>
      </c>
      <c r="J205" s="1">
        <v>12.81</v>
      </c>
      <c r="K205" s="1">
        <v>18.79</v>
      </c>
      <c r="L205" s="1">
        <v>298.3</v>
      </c>
    </row>
    <row r="206" spans="1:12" x14ac:dyDescent="0.25">
      <c r="A206" s="6">
        <v>366</v>
      </c>
      <c r="B206" s="11" t="s">
        <v>36</v>
      </c>
      <c r="C206" s="3">
        <v>30</v>
      </c>
      <c r="D206" s="3">
        <v>0.16</v>
      </c>
      <c r="E206" s="3">
        <v>1.1000000000000001</v>
      </c>
      <c r="F206" s="3">
        <v>1.57</v>
      </c>
      <c r="G206" s="3">
        <v>16.850000000000001</v>
      </c>
      <c r="H206" s="3">
        <v>30</v>
      </c>
      <c r="I206" s="3">
        <v>0.16</v>
      </c>
      <c r="J206" s="3">
        <v>1.1000000000000001</v>
      </c>
      <c r="K206" s="3">
        <v>1.57</v>
      </c>
      <c r="L206" s="3">
        <v>16.850000000000001</v>
      </c>
    </row>
    <row r="207" spans="1:12" ht="15.75" customHeight="1" x14ac:dyDescent="0.25">
      <c r="A207" s="6">
        <v>394</v>
      </c>
      <c r="B207" s="11" t="s">
        <v>158</v>
      </c>
      <c r="C207" s="3">
        <v>150</v>
      </c>
      <c r="D207" s="3">
        <v>0.12</v>
      </c>
      <c r="E207" s="3">
        <v>0</v>
      </c>
      <c r="F207" s="3">
        <v>11.24</v>
      </c>
      <c r="G207" s="3">
        <v>45</v>
      </c>
      <c r="H207" s="3">
        <v>200</v>
      </c>
      <c r="I207" s="3">
        <v>0.16</v>
      </c>
      <c r="J207" s="3">
        <v>0</v>
      </c>
      <c r="K207" s="3">
        <v>14.99</v>
      </c>
      <c r="L207" s="3">
        <v>60</v>
      </c>
    </row>
    <row r="208" spans="1:12" ht="15" customHeight="1" x14ac:dyDescent="0.25">
      <c r="A208" s="63" t="s">
        <v>113</v>
      </c>
      <c r="B208" s="10" t="s">
        <v>124</v>
      </c>
      <c r="C208" s="3">
        <v>40</v>
      </c>
      <c r="D208" s="3">
        <v>2.8</v>
      </c>
      <c r="E208" s="3">
        <v>0.28000000000000003</v>
      </c>
      <c r="F208" s="3">
        <v>19.96</v>
      </c>
      <c r="G208" s="3">
        <v>96</v>
      </c>
      <c r="H208" s="3">
        <v>50</v>
      </c>
      <c r="I208" s="3">
        <v>2.8</v>
      </c>
      <c r="J208" s="3">
        <v>0.28000000000000003</v>
      </c>
      <c r="K208" s="3">
        <v>19.96</v>
      </c>
      <c r="L208" s="3">
        <v>120</v>
      </c>
    </row>
    <row r="209" spans="1:12" ht="15" customHeight="1" x14ac:dyDescent="0.25">
      <c r="A209" s="80" t="s">
        <v>111</v>
      </c>
      <c r="B209" s="81"/>
      <c r="C209" s="6">
        <f t="shared" ref="C209:L209" si="15">SUM(C203:C208)</f>
        <v>560</v>
      </c>
      <c r="D209" s="6">
        <f t="shared" si="15"/>
        <v>25.640000000000004</v>
      </c>
      <c r="E209" s="6">
        <f t="shared" si="15"/>
        <v>20.350000000000001</v>
      </c>
      <c r="F209" s="6">
        <f t="shared" si="15"/>
        <v>88.009999999999991</v>
      </c>
      <c r="G209" s="6">
        <f t="shared" si="15"/>
        <v>635.31000000000006</v>
      </c>
      <c r="H209" s="6">
        <f t="shared" si="15"/>
        <v>690</v>
      </c>
      <c r="I209" s="6">
        <f t="shared" si="15"/>
        <v>28.96</v>
      </c>
      <c r="J209" s="6">
        <f t="shared" si="15"/>
        <v>23.35</v>
      </c>
      <c r="K209" s="6">
        <f t="shared" si="15"/>
        <v>100.41999999999999</v>
      </c>
      <c r="L209" s="6">
        <f t="shared" si="15"/>
        <v>784.9</v>
      </c>
    </row>
    <row r="210" spans="1:12" ht="15" customHeight="1" x14ac:dyDescent="0.25">
      <c r="A210" s="58"/>
      <c r="B210" s="58"/>
      <c r="C210" s="58"/>
      <c r="D210" s="37"/>
      <c r="E210" s="37"/>
      <c r="F210" s="37"/>
      <c r="G210" s="37"/>
      <c r="H210" s="37"/>
      <c r="I210" s="37"/>
      <c r="J210" s="37"/>
      <c r="K210" s="37"/>
      <c r="L210" s="37"/>
    </row>
    <row r="211" spans="1:12" ht="15" customHeight="1" x14ac:dyDescent="0.25">
      <c r="A211" s="207" t="s">
        <v>125</v>
      </c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9"/>
    </row>
    <row r="212" spans="1:12" ht="15.75" customHeight="1" x14ac:dyDescent="0.25">
      <c r="A212" s="1" t="s">
        <v>113</v>
      </c>
      <c r="B212" s="24" t="s">
        <v>216</v>
      </c>
      <c r="C212" s="1">
        <v>150</v>
      </c>
      <c r="D212" s="1">
        <v>4.5</v>
      </c>
      <c r="E212" s="1">
        <v>4.8</v>
      </c>
      <c r="F212" s="1">
        <v>7.05</v>
      </c>
      <c r="G212" s="1">
        <v>87</v>
      </c>
      <c r="H212" s="1">
        <v>200</v>
      </c>
      <c r="I212" s="1">
        <v>6</v>
      </c>
      <c r="J212" s="1">
        <v>6.4</v>
      </c>
      <c r="K212" s="1">
        <v>9.4</v>
      </c>
      <c r="L212" s="1">
        <v>116</v>
      </c>
    </row>
    <row r="213" spans="1:12" ht="15.75" customHeight="1" x14ac:dyDescent="0.25">
      <c r="A213" s="1" t="s">
        <v>113</v>
      </c>
      <c r="B213" s="50" t="s">
        <v>112</v>
      </c>
      <c r="C213" s="1">
        <v>30</v>
      </c>
      <c r="D213" s="1">
        <v>2.25</v>
      </c>
      <c r="E213" s="1">
        <v>4.5</v>
      </c>
      <c r="F213" s="1">
        <v>20.399999999999999</v>
      </c>
      <c r="G213" s="1">
        <v>132</v>
      </c>
      <c r="H213" s="1">
        <v>30</v>
      </c>
      <c r="I213" s="1">
        <v>2.25</v>
      </c>
      <c r="J213" s="1">
        <v>4.5</v>
      </c>
      <c r="K213" s="1">
        <v>20.399999999999999</v>
      </c>
      <c r="L213" s="1">
        <v>132</v>
      </c>
    </row>
    <row r="214" spans="1:12" ht="15" customHeight="1" x14ac:dyDescent="0.25">
      <c r="A214" s="80" t="s">
        <v>111</v>
      </c>
      <c r="B214" s="81"/>
      <c r="C214" s="6">
        <f t="shared" ref="C214:L214" si="16">SUM(C212:C213)</f>
        <v>180</v>
      </c>
      <c r="D214" s="6">
        <f t="shared" si="16"/>
        <v>6.75</v>
      </c>
      <c r="E214" s="6">
        <f t="shared" si="16"/>
        <v>9.3000000000000007</v>
      </c>
      <c r="F214" s="6">
        <f t="shared" si="16"/>
        <v>27.45</v>
      </c>
      <c r="G214" s="6">
        <f t="shared" si="16"/>
        <v>219</v>
      </c>
      <c r="H214" s="6">
        <f t="shared" si="16"/>
        <v>230</v>
      </c>
      <c r="I214" s="6">
        <f t="shared" si="16"/>
        <v>8.25</v>
      </c>
      <c r="J214" s="6">
        <f t="shared" si="16"/>
        <v>10.9</v>
      </c>
      <c r="K214" s="6">
        <f t="shared" si="16"/>
        <v>29.799999999999997</v>
      </c>
      <c r="L214" s="6">
        <f t="shared" si="16"/>
        <v>248</v>
      </c>
    </row>
    <row r="215" spans="1:12" ht="15" customHeight="1" x14ac:dyDescent="0.2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</row>
    <row r="216" spans="1:12" ht="15" customHeight="1" x14ac:dyDescent="0.25">
      <c r="A216" s="207" t="s">
        <v>129</v>
      </c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9"/>
    </row>
    <row r="217" spans="1:12" ht="15.75" customHeight="1" x14ac:dyDescent="0.25">
      <c r="A217" s="6">
        <v>136</v>
      </c>
      <c r="B217" s="11" t="s">
        <v>75</v>
      </c>
      <c r="C217" s="3">
        <v>110</v>
      </c>
      <c r="D217" s="3">
        <v>2.2999999999999998</v>
      </c>
      <c r="E217" s="3">
        <v>5.16</v>
      </c>
      <c r="F217" s="3">
        <v>19.95</v>
      </c>
      <c r="G217" s="3">
        <v>133.80000000000001</v>
      </c>
      <c r="H217" s="3">
        <v>120</v>
      </c>
      <c r="I217" s="3">
        <v>2.5</v>
      </c>
      <c r="J217" s="3">
        <v>5.62</v>
      </c>
      <c r="K217" s="3">
        <v>21.76</v>
      </c>
      <c r="L217" s="3">
        <v>145.96</v>
      </c>
    </row>
    <row r="218" spans="1:12" ht="15.75" customHeight="1" x14ac:dyDescent="0.25">
      <c r="A218" s="1" t="s">
        <v>113</v>
      </c>
      <c r="B218" s="11" t="s">
        <v>76</v>
      </c>
      <c r="C218" s="3">
        <v>40</v>
      </c>
      <c r="D218" s="3">
        <v>0</v>
      </c>
      <c r="E218" s="3">
        <v>2.8</v>
      </c>
      <c r="F218" s="3">
        <v>2.8</v>
      </c>
      <c r="G218" s="3">
        <v>36</v>
      </c>
      <c r="H218" s="3">
        <v>50</v>
      </c>
      <c r="I218" s="3">
        <v>0</v>
      </c>
      <c r="J218" s="3">
        <v>3.5</v>
      </c>
      <c r="K218" s="3">
        <v>3.5</v>
      </c>
      <c r="L218" s="3">
        <v>45</v>
      </c>
    </row>
    <row r="219" spans="1:12" ht="15.75" customHeight="1" x14ac:dyDescent="0.25">
      <c r="A219" s="1" t="s">
        <v>113</v>
      </c>
      <c r="B219" s="17" t="s">
        <v>164</v>
      </c>
      <c r="C219" s="1">
        <v>30</v>
      </c>
      <c r="D219" s="1">
        <v>1.26</v>
      </c>
      <c r="E219" s="1">
        <v>6.36</v>
      </c>
      <c r="F219" s="1">
        <v>19.2</v>
      </c>
      <c r="G219" s="1">
        <v>137.1</v>
      </c>
      <c r="H219" s="1">
        <v>30</v>
      </c>
      <c r="I219" s="1">
        <v>1.26</v>
      </c>
      <c r="J219" s="1">
        <v>6.36</v>
      </c>
      <c r="K219" s="1">
        <v>19.2</v>
      </c>
      <c r="L219" s="1">
        <v>137.1</v>
      </c>
    </row>
    <row r="220" spans="1:12" ht="15" customHeight="1" x14ac:dyDescent="0.25">
      <c r="A220" s="6">
        <v>410</v>
      </c>
      <c r="B220" s="10" t="s">
        <v>130</v>
      </c>
      <c r="C220" s="3">
        <v>150</v>
      </c>
      <c r="D220" s="3">
        <v>4.4999999999999998E-2</v>
      </c>
      <c r="E220" s="3">
        <v>0</v>
      </c>
      <c r="F220" s="3">
        <v>4.51</v>
      </c>
      <c r="G220" s="3">
        <v>18.239999999999998</v>
      </c>
      <c r="H220" s="3">
        <v>200</v>
      </c>
      <c r="I220" s="3">
        <v>0.06</v>
      </c>
      <c r="J220" s="3">
        <v>0</v>
      </c>
      <c r="K220" s="3">
        <v>6.02</v>
      </c>
      <c r="L220" s="3">
        <v>24.32</v>
      </c>
    </row>
    <row r="221" spans="1:12" x14ac:dyDescent="0.25">
      <c r="A221" s="1" t="s">
        <v>113</v>
      </c>
      <c r="B221" s="10" t="s">
        <v>16</v>
      </c>
      <c r="C221" s="3">
        <v>40</v>
      </c>
      <c r="D221" s="3">
        <v>3.4</v>
      </c>
      <c r="E221" s="3">
        <v>1.32</v>
      </c>
      <c r="F221" s="3">
        <v>17</v>
      </c>
      <c r="G221" s="3">
        <v>103.6</v>
      </c>
      <c r="H221" s="3">
        <v>50</v>
      </c>
      <c r="I221" s="3">
        <v>4.25</v>
      </c>
      <c r="J221" s="3">
        <v>1.65</v>
      </c>
      <c r="K221" s="3">
        <v>21.25</v>
      </c>
      <c r="L221" s="3">
        <v>129.5</v>
      </c>
    </row>
    <row r="222" spans="1:12" ht="15" customHeight="1" x14ac:dyDescent="0.25">
      <c r="A222" s="80" t="s">
        <v>111</v>
      </c>
      <c r="B222" s="81"/>
      <c r="C222" s="6">
        <f t="shared" ref="C222:L222" si="17">SUM(C217:C221)</f>
        <v>370</v>
      </c>
      <c r="D222" s="6">
        <f t="shared" si="17"/>
        <v>7.004999999999999</v>
      </c>
      <c r="E222" s="6">
        <f t="shared" si="17"/>
        <v>15.64</v>
      </c>
      <c r="F222" s="6">
        <f t="shared" si="17"/>
        <v>63.46</v>
      </c>
      <c r="G222" s="6">
        <f t="shared" si="17"/>
        <v>428.74</v>
      </c>
      <c r="H222" s="6">
        <f t="shared" si="17"/>
        <v>450</v>
      </c>
      <c r="I222" s="6">
        <f t="shared" si="17"/>
        <v>8.07</v>
      </c>
      <c r="J222" s="6">
        <f t="shared" si="17"/>
        <v>17.13</v>
      </c>
      <c r="K222" s="6">
        <f t="shared" si="17"/>
        <v>71.73</v>
      </c>
      <c r="L222" s="6">
        <f t="shared" si="17"/>
        <v>481.88</v>
      </c>
    </row>
    <row r="223" spans="1:12" ht="15" customHeight="1" x14ac:dyDescent="0.25">
      <c r="A223" s="36" t="s">
        <v>131</v>
      </c>
      <c r="B223" s="57"/>
      <c r="C223" s="36">
        <f>C197+C200+C209+C214+C222</f>
        <v>1552</v>
      </c>
      <c r="D223" s="57"/>
      <c r="E223" s="57"/>
      <c r="F223" s="57"/>
      <c r="G223" s="36">
        <f>G197+G200+G209+G214+G222</f>
        <v>1651.8300000000002</v>
      </c>
      <c r="H223" s="36">
        <f>H197+H200+H209+H214+H222</f>
        <v>1914</v>
      </c>
      <c r="I223" s="57"/>
      <c r="J223" s="57"/>
      <c r="K223" s="57"/>
      <c r="L223" s="36">
        <f>L197+L200+L209+L214+L222</f>
        <v>1957.5500000000002</v>
      </c>
    </row>
    <row r="225" spans="1:12" ht="15" customHeight="1" x14ac:dyDescent="0.25">
      <c r="A225" s="204">
        <v>44440</v>
      </c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9"/>
    </row>
    <row r="226" spans="1:12" ht="15" customHeight="1" x14ac:dyDescent="0.25">
      <c r="A226" s="207" t="s">
        <v>116</v>
      </c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9"/>
    </row>
    <row r="227" spans="1:12" ht="15.75" customHeight="1" x14ac:dyDescent="0.25">
      <c r="A227" s="6">
        <v>168</v>
      </c>
      <c r="B227" s="11" t="s">
        <v>58</v>
      </c>
      <c r="C227" s="3">
        <v>150</v>
      </c>
      <c r="D227" s="3">
        <v>4.79</v>
      </c>
      <c r="E227" s="3">
        <v>6.1</v>
      </c>
      <c r="F227" s="3">
        <v>25.68</v>
      </c>
      <c r="G227" s="3">
        <v>176.42</v>
      </c>
      <c r="H227" s="3">
        <v>200</v>
      </c>
      <c r="I227" s="3">
        <v>6.39</v>
      </c>
      <c r="J227" s="3">
        <v>8.1300000000000008</v>
      </c>
      <c r="K227" s="3">
        <v>28.53</v>
      </c>
      <c r="L227" s="3">
        <v>235.23</v>
      </c>
    </row>
    <row r="228" spans="1:12" ht="15.75" customHeight="1" x14ac:dyDescent="0.25">
      <c r="A228" s="1">
        <v>2</v>
      </c>
      <c r="B228" s="49" t="s">
        <v>153</v>
      </c>
      <c r="C228" s="1">
        <v>42</v>
      </c>
      <c r="D228" s="1">
        <v>2.17</v>
      </c>
      <c r="E228" s="1">
        <v>6.79</v>
      </c>
      <c r="F228" s="1">
        <v>13.15</v>
      </c>
      <c r="G228" s="1">
        <v>136.91999999999999</v>
      </c>
      <c r="H228" s="1">
        <v>44</v>
      </c>
      <c r="I228" s="1">
        <v>2.2599999999999998</v>
      </c>
      <c r="J228" s="1">
        <v>6.98</v>
      </c>
      <c r="K228" s="1">
        <v>13.52</v>
      </c>
      <c r="L228" s="1">
        <v>142.74</v>
      </c>
    </row>
    <row r="229" spans="1:12" x14ac:dyDescent="0.25">
      <c r="A229" s="6">
        <v>410</v>
      </c>
      <c r="B229" s="10" t="s">
        <v>20</v>
      </c>
      <c r="C229" s="3">
        <v>150</v>
      </c>
      <c r="D229" s="3">
        <v>0.09</v>
      </c>
      <c r="E229" s="3">
        <v>0</v>
      </c>
      <c r="F229" s="3">
        <v>9.0299999999999994</v>
      </c>
      <c r="G229" s="3">
        <v>36.479999999999997</v>
      </c>
      <c r="H229" s="3">
        <v>200</v>
      </c>
      <c r="I229" s="3">
        <v>0.12</v>
      </c>
      <c r="J229" s="3">
        <v>0</v>
      </c>
      <c r="K229" s="3">
        <v>12.04</v>
      </c>
      <c r="L229" s="3">
        <v>48.64</v>
      </c>
    </row>
    <row r="230" spans="1:12" ht="15" customHeight="1" x14ac:dyDescent="0.25">
      <c r="A230" s="80" t="s">
        <v>111</v>
      </c>
      <c r="B230" s="81"/>
      <c r="C230" s="6">
        <f>SUM(C225:C229)</f>
        <v>342</v>
      </c>
      <c r="D230" s="6">
        <f>SUM(D227:D229)</f>
        <v>7.05</v>
      </c>
      <c r="E230" s="6">
        <f>SUM(E227:E229)</f>
        <v>12.89</v>
      </c>
      <c r="F230" s="6">
        <f>SUM(F227:F229)</f>
        <v>47.86</v>
      </c>
      <c r="G230" s="6">
        <f>SUM(G227:G229)</f>
        <v>349.82</v>
      </c>
      <c r="H230" s="6">
        <f>SUM(H225:H229)</f>
        <v>444</v>
      </c>
      <c r="I230" s="6">
        <f>SUM(I227:I229)</f>
        <v>8.7699999999999978</v>
      </c>
      <c r="J230" s="6">
        <f>SUM(J227:J229)</f>
        <v>15.110000000000001</v>
      </c>
      <c r="K230" s="6">
        <f>SUM(K227:K229)</f>
        <v>54.089999999999996</v>
      </c>
      <c r="L230" s="6">
        <f>SUM(L227:L229)</f>
        <v>426.61</v>
      </c>
    </row>
    <row r="231" spans="1:12" ht="15" customHeight="1" x14ac:dyDescent="0.25">
      <c r="A231" s="58"/>
      <c r="B231" s="58"/>
      <c r="C231" s="58"/>
      <c r="D231" s="37"/>
      <c r="E231" s="37"/>
      <c r="F231" s="37"/>
      <c r="G231" s="37"/>
      <c r="H231" s="37"/>
      <c r="I231" s="37"/>
      <c r="J231" s="37"/>
      <c r="K231" s="37"/>
      <c r="L231" s="37"/>
    </row>
    <row r="232" spans="1:12" ht="15" customHeight="1" x14ac:dyDescent="0.25">
      <c r="A232" s="207" t="s">
        <v>117</v>
      </c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9"/>
    </row>
    <row r="233" spans="1:12" x14ac:dyDescent="0.25">
      <c r="A233" s="53"/>
      <c r="B233" s="47" t="s">
        <v>49</v>
      </c>
      <c r="C233" s="3">
        <v>150</v>
      </c>
      <c r="D233" s="3">
        <v>1.39</v>
      </c>
      <c r="E233" s="3">
        <v>4.6399999999999997</v>
      </c>
      <c r="F233" s="3">
        <v>9.26</v>
      </c>
      <c r="G233" s="3">
        <v>84.35</v>
      </c>
      <c r="H233" s="3">
        <v>200</v>
      </c>
      <c r="I233" s="3">
        <v>1.85</v>
      </c>
      <c r="J233" s="3">
        <v>6.19</v>
      </c>
      <c r="K233" s="3">
        <v>12.35</v>
      </c>
      <c r="L233" s="3">
        <v>112.47</v>
      </c>
    </row>
    <row r="234" spans="1:12" ht="15.75" customHeight="1" x14ac:dyDescent="0.25">
      <c r="A234" s="1">
        <v>304</v>
      </c>
      <c r="B234" s="17" t="s">
        <v>162</v>
      </c>
      <c r="C234" s="1">
        <v>220</v>
      </c>
      <c r="D234" s="1">
        <v>20.7</v>
      </c>
      <c r="E234" s="1">
        <v>17.54</v>
      </c>
      <c r="F234" s="1">
        <v>36.78</v>
      </c>
      <c r="G234" s="1">
        <v>387.2</v>
      </c>
      <c r="H234" s="1">
        <v>250</v>
      </c>
      <c r="I234" s="1">
        <v>23.61</v>
      </c>
      <c r="J234" s="1">
        <v>19.93</v>
      </c>
      <c r="K234" s="1">
        <v>41.8</v>
      </c>
      <c r="L234" s="1">
        <v>440</v>
      </c>
    </row>
    <row r="235" spans="1:12" ht="15.75" customHeight="1" x14ac:dyDescent="0.25">
      <c r="A235" s="6">
        <v>396</v>
      </c>
      <c r="B235" s="11" t="s">
        <v>28</v>
      </c>
      <c r="C235" s="3">
        <v>150</v>
      </c>
      <c r="D235" s="3">
        <v>0.1</v>
      </c>
      <c r="E235" s="3">
        <v>0</v>
      </c>
      <c r="F235" s="3">
        <v>15.86</v>
      </c>
      <c r="G235" s="3">
        <v>63.8</v>
      </c>
      <c r="H235" s="3">
        <v>200</v>
      </c>
      <c r="I235" s="3">
        <v>0.13</v>
      </c>
      <c r="J235" s="3">
        <v>0</v>
      </c>
      <c r="K235" s="3">
        <v>21.15</v>
      </c>
      <c r="L235" s="3">
        <v>85.1</v>
      </c>
    </row>
    <row r="236" spans="1:12" ht="15" customHeight="1" x14ac:dyDescent="0.25">
      <c r="A236" s="63" t="s">
        <v>113</v>
      </c>
      <c r="B236" s="10" t="s">
        <v>124</v>
      </c>
      <c r="C236" s="3">
        <v>20</v>
      </c>
      <c r="D236" s="3">
        <v>2.8</v>
      </c>
      <c r="E236" s="3">
        <v>0.28000000000000003</v>
      </c>
      <c r="F236" s="3">
        <v>19.96</v>
      </c>
      <c r="G236" s="3">
        <v>48</v>
      </c>
      <c r="H236" s="3">
        <v>25</v>
      </c>
      <c r="I236" s="3">
        <v>2.8</v>
      </c>
      <c r="J236" s="3">
        <v>0.28000000000000003</v>
      </c>
      <c r="K236" s="3">
        <v>19.96</v>
      </c>
      <c r="L236" s="3">
        <v>60</v>
      </c>
    </row>
    <row r="237" spans="1:12" ht="15" customHeight="1" x14ac:dyDescent="0.25">
      <c r="A237" s="80" t="s">
        <v>111</v>
      </c>
      <c r="B237" s="81"/>
      <c r="C237" s="6">
        <f t="shared" ref="C237:L237" si="18">SUM(C233:C236)</f>
        <v>540</v>
      </c>
      <c r="D237" s="6">
        <f t="shared" si="18"/>
        <v>24.990000000000002</v>
      </c>
      <c r="E237" s="6">
        <f t="shared" si="18"/>
        <v>22.46</v>
      </c>
      <c r="F237" s="6">
        <f t="shared" si="18"/>
        <v>81.86</v>
      </c>
      <c r="G237" s="6">
        <f t="shared" si="18"/>
        <v>583.34999999999991</v>
      </c>
      <c r="H237" s="6">
        <f t="shared" si="18"/>
        <v>675</v>
      </c>
      <c r="I237" s="6">
        <f t="shared" si="18"/>
        <v>28.39</v>
      </c>
      <c r="J237" s="6">
        <f t="shared" si="18"/>
        <v>26.400000000000002</v>
      </c>
      <c r="K237" s="6">
        <f t="shared" si="18"/>
        <v>95.259999999999991</v>
      </c>
      <c r="L237" s="6">
        <f t="shared" si="18"/>
        <v>697.57</v>
      </c>
    </row>
    <row r="238" spans="1:12" ht="15" customHeight="1" x14ac:dyDescent="0.25">
      <c r="A238" s="58"/>
      <c r="B238" s="58"/>
      <c r="C238" s="58"/>
      <c r="D238" s="37"/>
      <c r="E238" s="37"/>
      <c r="F238" s="37"/>
      <c r="G238" s="37"/>
      <c r="H238" s="37"/>
      <c r="I238" s="37"/>
      <c r="J238" s="37"/>
      <c r="K238" s="37"/>
      <c r="L238" s="37"/>
    </row>
    <row r="239" spans="1:12" ht="15" customHeight="1" x14ac:dyDescent="0.25">
      <c r="A239" s="207" t="s">
        <v>125</v>
      </c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9"/>
    </row>
    <row r="240" spans="1:12" ht="15.75" customHeight="1" x14ac:dyDescent="0.25">
      <c r="A240" s="6">
        <v>417</v>
      </c>
      <c r="B240" s="11" t="s">
        <v>236</v>
      </c>
      <c r="C240" s="3">
        <v>150</v>
      </c>
      <c r="D240" s="3">
        <v>0.51</v>
      </c>
      <c r="E240" s="3">
        <v>0</v>
      </c>
      <c r="F240" s="3">
        <v>15.76</v>
      </c>
      <c r="G240" s="3">
        <v>35.15</v>
      </c>
      <c r="H240" s="3">
        <v>200</v>
      </c>
      <c r="I240" s="3">
        <v>0.68</v>
      </c>
      <c r="J240" s="3">
        <v>0</v>
      </c>
      <c r="K240" s="3">
        <v>21</v>
      </c>
      <c r="L240" s="3">
        <v>46.87</v>
      </c>
    </row>
    <row r="241" spans="1:12" ht="15" customHeight="1" x14ac:dyDescent="0.25">
      <c r="A241" s="58"/>
      <c r="B241" s="58"/>
      <c r="C241" s="58"/>
      <c r="D241" s="37"/>
      <c r="E241" s="37"/>
      <c r="F241" s="37"/>
      <c r="G241" s="37"/>
      <c r="H241" s="37"/>
      <c r="I241" s="37"/>
      <c r="J241" s="77"/>
      <c r="K241" s="77"/>
      <c r="L241" s="37"/>
    </row>
    <row r="242" spans="1:12" ht="15" customHeight="1" x14ac:dyDescent="0.25">
      <c r="A242" s="224" t="s">
        <v>129</v>
      </c>
      <c r="B242" s="225"/>
      <c r="C242" s="225"/>
      <c r="D242" s="225"/>
      <c r="E242" s="225"/>
      <c r="F242" s="225"/>
      <c r="G242" s="225"/>
      <c r="H242" s="225"/>
      <c r="I242" s="225"/>
      <c r="J242" s="225"/>
      <c r="K242" s="225"/>
      <c r="L242" s="226"/>
    </row>
    <row r="243" spans="1:12" x14ac:dyDescent="0.25">
      <c r="A243" s="1">
        <v>135</v>
      </c>
      <c r="B243" s="17" t="s">
        <v>178</v>
      </c>
      <c r="C243" s="1">
        <v>200</v>
      </c>
      <c r="D243" s="1">
        <v>23.57</v>
      </c>
      <c r="E243" s="1">
        <v>16.5</v>
      </c>
      <c r="F243" s="1">
        <v>32.74</v>
      </c>
      <c r="G243" s="1">
        <v>365.3</v>
      </c>
      <c r="H243" s="1">
        <v>250</v>
      </c>
      <c r="I243" s="1">
        <v>29.46</v>
      </c>
      <c r="J243" s="1">
        <v>20.63</v>
      </c>
      <c r="K243" s="1">
        <v>40.93</v>
      </c>
      <c r="L243" s="1">
        <v>456.6</v>
      </c>
    </row>
    <row r="244" spans="1:12" x14ac:dyDescent="0.25">
      <c r="A244" s="1" t="s">
        <v>113</v>
      </c>
      <c r="B244" s="17" t="s">
        <v>190</v>
      </c>
      <c r="C244" s="1">
        <v>25</v>
      </c>
      <c r="D244" s="1">
        <v>1.7</v>
      </c>
      <c r="E244" s="1">
        <v>2.13</v>
      </c>
      <c r="F244" s="1">
        <v>14.25</v>
      </c>
      <c r="G244" s="1">
        <v>76.75</v>
      </c>
      <c r="H244" s="1">
        <v>30</v>
      </c>
      <c r="I244" s="1">
        <v>2.04</v>
      </c>
      <c r="J244" s="1">
        <v>2.5499999999999998</v>
      </c>
      <c r="K244" s="1">
        <v>17.100000000000001</v>
      </c>
      <c r="L244" s="1">
        <v>92.1</v>
      </c>
    </row>
    <row r="245" spans="1:12" ht="15" customHeight="1" x14ac:dyDescent="0.25">
      <c r="A245" s="6">
        <v>410</v>
      </c>
      <c r="B245" s="10" t="s">
        <v>130</v>
      </c>
      <c r="C245" s="3">
        <v>150</v>
      </c>
      <c r="D245" s="3">
        <v>4.4999999999999998E-2</v>
      </c>
      <c r="E245" s="3">
        <v>0</v>
      </c>
      <c r="F245" s="3">
        <v>4.51</v>
      </c>
      <c r="G245" s="3">
        <v>18.239999999999998</v>
      </c>
      <c r="H245" s="3">
        <v>200</v>
      </c>
      <c r="I245" s="3">
        <v>0.06</v>
      </c>
      <c r="J245" s="3">
        <v>0</v>
      </c>
      <c r="K245" s="3">
        <v>6.02</v>
      </c>
      <c r="L245" s="3">
        <v>24.32</v>
      </c>
    </row>
    <row r="246" spans="1:12" ht="15" customHeight="1" x14ac:dyDescent="0.25">
      <c r="A246" s="80" t="s">
        <v>111</v>
      </c>
      <c r="B246" s="81"/>
      <c r="C246" s="6">
        <f>SUM(C242:C245)</f>
        <v>375</v>
      </c>
      <c r="D246" s="6">
        <f>SUM(D243:D245)</f>
        <v>25.315000000000001</v>
      </c>
      <c r="E246" s="6">
        <f>SUM(E243:E245)</f>
        <v>18.63</v>
      </c>
      <c r="F246" s="6">
        <f>SUM(F243:F245)</f>
        <v>51.5</v>
      </c>
      <c r="G246" s="6">
        <f>SUM(G243:G245)</f>
        <v>460.29</v>
      </c>
      <c r="H246" s="6">
        <f>SUM(H242:H245)</f>
        <v>480</v>
      </c>
      <c r="I246" s="6">
        <f>SUM(I243:I245)</f>
        <v>31.56</v>
      </c>
      <c r="J246" s="6">
        <f>SUM(J243:J245)</f>
        <v>23.18</v>
      </c>
      <c r="K246" s="6">
        <f>SUM(K243:K245)</f>
        <v>64.05</v>
      </c>
      <c r="L246" s="6">
        <f>SUM(L243:L245)</f>
        <v>573.0200000000001</v>
      </c>
    </row>
    <row r="247" spans="1:12" ht="15" customHeight="1" x14ac:dyDescent="0.25">
      <c r="A247" s="36" t="s">
        <v>131</v>
      </c>
      <c r="B247" s="57"/>
      <c r="C247" s="36">
        <f>C230+C237+C246+C240</f>
        <v>1407</v>
      </c>
      <c r="D247" s="57"/>
      <c r="E247" s="57"/>
      <c r="F247" s="57"/>
      <c r="G247" s="36">
        <f>G230+G237+G246+G240</f>
        <v>1428.61</v>
      </c>
      <c r="H247" s="36">
        <f>H230+H237+H246+H240</f>
        <v>1799</v>
      </c>
      <c r="I247" s="57"/>
      <c r="J247" s="57"/>
      <c r="K247" s="57"/>
      <c r="L247" s="36">
        <f>L230+L237+L246+L240</f>
        <v>1744.0700000000002</v>
      </c>
    </row>
    <row r="249" spans="1:12" ht="15" customHeight="1" x14ac:dyDescent="0.25">
      <c r="A249" s="204">
        <v>44441</v>
      </c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9"/>
    </row>
    <row r="250" spans="1:12" ht="15" customHeight="1" x14ac:dyDescent="0.25">
      <c r="A250" s="207" t="s">
        <v>116</v>
      </c>
      <c r="B250" s="208"/>
      <c r="C250" s="208"/>
      <c r="D250" s="208"/>
      <c r="E250" s="208"/>
      <c r="F250" s="208"/>
      <c r="G250" s="208"/>
      <c r="H250" s="208"/>
      <c r="I250" s="208"/>
      <c r="J250" s="208"/>
      <c r="K250" s="208"/>
      <c r="L250" s="209"/>
    </row>
    <row r="251" spans="1:12" ht="15.75" customHeight="1" x14ac:dyDescent="0.25">
      <c r="A251" s="6">
        <v>168</v>
      </c>
      <c r="B251" s="10" t="s">
        <v>8</v>
      </c>
      <c r="C251" s="3">
        <v>150</v>
      </c>
      <c r="D251" s="3">
        <v>4.74</v>
      </c>
      <c r="E251" s="3">
        <v>6.68</v>
      </c>
      <c r="F251" s="3">
        <v>19.12</v>
      </c>
      <c r="G251" s="3">
        <v>155.54</v>
      </c>
      <c r="H251" s="3">
        <v>200</v>
      </c>
      <c r="I251" s="3">
        <v>6.32</v>
      </c>
      <c r="J251" s="3">
        <v>8.91</v>
      </c>
      <c r="K251" s="3">
        <v>25.49</v>
      </c>
      <c r="L251" s="3">
        <v>207.39</v>
      </c>
    </row>
    <row r="252" spans="1:12" ht="15.75" customHeight="1" x14ac:dyDescent="0.25">
      <c r="A252" s="1">
        <v>3</v>
      </c>
      <c r="B252" s="49" t="s">
        <v>153</v>
      </c>
      <c r="C252" s="1">
        <v>42</v>
      </c>
      <c r="D252" s="1">
        <v>4.41</v>
      </c>
      <c r="E252" s="1">
        <v>6.42</v>
      </c>
      <c r="F252" s="1">
        <v>13.58</v>
      </c>
      <c r="G252" s="1">
        <v>129.69999999999999</v>
      </c>
      <c r="H252" s="1">
        <v>44</v>
      </c>
      <c r="I252" s="1">
        <v>4.7300000000000004</v>
      </c>
      <c r="J252" s="1">
        <v>6.88</v>
      </c>
      <c r="K252" s="1">
        <v>14.56</v>
      </c>
      <c r="L252" s="1">
        <v>139</v>
      </c>
    </row>
    <row r="253" spans="1:12" x14ac:dyDescent="0.25">
      <c r="A253" s="6">
        <v>412</v>
      </c>
      <c r="B253" s="10" t="s">
        <v>12</v>
      </c>
      <c r="C253" s="3">
        <v>150</v>
      </c>
      <c r="D253" s="3">
        <v>0.05</v>
      </c>
      <c r="E253" s="3">
        <v>0.01</v>
      </c>
      <c r="F253" s="3">
        <v>11.48</v>
      </c>
      <c r="G253" s="3">
        <v>46.22</v>
      </c>
      <c r="H253" s="3">
        <v>200</v>
      </c>
      <c r="I253" s="3">
        <v>0.1</v>
      </c>
      <c r="J253" s="3">
        <v>0.01</v>
      </c>
      <c r="K253" s="3">
        <v>15.31</v>
      </c>
      <c r="L253" s="3">
        <v>61.63</v>
      </c>
    </row>
    <row r="254" spans="1:12" ht="15" customHeight="1" x14ac:dyDescent="0.25">
      <c r="A254" s="80" t="s">
        <v>111</v>
      </c>
      <c r="B254" s="81"/>
      <c r="C254" s="6">
        <f>SUM(C250:C253)</f>
        <v>342</v>
      </c>
      <c r="D254" s="6">
        <f>SUM(D251:D253)</f>
        <v>9.2000000000000011</v>
      </c>
      <c r="E254" s="6">
        <f>SUM(E251:E253)</f>
        <v>13.11</v>
      </c>
      <c r="F254" s="6">
        <f>SUM(F251:F253)</f>
        <v>44.180000000000007</v>
      </c>
      <c r="G254" s="6">
        <f>SUM(G251:G253)</f>
        <v>331.46000000000004</v>
      </c>
      <c r="H254" s="6">
        <f>SUM(H250:H253)</f>
        <v>444</v>
      </c>
      <c r="I254" s="6">
        <f>SUM(I251:I253)</f>
        <v>11.15</v>
      </c>
      <c r="J254" s="6">
        <f>SUM(J251:J253)</f>
        <v>15.799999999999999</v>
      </c>
      <c r="K254" s="6">
        <f>SUM(K251:K253)</f>
        <v>55.36</v>
      </c>
      <c r="L254" s="6">
        <f>SUM(L251:L253)</f>
        <v>408.02</v>
      </c>
    </row>
    <row r="255" spans="1:12" ht="15" customHeight="1" x14ac:dyDescent="0.25">
      <c r="A255" s="58"/>
      <c r="B255" s="58"/>
      <c r="C255" s="58"/>
      <c r="D255" s="37"/>
      <c r="E255" s="37"/>
      <c r="F255" s="37"/>
      <c r="G255" s="37"/>
      <c r="H255" s="37"/>
      <c r="I255" s="37"/>
      <c r="J255" s="37"/>
      <c r="K255" s="37"/>
      <c r="L255" s="37"/>
    </row>
    <row r="256" spans="1:12" ht="15" customHeight="1" x14ac:dyDescent="0.25">
      <c r="A256" s="207" t="s">
        <v>117</v>
      </c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9"/>
    </row>
    <row r="257" spans="1:12" ht="15.75" customHeight="1" x14ac:dyDescent="0.25">
      <c r="A257" s="6">
        <v>62</v>
      </c>
      <c r="B257" s="11" t="s">
        <v>43</v>
      </c>
      <c r="C257" s="3">
        <v>150</v>
      </c>
      <c r="D257" s="3">
        <v>1.1599999999999999</v>
      </c>
      <c r="E257" s="3">
        <v>3.8</v>
      </c>
      <c r="F257" s="3">
        <v>6.03</v>
      </c>
      <c r="G257" s="3">
        <v>62.5</v>
      </c>
      <c r="H257" s="3">
        <v>200</v>
      </c>
      <c r="I257" s="3">
        <v>1.55</v>
      </c>
      <c r="J257" s="3">
        <v>5.07</v>
      </c>
      <c r="K257" s="3">
        <v>8.0399999999999991</v>
      </c>
      <c r="L257" s="3">
        <v>83.33</v>
      </c>
    </row>
    <row r="258" spans="1:12" ht="15.75" customHeight="1" x14ac:dyDescent="0.25">
      <c r="A258" s="6">
        <v>332</v>
      </c>
      <c r="B258" s="11" t="s">
        <v>72</v>
      </c>
      <c r="C258" s="3">
        <v>110</v>
      </c>
      <c r="D258" s="3">
        <v>6.4</v>
      </c>
      <c r="E258" s="3">
        <v>3.98</v>
      </c>
      <c r="F258" s="3">
        <v>33</v>
      </c>
      <c r="G258" s="3">
        <v>193.46</v>
      </c>
      <c r="H258" s="3">
        <v>120</v>
      </c>
      <c r="I258" s="3">
        <v>6.99</v>
      </c>
      <c r="J258" s="3">
        <v>4.34</v>
      </c>
      <c r="K258" s="3">
        <v>36</v>
      </c>
      <c r="L258" s="3">
        <v>211.05</v>
      </c>
    </row>
    <row r="259" spans="1:12" ht="15.75" customHeight="1" x14ac:dyDescent="0.25">
      <c r="A259" s="6">
        <v>299</v>
      </c>
      <c r="B259" s="11" t="s">
        <v>61</v>
      </c>
      <c r="C259" s="3">
        <v>80</v>
      </c>
      <c r="D259" s="3">
        <v>11.04</v>
      </c>
      <c r="E259" s="3">
        <v>10.72</v>
      </c>
      <c r="F259" s="3">
        <v>5.27</v>
      </c>
      <c r="G259" s="3">
        <v>161.63999999999999</v>
      </c>
      <c r="H259" s="3">
        <v>90</v>
      </c>
      <c r="I259" s="3">
        <v>12.42</v>
      </c>
      <c r="J259" s="3">
        <v>12.06</v>
      </c>
      <c r="K259" s="3">
        <v>5.92</v>
      </c>
      <c r="L259" s="3">
        <v>181.8</v>
      </c>
    </row>
    <row r="260" spans="1:12" x14ac:dyDescent="0.25">
      <c r="A260" s="6">
        <v>366</v>
      </c>
      <c r="B260" s="11" t="s">
        <v>36</v>
      </c>
      <c r="C260" s="3">
        <v>30</v>
      </c>
      <c r="D260" s="3">
        <v>0.16</v>
      </c>
      <c r="E260" s="3">
        <v>1.1000000000000001</v>
      </c>
      <c r="F260" s="3">
        <v>1.57</v>
      </c>
      <c r="G260" s="3">
        <v>16.850000000000001</v>
      </c>
      <c r="H260" s="3">
        <v>30</v>
      </c>
      <c r="I260" s="3">
        <v>0.16</v>
      </c>
      <c r="J260" s="3">
        <v>1.1000000000000001</v>
      </c>
      <c r="K260" s="3">
        <v>1.57</v>
      </c>
      <c r="L260" s="3">
        <v>16.850000000000001</v>
      </c>
    </row>
    <row r="261" spans="1:12" ht="15.75" customHeight="1" x14ac:dyDescent="0.25">
      <c r="A261" s="6">
        <v>394</v>
      </c>
      <c r="B261" s="11" t="s">
        <v>185</v>
      </c>
      <c r="C261" s="3">
        <v>150</v>
      </c>
      <c r="D261" s="3">
        <v>0.25</v>
      </c>
      <c r="E261" s="3">
        <v>0</v>
      </c>
      <c r="F261" s="3">
        <v>17</v>
      </c>
      <c r="G261" s="3">
        <v>68.989999999999995</v>
      </c>
      <c r="H261" s="3">
        <v>200</v>
      </c>
      <c r="I261" s="3">
        <v>0.33</v>
      </c>
      <c r="J261" s="3">
        <v>0</v>
      </c>
      <c r="K261" s="3">
        <v>22.67</v>
      </c>
      <c r="L261" s="3">
        <v>91.99</v>
      </c>
    </row>
    <row r="262" spans="1:12" ht="15" customHeight="1" x14ac:dyDescent="0.25">
      <c r="A262" s="63" t="s">
        <v>113</v>
      </c>
      <c r="B262" s="10" t="s">
        <v>124</v>
      </c>
      <c r="C262" s="3">
        <v>40</v>
      </c>
      <c r="D262" s="3">
        <v>2.8</v>
      </c>
      <c r="E262" s="3">
        <v>0.28000000000000003</v>
      </c>
      <c r="F262" s="3">
        <v>19.96</v>
      </c>
      <c r="G262" s="3">
        <v>96</v>
      </c>
      <c r="H262" s="3">
        <v>50</v>
      </c>
      <c r="I262" s="3">
        <v>2.8</v>
      </c>
      <c r="J262" s="3">
        <v>0.28000000000000003</v>
      </c>
      <c r="K262" s="3">
        <v>19.96</v>
      </c>
      <c r="L262" s="3">
        <v>120</v>
      </c>
    </row>
    <row r="263" spans="1:12" ht="15" customHeight="1" x14ac:dyDescent="0.25">
      <c r="A263" s="80" t="s">
        <v>111</v>
      </c>
      <c r="B263" s="81"/>
      <c r="C263" s="6">
        <f t="shared" ref="C263:L263" si="19">SUM(C257:C262)</f>
        <v>560</v>
      </c>
      <c r="D263" s="6">
        <f t="shared" si="19"/>
        <v>21.810000000000002</v>
      </c>
      <c r="E263" s="6">
        <f t="shared" si="19"/>
        <v>19.880000000000003</v>
      </c>
      <c r="F263" s="6">
        <f t="shared" si="19"/>
        <v>82.83</v>
      </c>
      <c r="G263" s="6">
        <f t="shared" si="19"/>
        <v>599.44000000000005</v>
      </c>
      <c r="H263" s="6">
        <f t="shared" si="19"/>
        <v>690</v>
      </c>
      <c r="I263" s="6">
        <f t="shared" si="19"/>
        <v>24.25</v>
      </c>
      <c r="J263" s="6">
        <f t="shared" si="19"/>
        <v>22.85</v>
      </c>
      <c r="K263" s="6">
        <f t="shared" si="19"/>
        <v>94.16</v>
      </c>
      <c r="L263" s="6">
        <f t="shared" si="19"/>
        <v>705.02</v>
      </c>
    </row>
    <row r="264" spans="1:12" ht="15" customHeight="1" x14ac:dyDescent="0.25">
      <c r="A264" s="58"/>
      <c r="B264" s="58"/>
      <c r="C264" s="58"/>
      <c r="D264" s="37"/>
      <c r="E264" s="37"/>
      <c r="F264" s="37"/>
      <c r="G264" s="37"/>
      <c r="H264" s="37"/>
      <c r="I264" s="37"/>
      <c r="J264" s="37"/>
      <c r="K264" s="37"/>
      <c r="L264" s="37"/>
    </row>
    <row r="265" spans="1:12" ht="15" customHeight="1" x14ac:dyDescent="0.25">
      <c r="A265" s="207" t="s">
        <v>125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9"/>
    </row>
    <row r="266" spans="1:12" ht="15.75" customHeight="1" x14ac:dyDescent="0.25">
      <c r="A266" s="1" t="s">
        <v>113</v>
      </c>
      <c r="B266" s="24" t="s">
        <v>216</v>
      </c>
      <c r="C266" s="1">
        <v>150</v>
      </c>
      <c r="D266" s="1">
        <v>4.5</v>
      </c>
      <c r="E266" s="1">
        <v>4.8</v>
      </c>
      <c r="F266" s="1">
        <v>7.05</v>
      </c>
      <c r="G266" s="1">
        <v>87</v>
      </c>
      <c r="H266" s="1">
        <v>200</v>
      </c>
      <c r="I266" s="1">
        <v>6</v>
      </c>
      <c r="J266" s="1">
        <v>6.4</v>
      </c>
      <c r="K266" s="1">
        <v>9.4</v>
      </c>
      <c r="L266" s="1">
        <v>116</v>
      </c>
    </row>
    <row r="267" spans="1:12" ht="15" customHeight="1" x14ac:dyDescent="0.25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</row>
    <row r="268" spans="1:12" ht="15" customHeight="1" x14ac:dyDescent="0.25">
      <c r="A268" s="207" t="s">
        <v>129</v>
      </c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9"/>
    </row>
    <row r="269" spans="1:12" ht="15.75" customHeight="1" x14ac:dyDescent="0.25">
      <c r="A269" s="6">
        <v>220</v>
      </c>
      <c r="B269" s="11" t="s">
        <v>64</v>
      </c>
      <c r="C269" s="3">
        <v>150</v>
      </c>
      <c r="D269" s="3">
        <v>7.56</v>
      </c>
      <c r="E269" s="3">
        <v>10.39</v>
      </c>
      <c r="F269" s="3">
        <v>0.79</v>
      </c>
      <c r="G269" s="3">
        <v>228.45</v>
      </c>
      <c r="H269" s="3">
        <v>200</v>
      </c>
      <c r="I269" s="3">
        <v>10.1</v>
      </c>
      <c r="J269" s="3">
        <v>13.85</v>
      </c>
      <c r="K269" s="3">
        <v>1.1000000000000001</v>
      </c>
      <c r="L269" s="3">
        <v>304.60000000000002</v>
      </c>
    </row>
    <row r="270" spans="1:12" x14ac:dyDescent="0.25">
      <c r="A270" s="1" t="s">
        <v>113</v>
      </c>
      <c r="B270" s="17" t="s">
        <v>194</v>
      </c>
      <c r="C270" s="1">
        <v>30</v>
      </c>
      <c r="D270" s="1">
        <v>1.5</v>
      </c>
      <c r="E270" s="1">
        <v>0.06</v>
      </c>
      <c r="F270" s="1">
        <v>26.4</v>
      </c>
      <c r="G270" s="1">
        <v>99</v>
      </c>
      <c r="H270" s="1">
        <v>30</v>
      </c>
      <c r="I270" s="1">
        <v>1.5</v>
      </c>
      <c r="J270" s="1">
        <v>0.06</v>
      </c>
      <c r="K270" s="1">
        <v>26.4</v>
      </c>
      <c r="L270" s="1">
        <v>99</v>
      </c>
    </row>
    <row r="271" spans="1:12" ht="15" customHeight="1" x14ac:dyDescent="0.25">
      <c r="A271" s="6">
        <v>410</v>
      </c>
      <c r="B271" s="10" t="s">
        <v>130</v>
      </c>
      <c r="C271" s="3">
        <v>150</v>
      </c>
      <c r="D271" s="3">
        <v>4.4999999999999998E-2</v>
      </c>
      <c r="E271" s="3">
        <v>0</v>
      </c>
      <c r="F271" s="3">
        <v>4.51</v>
      </c>
      <c r="G271" s="3">
        <v>18.239999999999998</v>
      </c>
      <c r="H271" s="3">
        <v>200</v>
      </c>
      <c r="I271" s="3">
        <v>0.06</v>
      </c>
      <c r="J271" s="3">
        <v>0</v>
      </c>
      <c r="K271" s="3">
        <v>6.02</v>
      </c>
      <c r="L271" s="3">
        <v>24.32</v>
      </c>
    </row>
    <row r="272" spans="1:12" x14ac:dyDescent="0.25">
      <c r="A272" s="1" t="s">
        <v>113</v>
      </c>
      <c r="B272" s="10" t="s">
        <v>16</v>
      </c>
      <c r="C272" s="3">
        <v>40</v>
      </c>
      <c r="D272" s="3">
        <v>3.4</v>
      </c>
      <c r="E272" s="3">
        <v>1.32</v>
      </c>
      <c r="F272" s="3">
        <v>17</v>
      </c>
      <c r="G272" s="3">
        <v>103.6</v>
      </c>
      <c r="H272" s="3">
        <v>50</v>
      </c>
      <c r="I272" s="3">
        <v>4.25</v>
      </c>
      <c r="J272" s="3">
        <v>1.65</v>
      </c>
      <c r="K272" s="3">
        <v>21.25</v>
      </c>
      <c r="L272" s="3">
        <v>129.5</v>
      </c>
    </row>
    <row r="273" spans="1:12" ht="15" customHeight="1" x14ac:dyDescent="0.25">
      <c r="A273" s="80" t="s">
        <v>111</v>
      </c>
      <c r="B273" s="81"/>
      <c r="C273" s="6">
        <f t="shared" ref="C273:L273" si="20">SUM(C269:C272)</f>
        <v>370</v>
      </c>
      <c r="D273" s="6">
        <f t="shared" si="20"/>
        <v>12.504999999999999</v>
      </c>
      <c r="E273" s="6">
        <f t="shared" si="20"/>
        <v>11.770000000000001</v>
      </c>
      <c r="F273" s="6">
        <f t="shared" si="20"/>
        <v>48.699999999999996</v>
      </c>
      <c r="G273" s="6">
        <f t="shared" si="20"/>
        <v>449.28999999999996</v>
      </c>
      <c r="H273" s="6">
        <f t="shared" si="20"/>
        <v>480</v>
      </c>
      <c r="I273" s="6">
        <f t="shared" si="20"/>
        <v>15.91</v>
      </c>
      <c r="J273" s="6">
        <f t="shared" si="20"/>
        <v>15.56</v>
      </c>
      <c r="K273" s="6">
        <f t="shared" si="20"/>
        <v>54.769999999999996</v>
      </c>
      <c r="L273" s="6">
        <f t="shared" si="20"/>
        <v>557.42000000000007</v>
      </c>
    </row>
    <row r="274" spans="1:12" ht="15" customHeight="1" x14ac:dyDescent="0.25">
      <c r="A274" s="36" t="s">
        <v>131</v>
      </c>
      <c r="B274" s="57"/>
      <c r="C274" s="36">
        <f>C254+C263+C266+C273</f>
        <v>1422</v>
      </c>
      <c r="D274" s="57"/>
      <c r="E274" s="57"/>
      <c r="F274" s="57"/>
      <c r="G274" s="36">
        <f>G254+G263+G266+G273</f>
        <v>1467.19</v>
      </c>
      <c r="H274" s="36">
        <f>H254+H263+H266+H273</f>
        <v>1814</v>
      </c>
      <c r="I274" s="57"/>
      <c r="J274" s="57"/>
      <c r="K274" s="57"/>
      <c r="L274" s="36">
        <f>L254+L263+L266+L273</f>
        <v>1786.46</v>
      </c>
    </row>
    <row r="276" spans="1:12" ht="15" customHeight="1" x14ac:dyDescent="0.25">
      <c r="A276" s="204">
        <v>44442</v>
      </c>
      <c r="B276" s="208"/>
      <c r="C276" s="208"/>
      <c r="D276" s="208"/>
      <c r="E276" s="208"/>
      <c r="F276" s="208"/>
      <c r="G276" s="208"/>
      <c r="H276" s="208"/>
      <c r="I276" s="208"/>
      <c r="J276" s="208"/>
      <c r="K276" s="208"/>
      <c r="L276" s="209"/>
    </row>
    <row r="277" spans="1:12" ht="15" customHeight="1" x14ac:dyDescent="0.25">
      <c r="A277" s="207" t="s">
        <v>116</v>
      </c>
      <c r="B277" s="208"/>
      <c r="C277" s="208"/>
      <c r="D277" s="208"/>
      <c r="E277" s="208"/>
      <c r="F277" s="208"/>
      <c r="G277" s="208"/>
      <c r="H277" s="208"/>
      <c r="I277" s="208"/>
      <c r="J277" s="208"/>
      <c r="K277" s="208"/>
      <c r="L277" s="209"/>
    </row>
    <row r="278" spans="1:12" ht="15.75" customHeight="1" x14ac:dyDescent="0.25">
      <c r="A278" s="6">
        <v>168</v>
      </c>
      <c r="B278" s="11" t="s">
        <v>22</v>
      </c>
      <c r="C278" s="3">
        <v>150</v>
      </c>
      <c r="D278" s="3">
        <v>7.35</v>
      </c>
      <c r="E278" s="3">
        <v>10.46</v>
      </c>
      <c r="F278" s="3">
        <v>31.3</v>
      </c>
      <c r="G278" s="3">
        <v>248.69</v>
      </c>
      <c r="H278" s="3">
        <v>200</v>
      </c>
      <c r="I278" s="3">
        <v>9.8000000000000007</v>
      </c>
      <c r="J278" s="3">
        <v>13.95</v>
      </c>
      <c r="K278" s="3">
        <v>41.73</v>
      </c>
      <c r="L278" s="3">
        <v>331.59</v>
      </c>
    </row>
    <row r="279" spans="1:12" ht="15.75" customHeight="1" x14ac:dyDescent="0.25">
      <c r="A279" s="1">
        <v>1</v>
      </c>
      <c r="B279" s="17" t="s">
        <v>110</v>
      </c>
      <c r="C279" s="1">
        <v>36</v>
      </c>
      <c r="D279" s="1">
        <v>2.17</v>
      </c>
      <c r="E279" s="1">
        <v>6.79</v>
      </c>
      <c r="F279" s="1">
        <v>13.15</v>
      </c>
      <c r="G279" s="1">
        <v>122.4</v>
      </c>
      <c r="H279" s="1">
        <v>37</v>
      </c>
      <c r="I279" s="1">
        <v>2.2599999999999998</v>
      </c>
      <c r="J279" s="1">
        <v>6.98</v>
      </c>
      <c r="K279" s="1">
        <v>13.52</v>
      </c>
      <c r="L279" s="1">
        <v>125.8</v>
      </c>
    </row>
    <row r="280" spans="1:12" ht="15.75" customHeight="1" x14ac:dyDescent="0.25">
      <c r="A280" s="6">
        <v>414</v>
      </c>
      <c r="B280" s="11" t="s">
        <v>24</v>
      </c>
      <c r="C280" s="3">
        <v>150</v>
      </c>
      <c r="D280" s="3">
        <v>2.09</v>
      </c>
      <c r="E280" s="3">
        <v>2.39</v>
      </c>
      <c r="F280" s="3">
        <v>14.78</v>
      </c>
      <c r="G280" s="3">
        <v>89.02</v>
      </c>
      <c r="H280" s="3">
        <v>200</v>
      </c>
      <c r="I280" s="3">
        <v>2.79</v>
      </c>
      <c r="J280" s="3">
        <v>3.19</v>
      </c>
      <c r="K280" s="3">
        <v>19.71</v>
      </c>
      <c r="L280" s="3">
        <v>118.69</v>
      </c>
    </row>
    <row r="281" spans="1:12" ht="15" customHeight="1" x14ac:dyDescent="0.25">
      <c r="A281" s="80" t="s">
        <v>111</v>
      </c>
      <c r="B281" s="81"/>
      <c r="C281" s="6">
        <f>SUM(C277:C280)</f>
        <v>336</v>
      </c>
      <c r="D281" s="6">
        <f>SUM(D278:D280)</f>
        <v>11.61</v>
      </c>
      <c r="E281" s="6">
        <f>SUM(E278:E280)</f>
        <v>19.64</v>
      </c>
      <c r="F281" s="6">
        <f>SUM(F278:F280)</f>
        <v>59.230000000000004</v>
      </c>
      <c r="G281" s="6">
        <f>SUM(G278:G280)</f>
        <v>460.11</v>
      </c>
      <c r="H281" s="6">
        <f>SUM(H277:H280)</f>
        <v>437</v>
      </c>
      <c r="I281" s="6">
        <f>SUM(I278:I280)</f>
        <v>14.850000000000001</v>
      </c>
      <c r="J281" s="6">
        <f>SUM(J278:J280)</f>
        <v>24.12</v>
      </c>
      <c r="K281" s="6">
        <f>SUM(K278:K280)</f>
        <v>74.960000000000008</v>
      </c>
      <c r="L281" s="6">
        <f>SUM(L278:L280)</f>
        <v>576.07999999999993</v>
      </c>
    </row>
    <row r="282" spans="1:12" ht="15" customHeight="1" x14ac:dyDescent="0.25">
      <c r="A282" s="58"/>
      <c r="B282" s="58"/>
      <c r="C282" s="58"/>
      <c r="D282" s="37"/>
      <c r="E282" s="37"/>
      <c r="F282" s="37"/>
      <c r="G282" s="37"/>
      <c r="H282" s="37"/>
      <c r="I282" s="37"/>
      <c r="J282" s="37"/>
      <c r="K282" s="37"/>
      <c r="L282" s="37"/>
    </row>
    <row r="283" spans="1:12" ht="15" customHeight="1" x14ac:dyDescent="0.25">
      <c r="A283" s="207" t="s">
        <v>117</v>
      </c>
      <c r="B283" s="208"/>
      <c r="C283" s="208"/>
      <c r="D283" s="208"/>
      <c r="E283" s="208"/>
      <c r="F283" s="208"/>
      <c r="G283" s="208"/>
      <c r="H283" s="208"/>
      <c r="I283" s="208"/>
      <c r="J283" s="208"/>
      <c r="K283" s="208"/>
      <c r="L283" s="209"/>
    </row>
    <row r="284" spans="1:12" x14ac:dyDescent="0.25">
      <c r="A284" s="6">
        <v>73</v>
      </c>
      <c r="B284" s="11" t="s">
        <v>71</v>
      </c>
      <c r="C284" s="3">
        <v>150</v>
      </c>
      <c r="D284" s="3">
        <v>1.94</v>
      </c>
      <c r="E284" s="3">
        <v>5.87</v>
      </c>
      <c r="F284" s="3">
        <v>6.84</v>
      </c>
      <c r="G284" s="3">
        <v>85.76</v>
      </c>
      <c r="H284" s="3">
        <v>200</v>
      </c>
      <c r="I284" s="3">
        <v>2.59</v>
      </c>
      <c r="J284" s="3">
        <v>7.83</v>
      </c>
      <c r="K284" s="3">
        <v>9.1199999999999992</v>
      </c>
      <c r="L284" s="3">
        <v>114.34</v>
      </c>
    </row>
    <row r="285" spans="1:12" ht="15.75" customHeight="1" x14ac:dyDescent="0.25">
      <c r="A285" s="6">
        <v>339</v>
      </c>
      <c r="B285" s="10" t="s">
        <v>13</v>
      </c>
      <c r="C285" s="3">
        <v>110</v>
      </c>
      <c r="D285" s="3">
        <v>2.2400000000000002</v>
      </c>
      <c r="E285" s="3">
        <v>3.52</v>
      </c>
      <c r="F285" s="3">
        <v>14.98</v>
      </c>
      <c r="G285" s="3">
        <v>100.65</v>
      </c>
      <c r="H285" s="3">
        <v>120</v>
      </c>
      <c r="I285" s="3">
        <v>2.4500000000000002</v>
      </c>
      <c r="J285" s="3">
        <v>3.84</v>
      </c>
      <c r="K285" s="3">
        <v>16.350000000000001</v>
      </c>
      <c r="L285" s="3">
        <v>109.8</v>
      </c>
    </row>
    <row r="286" spans="1:12" x14ac:dyDescent="0.25">
      <c r="A286" s="1">
        <v>263</v>
      </c>
      <c r="B286" s="18" t="s">
        <v>152</v>
      </c>
      <c r="C286" s="1">
        <v>80</v>
      </c>
      <c r="D286" s="1">
        <v>13.73</v>
      </c>
      <c r="E286" s="1">
        <v>4.74</v>
      </c>
      <c r="F286" s="1">
        <v>3.42</v>
      </c>
      <c r="G286" s="1">
        <v>112</v>
      </c>
      <c r="H286" s="1">
        <v>90</v>
      </c>
      <c r="I286" s="1">
        <v>15.45</v>
      </c>
      <c r="J286" s="1">
        <v>5.34</v>
      </c>
      <c r="K286" s="1">
        <v>3.85</v>
      </c>
      <c r="L286" s="1">
        <v>126</v>
      </c>
    </row>
    <row r="287" spans="1:12" x14ac:dyDescent="0.25">
      <c r="A287" s="1">
        <v>385</v>
      </c>
      <c r="B287" s="17" t="s">
        <v>219</v>
      </c>
      <c r="C287" s="1">
        <v>30</v>
      </c>
      <c r="D287" s="1">
        <v>0.5</v>
      </c>
      <c r="E287" s="1">
        <v>4.0199999999999996</v>
      </c>
      <c r="F287" s="1">
        <v>1.5</v>
      </c>
      <c r="G287" s="1">
        <v>44.04</v>
      </c>
      <c r="H287" s="1">
        <v>30</v>
      </c>
      <c r="I287" s="1">
        <v>0.5</v>
      </c>
      <c r="J287" s="1">
        <v>4.0199999999999996</v>
      </c>
      <c r="K287" s="1">
        <v>1.5</v>
      </c>
      <c r="L287" s="1">
        <v>44.04</v>
      </c>
    </row>
    <row r="288" spans="1:12" ht="15.75" customHeight="1" x14ac:dyDescent="0.25">
      <c r="A288" s="6">
        <v>396</v>
      </c>
      <c r="B288" s="11" t="s">
        <v>28</v>
      </c>
      <c r="C288" s="3">
        <v>150</v>
      </c>
      <c r="D288" s="3">
        <v>0.1</v>
      </c>
      <c r="E288" s="3">
        <v>0</v>
      </c>
      <c r="F288" s="3">
        <v>15.86</v>
      </c>
      <c r="G288" s="3">
        <v>63.8</v>
      </c>
      <c r="H288" s="3">
        <v>200</v>
      </c>
      <c r="I288" s="3">
        <v>0.13</v>
      </c>
      <c r="J288" s="3">
        <v>0</v>
      </c>
      <c r="K288" s="3">
        <v>21.15</v>
      </c>
      <c r="L288" s="3">
        <v>85.1</v>
      </c>
    </row>
    <row r="289" spans="1:12" ht="15" customHeight="1" x14ac:dyDescent="0.25">
      <c r="A289" s="63" t="s">
        <v>113</v>
      </c>
      <c r="B289" s="10" t="s">
        <v>124</v>
      </c>
      <c r="C289" s="3">
        <v>40</v>
      </c>
      <c r="D289" s="3">
        <v>2.8</v>
      </c>
      <c r="E289" s="3">
        <v>0.28000000000000003</v>
      </c>
      <c r="F289" s="3">
        <v>19.96</v>
      </c>
      <c r="G289" s="3">
        <v>96</v>
      </c>
      <c r="H289" s="3">
        <v>50</v>
      </c>
      <c r="I289" s="3">
        <v>2.8</v>
      </c>
      <c r="J289" s="3">
        <v>0.28000000000000003</v>
      </c>
      <c r="K289" s="3">
        <v>19.96</v>
      </c>
      <c r="L289" s="3">
        <v>120</v>
      </c>
    </row>
    <row r="290" spans="1:12" ht="15" customHeight="1" x14ac:dyDescent="0.25">
      <c r="A290" s="80" t="s">
        <v>111</v>
      </c>
      <c r="B290" s="81"/>
      <c r="C290" s="6">
        <f t="shared" ref="C290:L290" si="21">SUM(C284:C289)</f>
        <v>560</v>
      </c>
      <c r="D290" s="6">
        <f t="shared" si="21"/>
        <v>21.310000000000002</v>
      </c>
      <c r="E290" s="6">
        <f t="shared" si="21"/>
        <v>18.43</v>
      </c>
      <c r="F290" s="6">
        <f t="shared" si="21"/>
        <v>62.56</v>
      </c>
      <c r="G290" s="6">
        <f t="shared" si="21"/>
        <v>502.25000000000006</v>
      </c>
      <c r="H290" s="6">
        <f t="shared" si="21"/>
        <v>690</v>
      </c>
      <c r="I290" s="6">
        <f t="shared" si="21"/>
        <v>23.919999999999998</v>
      </c>
      <c r="J290" s="6">
        <f t="shared" si="21"/>
        <v>21.31</v>
      </c>
      <c r="K290" s="6">
        <f t="shared" si="21"/>
        <v>71.930000000000007</v>
      </c>
      <c r="L290" s="6">
        <f t="shared" si="21"/>
        <v>599.28</v>
      </c>
    </row>
    <row r="291" spans="1:12" ht="15" customHeight="1" x14ac:dyDescent="0.25">
      <c r="A291" s="58"/>
      <c r="B291" s="58"/>
      <c r="C291" s="58"/>
      <c r="D291" s="37"/>
      <c r="E291" s="37"/>
      <c r="F291" s="37"/>
      <c r="G291" s="37"/>
      <c r="H291" s="37"/>
      <c r="I291" s="37"/>
      <c r="J291" s="37"/>
      <c r="K291" s="37"/>
      <c r="L291" s="37"/>
    </row>
    <row r="292" spans="1:12" ht="15" customHeight="1" x14ac:dyDescent="0.25">
      <c r="A292" s="207" t="s">
        <v>125</v>
      </c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9"/>
    </row>
    <row r="293" spans="1:12" x14ac:dyDescent="0.25">
      <c r="A293" s="1" t="s">
        <v>113</v>
      </c>
      <c r="B293" s="14" t="s">
        <v>182</v>
      </c>
      <c r="C293" s="3">
        <v>200</v>
      </c>
      <c r="D293" s="3">
        <v>0</v>
      </c>
      <c r="E293" s="3">
        <v>0</v>
      </c>
      <c r="F293" s="3">
        <v>22</v>
      </c>
      <c r="G293" s="3">
        <v>90</v>
      </c>
      <c r="H293" s="3">
        <v>200</v>
      </c>
      <c r="I293" s="3">
        <v>0</v>
      </c>
      <c r="J293" s="3">
        <v>0</v>
      </c>
      <c r="K293" s="3">
        <v>22</v>
      </c>
      <c r="L293" s="3">
        <v>90</v>
      </c>
    </row>
    <row r="294" spans="1:12" ht="1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</row>
    <row r="295" spans="1:12" ht="15" customHeight="1" x14ac:dyDescent="0.25">
      <c r="A295" s="207" t="s">
        <v>129</v>
      </c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9"/>
    </row>
    <row r="296" spans="1:12" x14ac:dyDescent="0.25">
      <c r="A296" s="6">
        <v>95</v>
      </c>
      <c r="B296" s="41" t="s">
        <v>19</v>
      </c>
      <c r="C296" s="3">
        <v>150</v>
      </c>
      <c r="D296" s="3">
        <v>7.93</v>
      </c>
      <c r="E296" s="3">
        <v>2.4700000000000002</v>
      </c>
      <c r="F296" s="3">
        <v>4.0199999999999996</v>
      </c>
      <c r="G296" s="3">
        <v>69.739999999999995</v>
      </c>
      <c r="H296" s="3">
        <v>200</v>
      </c>
      <c r="I296" s="3">
        <v>10.57</v>
      </c>
      <c r="J296" s="3">
        <v>3.29</v>
      </c>
      <c r="K296" s="3">
        <v>5.36</v>
      </c>
      <c r="L296" s="3">
        <v>92.99</v>
      </c>
    </row>
    <row r="297" spans="1:12" ht="15.75" customHeight="1" x14ac:dyDescent="0.25">
      <c r="A297" s="6">
        <v>492</v>
      </c>
      <c r="B297" s="12" t="s">
        <v>18</v>
      </c>
      <c r="C297" s="6">
        <v>40</v>
      </c>
      <c r="D297" s="6">
        <v>2.72</v>
      </c>
      <c r="E297" s="6">
        <v>4.68</v>
      </c>
      <c r="F297" s="6">
        <v>27.06</v>
      </c>
      <c r="G297" s="6">
        <v>161.4</v>
      </c>
      <c r="H297" s="6">
        <v>60</v>
      </c>
      <c r="I297" s="6">
        <v>4.09</v>
      </c>
      <c r="J297" s="6">
        <v>7.02</v>
      </c>
      <c r="K297" s="6">
        <v>40.590000000000003</v>
      </c>
      <c r="L297" s="6">
        <v>242.1</v>
      </c>
    </row>
    <row r="298" spans="1:12" ht="15" customHeight="1" x14ac:dyDescent="0.25">
      <c r="A298" s="6">
        <v>410</v>
      </c>
      <c r="B298" s="10" t="s">
        <v>130</v>
      </c>
      <c r="C298" s="3">
        <v>150</v>
      </c>
      <c r="D298" s="3">
        <v>4.4999999999999998E-2</v>
      </c>
      <c r="E298" s="3">
        <v>0</v>
      </c>
      <c r="F298" s="3">
        <v>4.51</v>
      </c>
      <c r="G298" s="3">
        <v>18.239999999999998</v>
      </c>
      <c r="H298" s="3">
        <v>200</v>
      </c>
      <c r="I298" s="3">
        <v>0.06</v>
      </c>
      <c r="J298" s="3">
        <v>0</v>
      </c>
      <c r="K298" s="3">
        <v>6.02</v>
      </c>
      <c r="L298" s="3">
        <v>24.32</v>
      </c>
    </row>
    <row r="299" spans="1:12" x14ac:dyDescent="0.25">
      <c r="A299" s="1" t="s">
        <v>113</v>
      </c>
      <c r="B299" s="10" t="s">
        <v>16</v>
      </c>
      <c r="C299" s="3">
        <v>40</v>
      </c>
      <c r="D299" s="3">
        <v>3.4</v>
      </c>
      <c r="E299" s="3">
        <v>1.32</v>
      </c>
      <c r="F299" s="3">
        <v>17</v>
      </c>
      <c r="G299" s="3">
        <v>103.6</v>
      </c>
      <c r="H299" s="3">
        <v>50</v>
      </c>
      <c r="I299" s="3">
        <v>4.25</v>
      </c>
      <c r="J299" s="3">
        <v>1.65</v>
      </c>
      <c r="K299" s="3">
        <v>21.25</v>
      </c>
      <c r="L299" s="3">
        <v>129.5</v>
      </c>
    </row>
    <row r="300" spans="1:12" ht="15" customHeight="1" x14ac:dyDescent="0.25">
      <c r="A300" s="80" t="s">
        <v>111</v>
      </c>
      <c r="B300" s="81"/>
      <c r="C300" s="6">
        <f t="shared" ref="C300:L300" si="22">SUM(C296:C299)</f>
        <v>380</v>
      </c>
      <c r="D300" s="6">
        <f t="shared" si="22"/>
        <v>14.095000000000001</v>
      </c>
      <c r="E300" s="6">
        <f t="shared" si="22"/>
        <v>8.4700000000000006</v>
      </c>
      <c r="F300" s="6">
        <f t="shared" si="22"/>
        <v>52.589999999999996</v>
      </c>
      <c r="G300" s="6">
        <f t="shared" si="22"/>
        <v>352.98</v>
      </c>
      <c r="H300" s="6">
        <f t="shared" si="22"/>
        <v>510</v>
      </c>
      <c r="I300" s="6">
        <f t="shared" si="22"/>
        <v>18.97</v>
      </c>
      <c r="J300" s="6">
        <f t="shared" si="22"/>
        <v>11.959999999999999</v>
      </c>
      <c r="K300" s="6">
        <f t="shared" si="22"/>
        <v>73.22</v>
      </c>
      <c r="L300" s="6">
        <f t="shared" si="22"/>
        <v>488.90999999999997</v>
      </c>
    </row>
    <row r="301" spans="1:12" ht="15" customHeight="1" x14ac:dyDescent="0.25">
      <c r="A301" s="36" t="s">
        <v>131</v>
      </c>
      <c r="B301" s="57"/>
      <c r="C301" s="36">
        <f>C281+C290+C293+C300</f>
        <v>1476</v>
      </c>
      <c r="D301" s="57"/>
      <c r="E301" s="57"/>
      <c r="F301" s="57"/>
      <c r="G301" s="36">
        <f>G281+G290+G293+G300</f>
        <v>1405.3400000000001</v>
      </c>
      <c r="H301" s="36">
        <f>H281+H290+H293+H300</f>
        <v>1837</v>
      </c>
      <c r="I301" s="57"/>
      <c r="J301" s="57"/>
      <c r="K301" s="57"/>
      <c r="L301" s="36">
        <f>L281+L290+L293+L300</f>
        <v>1754.27</v>
      </c>
    </row>
    <row r="303" spans="1:12" x14ac:dyDescent="0.25">
      <c r="A303" s="221" t="s">
        <v>174</v>
      </c>
      <c r="B303" s="221"/>
      <c r="C303" s="221"/>
      <c r="D303" s="221"/>
      <c r="E303" s="36"/>
      <c r="F303" s="36"/>
      <c r="G303" s="36">
        <f>(G41+G72+G101+G130+G160+G190+G223+G247+G274+G301)/10</f>
        <v>1485.7060000000001</v>
      </c>
      <c r="H303" s="57"/>
      <c r="I303" s="36"/>
      <c r="J303" s="36"/>
      <c r="K303" s="36"/>
      <c r="L303" s="36">
        <f>(L41+L72+L101+L130+L160+L190+L223+L247+L274+L301)/10</f>
        <v>1802.0329999999999</v>
      </c>
    </row>
    <row r="304" spans="1:12" x14ac:dyDescent="0.25">
      <c r="A304" s="67"/>
      <c r="B304" s="67"/>
      <c r="C304" s="67"/>
      <c r="D304" s="67"/>
      <c r="E304" s="57"/>
      <c r="F304" s="57"/>
      <c r="G304" s="36"/>
      <c r="H304" s="57"/>
      <c r="I304" s="57"/>
      <c r="J304" s="57"/>
      <c r="K304" s="57"/>
      <c r="L304" s="36"/>
    </row>
    <row r="305" spans="1:12" x14ac:dyDescent="0.25">
      <c r="A305" s="194" t="s">
        <v>203</v>
      </c>
      <c r="B305" s="194"/>
      <c r="C305" s="194"/>
      <c r="D305" s="194"/>
      <c r="E305" s="194"/>
      <c r="F305" s="194"/>
      <c r="G305" s="194"/>
      <c r="H305" s="194"/>
      <c r="I305" s="194"/>
      <c r="J305" s="194"/>
      <c r="K305" s="194"/>
      <c r="L305" s="194"/>
    </row>
    <row r="306" spans="1:12" ht="28.5" customHeight="1" x14ac:dyDescent="0.25">
      <c r="A306" s="194" t="s">
        <v>204</v>
      </c>
      <c r="B306" s="194"/>
      <c r="C306" s="194"/>
      <c r="D306" s="194"/>
      <c r="E306" s="194"/>
      <c r="F306" s="194"/>
      <c r="G306" s="194"/>
      <c r="H306" s="194"/>
      <c r="I306" s="194"/>
      <c r="J306" s="194"/>
      <c r="K306" s="194"/>
      <c r="L306" s="194"/>
    </row>
    <row r="307" spans="1:12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</row>
    <row r="308" spans="1:12" x14ac:dyDescent="0.25">
      <c r="A308" s="222" t="s">
        <v>173</v>
      </c>
      <c r="B308" s="222"/>
      <c r="C308" s="57"/>
      <c r="D308" s="57"/>
      <c r="E308" s="57"/>
      <c r="F308" s="57"/>
      <c r="G308" s="57"/>
      <c r="H308" s="57"/>
      <c r="I308" s="57"/>
      <c r="J308" s="57"/>
      <c r="K308" s="57"/>
      <c r="L308" s="57"/>
    </row>
  </sheetData>
  <mergeCells count="70">
    <mergeCell ref="A95:L95"/>
    <mergeCell ref="A103:L103"/>
    <mergeCell ref="H2:K2"/>
    <mergeCell ref="H3:J3"/>
    <mergeCell ref="H4:K4"/>
    <mergeCell ref="H5:K5"/>
    <mergeCell ref="B7:K7"/>
    <mergeCell ref="B8:K8"/>
    <mergeCell ref="A21:L21"/>
    <mergeCell ref="A31:L31"/>
    <mergeCell ref="A33:C33"/>
    <mergeCell ref="A35:L35"/>
    <mergeCell ref="C9:G9"/>
    <mergeCell ref="H9:L9"/>
    <mergeCell ref="A11:L11"/>
    <mergeCell ref="A12:L12"/>
    <mergeCell ref="A18:L18"/>
    <mergeCell ref="A63:L63"/>
    <mergeCell ref="A81:L81"/>
    <mergeCell ref="A84:L84"/>
    <mergeCell ref="A92:L92"/>
    <mergeCell ref="A43:L43"/>
    <mergeCell ref="A44:L44"/>
    <mergeCell ref="A50:L50"/>
    <mergeCell ref="A53:L53"/>
    <mergeCell ref="A68:L68"/>
    <mergeCell ref="A74:L74"/>
    <mergeCell ref="A75:L75"/>
    <mergeCell ref="A113:L113"/>
    <mergeCell ref="A122:L122"/>
    <mergeCell ref="A125:L125"/>
    <mergeCell ref="A104:L104"/>
    <mergeCell ref="A110:L110"/>
    <mergeCell ref="A152:L152"/>
    <mergeCell ref="A155:L155"/>
    <mergeCell ref="A162:L162"/>
    <mergeCell ref="A163:L163"/>
    <mergeCell ref="A132:L132"/>
    <mergeCell ref="A133:L133"/>
    <mergeCell ref="A139:L139"/>
    <mergeCell ref="A142:L142"/>
    <mergeCell ref="A184:L184"/>
    <mergeCell ref="A192:L192"/>
    <mergeCell ref="A193:L193"/>
    <mergeCell ref="A199:L199"/>
    <mergeCell ref="A169:L169"/>
    <mergeCell ref="A172:L172"/>
    <mergeCell ref="A181:L181"/>
    <mergeCell ref="A225:L225"/>
    <mergeCell ref="A226:L226"/>
    <mergeCell ref="A232:L232"/>
    <mergeCell ref="A242:L242"/>
    <mergeCell ref="A202:L202"/>
    <mergeCell ref="A211:L211"/>
    <mergeCell ref="A216:L216"/>
    <mergeCell ref="A239:L239"/>
    <mergeCell ref="A305:L305"/>
    <mergeCell ref="A306:L306"/>
    <mergeCell ref="A308:B308"/>
    <mergeCell ref="A292:L292"/>
    <mergeCell ref="A295:L295"/>
    <mergeCell ref="A303:D303"/>
    <mergeCell ref="A249:L249"/>
    <mergeCell ref="A250:L250"/>
    <mergeCell ref="A276:L276"/>
    <mergeCell ref="A277:L277"/>
    <mergeCell ref="A283:L283"/>
    <mergeCell ref="A256:L256"/>
    <mergeCell ref="A265:L265"/>
    <mergeCell ref="A268:L268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67"/>
  <sheetViews>
    <sheetView topLeftCell="A354" workbookViewId="0">
      <selection activeCell="A294" sqref="A294:XFD299"/>
    </sheetView>
  </sheetViews>
  <sheetFormatPr defaultRowHeight="15" x14ac:dyDescent="0.25"/>
  <cols>
    <col min="1" max="1" width="11.140625" customWidth="1"/>
    <col min="2" max="2" width="28.42578125" customWidth="1"/>
  </cols>
  <sheetData>
    <row r="1" spans="1:1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/>
      <c r="B2" s="57"/>
      <c r="C2" s="57"/>
      <c r="D2" s="57"/>
      <c r="E2" s="57"/>
      <c r="F2" s="57"/>
      <c r="G2" s="57"/>
      <c r="H2" s="202" t="s">
        <v>121</v>
      </c>
      <c r="I2" s="202"/>
      <c r="J2" s="202"/>
      <c r="K2" s="202"/>
      <c r="L2" s="57"/>
    </row>
    <row r="3" spans="1:12" x14ac:dyDescent="0.25">
      <c r="A3" s="57"/>
      <c r="B3" s="57"/>
      <c r="C3" s="57"/>
      <c r="D3" s="57"/>
      <c r="E3" s="57"/>
      <c r="F3" s="57"/>
      <c r="G3" s="57"/>
      <c r="H3" s="202" t="s">
        <v>122</v>
      </c>
      <c r="I3" s="202"/>
      <c r="J3" s="202"/>
      <c r="K3" s="25"/>
      <c r="L3" s="57"/>
    </row>
    <row r="4" spans="1:12" x14ac:dyDescent="0.25">
      <c r="A4" s="57"/>
      <c r="B4" s="57"/>
      <c r="C4" s="57"/>
      <c r="D4" s="57"/>
      <c r="E4" s="57"/>
      <c r="F4" s="57"/>
      <c r="G4" s="57"/>
      <c r="H4" s="202" t="s">
        <v>120</v>
      </c>
      <c r="I4" s="202"/>
      <c r="J4" s="202"/>
      <c r="K4" s="202"/>
      <c r="L4" s="57"/>
    </row>
    <row r="5" spans="1:12" x14ac:dyDescent="0.25">
      <c r="A5" s="57"/>
      <c r="B5" s="57"/>
      <c r="C5" s="57"/>
      <c r="D5" s="57"/>
      <c r="E5" s="57"/>
      <c r="F5" s="57"/>
      <c r="G5" s="57"/>
      <c r="H5" s="210" t="s">
        <v>228</v>
      </c>
      <c r="I5" s="210"/>
      <c r="J5" s="210"/>
      <c r="K5" s="210"/>
      <c r="L5" s="57"/>
    </row>
    <row r="6" spans="1:12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x14ac:dyDescent="0.25">
      <c r="A7" s="57"/>
      <c r="B7" s="211" t="s">
        <v>238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x14ac:dyDescent="0.25">
      <c r="A8" s="57"/>
      <c r="B8" s="228" t="s">
        <v>239</v>
      </c>
      <c r="C8" s="228"/>
      <c r="D8" s="228"/>
      <c r="E8" s="228"/>
      <c r="F8" s="228"/>
      <c r="G8" s="228"/>
      <c r="H8" s="228"/>
      <c r="I8" s="228"/>
      <c r="J8" s="228"/>
      <c r="K8" s="228"/>
      <c r="L8" s="57"/>
    </row>
    <row r="9" spans="1:12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ht="15" customHeight="1" x14ac:dyDescent="0.25">
      <c r="A11" s="204">
        <v>44445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ht="15" customHeight="1" x14ac:dyDescent="0.2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6"/>
    </row>
    <row r="14" spans="1:12" s="66" customFormat="1" ht="15.75" customHeight="1" x14ac:dyDescent="0.25">
      <c r="A14" s="6">
        <v>168</v>
      </c>
      <c r="B14" s="10" t="s">
        <v>8</v>
      </c>
      <c r="C14" s="3">
        <v>150</v>
      </c>
      <c r="D14" s="3">
        <v>4.74</v>
      </c>
      <c r="E14" s="3">
        <v>6.68</v>
      </c>
      <c r="F14" s="3">
        <v>19.12</v>
      </c>
      <c r="G14" s="3">
        <v>155.54</v>
      </c>
      <c r="H14" s="3">
        <v>180</v>
      </c>
      <c r="I14" s="3">
        <v>5.69</v>
      </c>
      <c r="J14" s="3">
        <v>8.02</v>
      </c>
      <c r="K14" s="3">
        <v>22.94</v>
      </c>
      <c r="L14" s="3">
        <v>186.65</v>
      </c>
    </row>
    <row r="15" spans="1:12" ht="15.75" customHeight="1" x14ac:dyDescent="0.25">
      <c r="A15" s="1">
        <v>2</v>
      </c>
      <c r="B15" s="49" t="s">
        <v>135</v>
      </c>
      <c r="C15" s="1">
        <v>42</v>
      </c>
      <c r="D15" s="1">
        <v>2.17</v>
      </c>
      <c r="E15" s="1">
        <v>6.79</v>
      </c>
      <c r="F15" s="1">
        <v>13.15</v>
      </c>
      <c r="G15" s="1">
        <v>136.91999999999999</v>
      </c>
      <c r="H15" s="1">
        <v>44</v>
      </c>
      <c r="I15" s="1">
        <v>2.2599999999999998</v>
      </c>
      <c r="J15" s="1">
        <v>6.98</v>
      </c>
      <c r="K15" s="1">
        <v>13.52</v>
      </c>
      <c r="L15" s="1">
        <v>142.74</v>
      </c>
    </row>
    <row r="16" spans="1:12" x14ac:dyDescent="0.25">
      <c r="A16" s="6">
        <v>410</v>
      </c>
      <c r="B16" s="10" t="s">
        <v>130</v>
      </c>
      <c r="C16" s="3">
        <v>150</v>
      </c>
      <c r="D16" s="3">
        <v>4.4999999999999998E-2</v>
      </c>
      <c r="E16" s="3">
        <v>0</v>
      </c>
      <c r="F16" s="3">
        <v>4.51</v>
      </c>
      <c r="G16" s="3">
        <v>18.239999999999998</v>
      </c>
      <c r="H16" s="3">
        <v>200</v>
      </c>
      <c r="I16" s="3">
        <v>0.06</v>
      </c>
      <c r="J16" s="3">
        <v>0</v>
      </c>
      <c r="K16" s="3">
        <v>6.02</v>
      </c>
      <c r="L16" s="3">
        <v>24.32</v>
      </c>
    </row>
    <row r="17" spans="1:13" ht="15" customHeight="1" x14ac:dyDescent="0.25">
      <c r="A17" s="80" t="s">
        <v>111</v>
      </c>
      <c r="B17" s="81"/>
      <c r="C17" s="6">
        <f t="shared" ref="C17:L17" si="0">SUM(C14:C16)</f>
        <v>342</v>
      </c>
      <c r="D17" s="6">
        <f t="shared" si="0"/>
        <v>6.9550000000000001</v>
      </c>
      <c r="E17" s="6">
        <f t="shared" si="0"/>
        <v>13.469999999999999</v>
      </c>
      <c r="F17" s="6">
        <f t="shared" si="0"/>
        <v>36.78</v>
      </c>
      <c r="G17" s="6">
        <f t="shared" si="0"/>
        <v>310.7</v>
      </c>
      <c r="H17" s="6">
        <f t="shared" si="0"/>
        <v>424</v>
      </c>
      <c r="I17" s="6">
        <f t="shared" si="0"/>
        <v>8.01</v>
      </c>
      <c r="J17" s="6">
        <f t="shared" si="0"/>
        <v>15</v>
      </c>
      <c r="K17" s="6">
        <f t="shared" si="0"/>
        <v>42.480000000000004</v>
      </c>
      <c r="L17" s="6">
        <f t="shared" si="0"/>
        <v>353.71</v>
      </c>
    </row>
    <row r="18" spans="1:13" ht="15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3" ht="15" customHeight="1" x14ac:dyDescent="0.25">
      <c r="A19" s="207" t="s">
        <v>117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9"/>
    </row>
    <row r="20" spans="1:13" x14ac:dyDescent="0.25">
      <c r="A20" s="6">
        <v>91</v>
      </c>
      <c r="B20" s="48" t="s">
        <v>85</v>
      </c>
      <c r="C20" s="6">
        <v>150</v>
      </c>
      <c r="D20" s="3">
        <v>1.23</v>
      </c>
      <c r="E20" s="3">
        <v>1.86</v>
      </c>
      <c r="F20" s="3">
        <v>7.54</v>
      </c>
      <c r="G20" s="3">
        <v>51.9</v>
      </c>
      <c r="H20" s="6">
        <v>200</v>
      </c>
      <c r="I20" s="3">
        <v>1.64</v>
      </c>
      <c r="J20" s="3">
        <v>2.48</v>
      </c>
      <c r="K20" s="3">
        <v>10.06</v>
      </c>
      <c r="L20" s="3">
        <v>69.2</v>
      </c>
    </row>
    <row r="21" spans="1:13" s="66" customFormat="1" x14ac:dyDescent="0.25">
      <c r="A21" s="6">
        <v>332</v>
      </c>
      <c r="B21" s="12" t="s">
        <v>90</v>
      </c>
      <c r="C21" s="6">
        <v>120</v>
      </c>
      <c r="D21" s="6">
        <v>2.92</v>
      </c>
      <c r="E21" s="6">
        <v>4.29</v>
      </c>
      <c r="F21" s="6">
        <v>29.34</v>
      </c>
      <c r="G21" s="6">
        <v>167.76</v>
      </c>
      <c r="H21" s="3">
        <v>130</v>
      </c>
      <c r="I21" s="6">
        <v>3.16</v>
      </c>
      <c r="J21" s="6">
        <v>4.6500000000000004</v>
      </c>
      <c r="K21" s="6">
        <v>31.79</v>
      </c>
      <c r="L21" s="6">
        <v>181.74</v>
      </c>
    </row>
    <row r="22" spans="1:13" ht="15.75" customHeight="1" x14ac:dyDescent="0.25">
      <c r="A22" s="6">
        <v>293</v>
      </c>
      <c r="B22" s="11" t="s">
        <v>27</v>
      </c>
      <c r="C22" s="3">
        <v>80</v>
      </c>
      <c r="D22" s="3">
        <v>14.85</v>
      </c>
      <c r="E22" s="3">
        <v>16.579999999999998</v>
      </c>
      <c r="F22" s="3">
        <v>4.62</v>
      </c>
      <c r="G22" s="3">
        <v>227.03</v>
      </c>
      <c r="H22" s="3">
        <v>90</v>
      </c>
      <c r="I22" s="3">
        <v>16.7</v>
      </c>
      <c r="J22" s="3">
        <v>18.649999999999999</v>
      </c>
      <c r="K22" s="3">
        <v>5.19</v>
      </c>
      <c r="L22" s="3">
        <v>255.4</v>
      </c>
    </row>
    <row r="23" spans="1:13" ht="15.75" customHeight="1" x14ac:dyDescent="0.25">
      <c r="A23" s="1" t="s">
        <v>113</v>
      </c>
      <c r="B23" s="11" t="s">
        <v>76</v>
      </c>
      <c r="C23" s="3">
        <v>40</v>
      </c>
      <c r="D23" s="3">
        <v>0</v>
      </c>
      <c r="E23" s="3">
        <v>2.8</v>
      </c>
      <c r="F23" s="3">
        <v>2.8</v>
      </c>
      <c r="G23" s="3">
        <v>36</v>
      </c>
      <c r="H23" s="3">
        <v>50</v>
      </c>
      <c r="I23" s="3">
        <v>0</v>
      </c>
      <c r="J23" s="3">
        <v>3.5</v>
      </c>
      <c r="K23" s="3">
        <v>3.5</v>
      </c>
      <c r="L23" s="3">
        <v>45</v>
      </c>
    </row>
    <row r="24" spans="1:13" ht="15.75" customHeight="1" x14ac:dyDescent="0.25">
      <c r="A24" s="6">
        <v>394</v>
      </c>
      <c r="B24" s="11" t="s">
        <v>185</v>
      </c>
      <c r="C24" s="3">
        <v>150</v>
      </c>
      <c r="D24" s="3">
        <v>0.25</v>
      </c>
      <c r="E24" s="3">
        <v>0</v>
      </c>
      <c r="F24" s="3">
        <v>17</v>
      </c>
      <c r="G24" s="3">
        <v>68.989999999999995</v>
      </c>
      <c r="H24" s="3">
        <v>200</v>
      </c>
      <c r="I24" s="3">
        <v>0.33</v>
      </c>
      <c r="J24" s="3">
        <v>0</v>
      </c>
      <c r="K24" s="3">
        <v>22.67</v>
      </c>
      <c r="L24" s="3">
        <v>91.99</v>
      </c>
    </row>
    <row r="25" spans="1:13" ht="15" customHeight="1" x14ac:dyDescent="0.25">
      <c r="A25" s="63" t="s">
        <v>113</v>
      </c>
      <c r="B25" s="10" t="s">
        <v>124</v>
      </c>
      <c r="C25" s="3">
        <v>40</v>
      </c>
      <c r="D25" s="3">
        <v>2.8</v>
      </c>
      <c r="E25" s="3">
        <v>0.28000000000000003</v>
      </c>
      <c r="F25" s="3">
        <v>19.96</v>
      </c>
      <c r="G25" s="3">
        <v>96</v>
      </c>
      <c r="H25" s="3">
        <v>50</v>
      </c>
      <c r="I25" s="3">
        <v>2.8</v>
      </c>
      <c r="J25" s="3">
        <v>0.28000000000000003</v>
      </c>
      <c r="K25" s="3">
        <v>19.96</v>
      </c>
      <c r="L25" s="3">
        <v>120</v>
      </c>
    </row>
    <row r="26" spans="1:13" ht="15" customHeight="1" x14ac:dyDescent="0.25">
      <c r="A26" s="80" t="s">
        <v>111</v>
      </c>
      <c r="B26" s="81"/>
      <c r="C26" s="6">
        <f t="shared" ref="C26:L26" si="1">SUM(C20:C25)</f>
        <v>580</v>
      </c>
      <c r="D26" s="6">
        <f t="shared" si="1"/>
        <v>22.05</v>
      </c>
      <c r="E26" s="6">
        <f t="shared" si="1"/>
        <v>25.81</v>
      </c>
      <c r="F26" s="6">
        <f t="shared" si="1"/>
        <v>81.259999999999991</v>
      </c>
      <c r="G26" s="6">
        <f t="shared" si="1"/>
        <v>647.67999999999995</v>
      </c>
      <c r="H26" s="6">
        <f t="shared" si="1"/>
        <v>720</v>
      </c>
      <c r="I26" s="6">
        <f t="shared" si="1"/>
        <v>24.63</v>
      </c>
      <c r="J26" s="6">
        <f t="shared" si="1"/>
        <v>29.560000000000002</v>
      </c>
      <c r="K26" s="6">
        <f t="shared" si="1"/>
        <v>93.170000000000016</v>
      </c>
      <c r="L26" s="6">
        <f t="shared" si="1"/>
        <v>763.33</v>
      </c>
    </row>
    <row r="27" spans="1:13" ht="15" customHeight="1" x14ac:dyDescent="0.25">
      <c r="A27" s="58"/>
      <c r="B27" s="58"/>
      <c r="C27" s="58"/>
      <c r="D27" s="37"/>
      <c r="E27" s="37"/>
      <c r="F27" s="37"/>
      <c r="G27" s="37"/>
      <c r="H27" s="37"/>
      <c r="I27" s="37"/>
      <c r="J27" s="37"/>
      <c r="K27" s="37"/>
      <c r="L27" s="37"/>
    </row>
    <row r="28" spans="1:13" ht="15" customHeight="1" x14ac:dyDescent="0.25">
      <c r="A28" s="207" t="s">
        <v>125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9"/>
    </row>
    <row r="29" spans="1:13" ht="15.75" customHeight="1" x14ac:dyDescent="0.25">
      <c r="A29" s="1" t="s">
        <v>113</v>
      </c>
      <c r="B29" s="24" t="s">
        <v>216</v>
      </c>
      <c r="C29" s="1">
        <v>200</v>
      </c>
      <c r="D29" s="1">
        <v>6</v>
      </c>
      <c r="E29" s="1">
        <v>6.4</v>
      </c>
      <c r="F29" s="1">
        <v>9.4</v>
      </c>
      <c r="G29" s="1">
        <v>116</v>
      </c>
      <c r="H29" s="1">
        <v>250</v>
      </c>
      <c r="I29" s="1">
        <v>6</v>
      </c>
      <c r="J29" s="1">
        <v>6.4</v>
      </c>
      <c r="K29" s="1">
        <v>9.4</v>
      </c>
      <c r="L29" s="1">
        <v>116</v>
      </c>
      <c r="M29" s="2"/>
    </row>
    <row r="30" spans="1:13" ht="15" customHeight="1" x14ac:dyDescent="0.25">
      <c r="A30" s="213" t="s">
        <v>111</v>
      </c>
      <c r="B30" s="214"/>
      <c r="C30" s="215"/>
      <c r="D30" s="6">
        <f>SUM(D29:D29)</f>
        <v>6</v>
      </c>
      <c r="E30" s="6">
        <f>SUM(E29:E29)</f>
        <v>6.4</v>
      </c>
      <c r="F30" s="6">
        <f>SUM(F29:F29)</f>
        <v>9.4</v>
      </c>
      <c r="G30" s="6">
        <f>SUM(G29:G29)</f>
        <v>116</v>
      </c>
      <c r="H30" s="6"/>
      <c r="I30" s="6">
        <f>SUM(I29:I29)</f>
        <v>6</v>
      </c>
      <c r="J30" s="6">
        <f>SUM(J29:J29)</f>
        <v>6.4</v>
      </c>
      <c r="K30" s="6">
        <f>SUM(K29:K29)</f>
        <v>9.4</v>
      </c>
      <c r="L30" s="6">
        <f>SUM(L29:L29)</f>
        <v>116</v>
      </c>
    </row>
    <row r="31" spans="1:13" ht="15" customHeigh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3" ht="15" customHeight="1" x14ac:dyDescent="0.25">
      <c r="A32" s="207" t="s">
        <v>129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9"/>
    </row>
    <row r="33" spans="1:12" ht="15.75" customHeight="1" x14ac:dyDescent="0.25">
      <c r="A33" s="6">
        <v>217</v>
      </c>
      <c r="B33" s="17" t="s">
        <v>98</v>
      </c>
      <c r="C33" s="1">
        <v>150</v>
      </c>
      <c r="D33" s="1">
        <v>6.3</v>
      </c>
      <c r="E33" s="1">
        <v>5.25</v>
      </c>
      <c r="F33" s="1">
        <v>18.600000000000001</v>
      </c>
      <c r="G33" s="1">
        <v>147.9</v>
      </c>
      <c r="H33" s="6">
        <v>200</v>
      </c>
      <c r="I33" s="1">
        <v>8.4</v>
      </c>
      <c r="J33" s="1">
        <v>7</v>
      </c>
      <c r="K33" s="1">
        <v>24.8</v>
      </c>
      <c r="L33" s="1">
        <v>197.2</v>
      </c>
    </row>
    <row r="34" spans="1:12" ht="15.75" customHeight="1" x14ac:dyDescent="0.25">
      <c r="A34" s="1" t="s">
        <v>113</v>
      </c>
      <c r="B34" s="50" t="s">
        <v>112</v>
      </c>
      <c r="C34" s="1">
        <v>30</v>
      </c>
      <c r="D34" s="1">
        <v>2.25</v>
      </c>
      <c r="E34" s="1">
        <v>4.5</v>
      </c>
      <c r="F34" s="1">
        <v>20.399999999999999</v>
      </c>
      <c r="G34" s="1">
        <v>132</v>
      </c>
      <c r="H34" s="1">
        <v>50</v>
      </c>
      <c r="I34" s="1">
        <v>3.75</v>
      </c>
      <c r="J34" s="1">
        <v>7.5</v>
      </c>
      <c r="K34" s="1">
        <v>33.4</v>
      </c>
      <c r="L34" s="1">
        <v>220</v>
      </c>
    </row>
    <row r="35" spans="1:12" ht="15" customHeight="1" x14ac:dyDescent="0.25">
      <c r="A35" s="6">
        <v>410</v>
      </c>
      <c r="B35" s="10" t="s">
        <v>130</v>
      </c>
      <c r="C35" s="3">
        <v>150</v>
      </c>
      <c r="D35" s="3">
        <v>4.4999999999999998E-2</v>
      </c>
      <c r="E35" s="3">
        <v>0</v>
      </c>
      <c r="F35" s="3">
        <v>4.51</v>
      </c>
      <c r="G35" s="3">
        <v>18.239999999999998</v>
      </c>
      <c r="H35" s="3">
        <v>200</v>
      </c>
      <c r="I35" s="3">
        <v>0.06</v>
      </c>
      <c r="J35" s="3">
        <v>0</v>
      </c>
      <c r="K35" s="3">
        <v>6.02</v>
      </c>
      <c r="L35" s="3">
        <v>24.32</v>
      </c>
    </row>
    <row r="36" spans="1:12" ht="15" customHeight="1" x14ac:dyDescent="0.25">
      <c r="A36" s="63" t="s">
        <v>113</v>
      </c>
      <c r="B36" s="10" t="s">
        <v>16</v>
      </c>
      <c r="C36" s="3">
        <v>20</v>
      </c>
      <c r="D36" s="3">
        <v>3.4</v>
      </c>
      <c r="E36" s="3">
        <v>1.32</v>
      </c>
      <c r="F36" s="3">
        <v>17</v>
      </c>
      <c r="G36" s="3">
        <v>51.8</v>
      </c>
      <c r="H36" s="3">
        <v>25</v>
      </c>
      <c r="I36" s="3">
        <v>4.25</v>
      </c>
      <c r="J36" s="3">
        <v>1.65</v>
      </c>
      <c r="K36" s="3">
        <v>21.25</v>
      </c>
      <c r="L36" s="3">
        <v>64.8</v>
      </c>
    </row>
    <row r="37" spans="1:12" ht="15" customHeight="1" x14ac:dyDescent="0.25">
      <c r="A37" s="59" t="s">
        <v>111</v>
      </c>
      <c r="B37" s="59"/>
      <c r="C37" s="6">
        <f t="shared" ref="C37:L37" si="2">SUM(C33:C36)</f>
        <v>350</v>
      </c>
      <c r="D37" s="6">
        <f t="shared" si="2"/>
        <v>11.995000000000001</v>
      </c>
      <c r="E37" s="6">
        <f t="shared" si="2"/>
        <v>11.07</v>
      </c>
      <c r="F37" s="6">
        <f t="shared" si="2"/>
        <v>60.51</v>
      </c>
      <c r="G37" s="6">
        <f t="shared" si="2"/>
        <v>349.94</v>
      </c>
      <c r="H37" s="6">
        <f t="shared" si="2"/>
        <v>475</v>
      </c>
      <c r="I37" s="6">
        <f t="shared" si="2"/>
        <v>16.46</v>
      </c>
      <c r="J37" s="6">
        <f t="shared" si="2"/>
        <v>16.149999999999999</v>
      </c>
      <c r="K37" s="6">
        <f t="shared" si="2"/>
        <v>85.47</v>
      </c>
      <c r="L37" s="6">
        <f t="shared" si="2"/>
        <v>506.32</v>
      </c>
    </row>
    <row r="38" spans="1:12" ht="15" customHeight="1" x14ac:dyDescent="0.25">
      <c r="A38" s="36" t="s">
        <v>131</v>
      </c>
      <c r="B38" s="57"/>
      <c r="C38" s="36">
        <f>C37+C29+C26+C17</f>
        <v>1472</v>
      </c>
      <c r="D38" s="57"/>
      <c r="E38" s="57"/>
      <c r="F38" s="57"/>
      <c r="G38" s="36">
        <f>G37+G29+G26+G17</f>
        <v>1424.32</v>
      </c>
      <c r="H38" s="36">
        <f>H37+H29+H26+H17</f>
        <v>1869</v>
      </c>
      <c r="I38" s="57"/>
      <c r="J38" s="57"/>
      <c r="K38" s="57"/>
      <c r="L38" s="36">
        <f>L37+L29+L26+L17</f>
        <v>1739.3600000000001</v>
      </c>
    </row>
    <row r="40" spans="1:12" ht="15" customHeight="1" x14ac:dyDescent="0.25">
      <c r="A40" s="204">
        <v>44446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9"/>
    </row>
    <row r="41" spans="1:12" ht="15" customHeight="1" x14ac:dyDescent="0.25">
      <c r="A41" s="207" t="s">
        <v>116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9"/>
    </row>
    <row r="42" spans="1:12" s="66" customFormat="1" ht="15.75" customHeight="1" x14ac:dyDescent="0.25">
      <c r="A42" s="6">
        <v>177</v>
      </c>
      <c r="B42" s="11" t="s">
        <v>83</v>
      </c>
      <c r="C42" s="3">
        <v>150</v>
      </c>
      <c r="D42" s="3">
        <v>3.86</v>
      </c>
      <c r="E42" s="3">
        <v>8.2899999999999991</v>
      </c>
      <c r="F42" s="3">
        <v>30.1</v>
      </c>
      <c r="G42" s="3">
        <v>224.6</v>
      </c>
      <c r="H42" s="3">
        <v>180</v>
      </c>
      <c r="I42" s="3">
        <v>4.75</v>
      </c>
      <c r="J42" s="3">
        <v>10.210000000000001</v>
      </c>
      <c r="K42" s="3">
        <v>37.130000000000003</v>
      </c>
      <c r="L42" s="3">
        <v>276.3</v>
      </c>
    </row>
    <row r="43" spans="1:12" s="66" customFormat="1" ht="15.75" customHeight="1" x14ac:dyDescent="0.25">
      <c r="A43" s="6">
        <v>3</v>
      </c>
      <c r="B43" s="64" t="s">
        <v>153</v>
      </c>
      <c r="C43" s="6">
        <v>42</v>
      </c>
      <c r="D43" s="6">
        <v>4.41</v>
      </c>
      <c r="E43" s="6">
        <v>6.42</v>
      </c>
      <c r="F43" s="6">
        <v>13.58</v>
      </c>
      <c r="G43" s="6">
        <v>129.69999999999999</v>
      </c>
      <c r="H43" s="6">
        <v>44</v>
      </c>
      <c r="I43" s="6">
        <v>4.7300000000000004</v>
      </c>
      <c r="J43" s="6">
        <v>6.88</v>
      </c>
      <c r="K43" s="6">
        <v>14.56</v>
      </c>
      <c r="L43" s="6">
        <v>139</v>
      </c>
    </row>
    <row r="44" spans="1:12" s="66" customFormat="1" ht="15.75" customHeight="1" x14ac:dyDescent="0.25">
      <c r="A44" s="6">
        <v>414</v>
      </c>
      <c r="B44" s="11" t="s">
        <v>24</v>
      </c>
      <c r="C44" s="3">
        <v>150</v>
      </c>
      <c r="D44" s="3">
        <v>2.09</v>
      </c>
      <c r="E44" s="3">
        <v>2.39</v>
      </c>
      <c r="F44" s="3">
        <v>14.78</v>
      </c>
      <c r="G44" s="3">
        <v>89.02</v>
      </c>
      <c r="H44" s="3">
        <v>200</v>
      </c>
      <c r="I44" s="3">
        <v>2.79</v>
      </c>
      <c r="J44" s="3">
        <v>3.19</v>
      </c>
      <c r="K44" s="3">
        <v>19.71</v>
      </c>
      <c r="L44" s="3">
        <v>118.69</v>
      </c>
    </row>
    <row r="45" spans="1:12" ht="15" customHeight="1" x14ac:dyDescent="0.25">
      <c r="A45" s="80" t="s">
        <v>111</v>
      </c>
      <c r="B45" s="81"/>
      <c r="C45" s="6">
        <f>SUM(C41:C44)</f>
        <v>342</v>
      </c>
      <c r="D45" s="6">
        <f>SUM(D42:D44)</f>
        <v>10.36</v>
      </c>
      <c r="E45" s="6">
        <f>SUM(E42:E44)</f>
        <v>17.099999999999998</v>
      </c>
      <c r="F45" s="6">
        <f>SUM(F42:F44)</f>
        <v>58.46</v>
      </c>
      <c r="G45" s="6">
        <f>SUM(G42:G44)</f>
        <v>443.31999999999994</v>
      </c>
      <c r="H45" s="6">
        <f>SUM(H41:H44)</f>
        <v>424</v>
      </c>
      <c r="I45" s="6">
        <f>SUM(I42:I44)</f>
        <v>12.27</v>
      </c>
      <c r="J45" s="6">
        <f>SUM(J42:J44)</f>
        <v>20.28</v>
      </c>
      <c r="K45" s="6">
        <f>SUM(K42:K44)</f>
        <v>71.400000000000006</v>
      </c>
      <c r="L45" s="6">
        <f>SUM(L42:L44)</f>
        <v>533.99</v>
      </c>
    </row>
    <row r="46" spans="1:12" ht="15" customHeight="1" x14ac:dyDescent="0.25">
      <c r="A46" s="58"/>
      <c r="B46" s="58"/>
      <c r="C46" s="58"/>
      <c r="D46" s="37"/>
      <c r="E46" s="37"/>
      <c r="F46" s="37"/>
      <c r="G46" s="37"/>
      <c r="H46" s="37"/>
      <c r="I46" s="37"/>
      <c r="J46" s="37"/>
      <c r="K46" s="37"/>
      <c r="L46" s="37"/>
    </row>
    <row r="47" spans="1:12" ht="15" customHeight="1" x14ac:dyDescent="0.25">
      <c r="A47" s="207" t="s">
        <v>117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9"/>
    </row>
    <row r="48" spans="1:12" s="66" customFormat="1" x14ac:dyDescent="0.25">
      <c r="A48" s="6">
        <v>70</v>
      </c>
      <c r="B48" s="10" t="s">
        <v>172</v>
      </c>
      <c r="C48" s="3">
        <v>150</v>
      </c>
      <c r="D48" s="3">
        <v>1.1599999999999999</v>
      </c>
      <c r="E48" s="3">
        <v>3.8</v>
      </c>
      <c r="F48" s="3">
        <v>6.03</v>
      </c>
      <c r="G48" s="3">
        <v>62.5</v>
      </c>
      <c r="H48" s="3">
        <v>200</v>
      </c>
      <c r="I48" s="3">
        <v>1.55</v>
      </c>
      <c r="J48" s="3">
        <v>5.0999999999999996</v>
      </c>
      <c r="K48" s="3">
        <v>8.0399999999999991</v>
      </c>
      <c r="L48" s="3">
        <v>83.33</v>
      </c>
    </row>
    <row r="49" spans="1:12" s="66" customFormat="1" ht="15.75" customHeight="1" x14ac:dyDescent="0.25">
      <c r="A49" s="6">
        <v>332</v>
      </c>
      <c r="B49" s="11" t="s">
        <v>72</v>
      </c>
      <c r="C49" s="3">
        <v>120</v>
      </c>
      <c r="D49" s="3">
        <v>6.99</v>
      </c>
      <c r="E49" s="3">
        <v>4.34</v>
      </c>
      <c r="F49" s="3">
        <v>36</v>
      </c>
      <c r="G49" s="3">
        <v>211.05</v>
      </c>
      <c r="H49" s="3">
        <v>130</v>
      </c>
      <c r="I49" s="3">
        <v>7.57</v>
      </c>
      <c r="J49" s="3">
        <v>4.7</v>
      </c>
      <c r="K49" s="3">
        <v>39</v>
      </c>
      <c r="L49" s="3">
        <v>228.64</v>
      </c>
    </row>
    <row r="50" spans="1:12" s="66" customFormat="1" ht="15.75" customHeight="1" x14ac:dyDescent="0.25">
      <c r="A50" s="6">
        <v>268</v>
      </c>
      <c r="B50" s="10" t="s">
        <v>14</v>
      </c>
      <c r="C50" s="3">
        <v>80</v>
      </c>
      <c r="D50" s="3">
        <v>8.93</v>
      </c>
      <c r="E50" s="3">
        <v>6.62</v>
      </c>
      <c r="F50" s="3">
        <v>0.59</v>
      </c>
      <c r="G50" s="3">
        <v>162.49</v>
      </c>
      <c r="H50" s="3">
        <v>90</v>
      </c>
      <c r="I50" s="3">
        <v>10.039999999999999</v>
      </c>
      <c r="J50" s="3">
        <v>7.44</v>
      </c>
      <c r="K50" s="3">
        <v>0.66</v>
      </c>
      <c r="L50" s="3">
        <v>182.8</v>
      </c>
    </row>
    <row r="51" spans="1:12" s="66" customFormat="1" ht="15.75" customHeight="1" x14ac:dyDescent="0.25">
      <c r="A51" s="6" t="s">
        <v>113</v>
      </c>
      <c r="B51" s="88" t="s">
        <v>143</v>
      </c>
      <c r="C51" s="6">
        <v>40</v>
      </c>
      <c r="D51" s="6">
        <v>0.4</v>
      </c>
      <c r="E51" s="6">
        <v>4</v>
      </c>
      <c r="F51" s="6">
        <v>2.8</v>
      </c>
      <c r="G51" s="6">
        <v>48.8</v>
      </c>
      <c r="H51" s="6">
        <v>50</v>
      </c>
      <c r="I51" s="6">
        <v>0.5</v>
      </c>
      <c r="J51" s="6">
        <v>5</v>
      </c>
      <c r="K51" s="6">
        <v>3.5</v>
      </c>
      <c r="L51" s="6">
        <v>61</v>
      </c>
    </row>
    <row r="52" spans="1:12" ht="15.75" customHeight="1" x14ac:dyDescent="0.25">
      <c r="A52" s="6">
        <v>396</v>
      </c>
      <c r="B52" s="11" t="s">
        <v>28</v>
      </c>
      <c r="C52" s="3">
        <v>150</v>
      </c>
      <c r="D52" s="3">
        <v>0.1</v>
      </c>
      <c r="E52" s="3">
        <v>0</v>
      </c>
      <c r="F52" s="3">
        <v>15.86</v>
      </c>
      <c r="G52" s="3">
        <v>63.8</v>
      </c>
      <c r="H52" s="3">
        <v>200</v>
      </c>
      <c r="I52" s="3">
        <v>0.13</v>
      </c>
      <c r="J52" s="3">
        <v>0</v>
      </c>
      <c r="K52" s="3">
        <v>21.15</v>
      </c>
      <c r="L52" s="3">
        <v>85.1</v>
      </c>
    </row>
    <row r="53" spans="1:12" ht="15" customHeight="1" x14ac:dyDescent="0.25">
      <c r="A53" s="63" t="s">
        <v>113</v>
      </c>
      <c r="B53" s="10" t="s">
        <v>124</v>
      </c>
      <c r="C53" s="3">
        <v>40</v>
      </c>
      <c r="D53" s="3">
        <v>2.8</v>
      </c>
      <c r="E53" s="3">
        <v>0.28000000000000003</v>
      </c>
      <c r="F53" s="3">
        <v>19.96</v>
      </c>
      <c r="G53" s="3">
        <v>96</v>
      </c>
      <c r="H53" s="3">
        <v>50</v>
      </c>
      <c r="I53" s="3">
        <v>2.8</v>
      </c>
      <c r="J53" s="3">
        <v>0.28000000000000003</v>
      </c>
      <c r="K53" s="3">
        <v>19.96</v>
      </c>
      <c r="L53" s="3">
        <v>120</v>
      </c>
    </row>
    <row r="54" spans="1:12" ht="15" customHeight="1" x14ac:dyDescent="0.25">
      <c r="A54" s="80" t="s">
        <v>111</v>
      </c>
      <c r="B54" s="81"/>
      <c r="C54" s="6">
        <f t="shared" ref="C54:L54" si="3">SUM(C48:C53)</f>
        <v>580</v>
      </c>
      <c r="D54" s="6">
        <f t="shared" si="3"/>
        <v>20.38</v>
      </c>
      <c r="E54" s="6">
        <f t="shared" si="3"/>
        <v>19.040000000000003</v>
      </c>
      <c r="F54" s="6">
        <f t="shared" si="3"/>
        <v>81.240000000000009</v>
      </c>
      <c r="G54" s="6">
        <f t="shared" si="3"/>
        <v>644.64</v>
      </c>
      <c r="H54" s="6">
        <f t="shared" si="3"/>
        <v>720</v>
      </c>
      <c r="I54" s="6">
        <f t="shared" si="3"/>
        <v>22.59</v>
      </c>
      <c r="J54" s="6">
        <f t="shared" si="3"/>
        <v>22.520000000000003</v>
      </c>
      <c r="K54" s="6">
        <f t="shared" si="3"/>
        <v>92.31</v>
      </c>
      <c r="L54" s="6">
        <f t="shared" si="3"/>
        <v>760.87</v>
      </c>
    </row>
    <row r="55" spans="1:12" ht="15" customHeight="1" x14ac:dyDescent="0.25">
      <c r="A55" s="58"/>
      <c r="B55" s="58"/>
      <c r="C55" s="58"/>
      <c r="D55" s="37"/>
      <c r="E55" s="37"/>
      <c r="F55" s="37"/>
      <c r="G55" s="37"/>
      <c r="H55" s="37"/>
      <c r="I55" s="37"/>
      <c r="J55" s="37"/>
      <c r="K55" s="37"/>
      <c r="L55" s="37"/>
    </row>
    <row r="56" spans="1:12" ht="15" customHeight="1" x14ac:dyDescent="0.25">
      <c r="A56" s="207" t="s">
        <v>125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9"/>
    </row>
    <row r="57" spans="1:12" s="66" customFormat="1" x14ac:dyDescent="0.25">
      <c r="A57" s="6" t="s">
        <v>113</v>
      </c>
      <c r="B57" s="120" t="s">
        <v>182</v>
      </c>
      <c r="C57" s="3">
        <v>200</v>
      </c>
      <c r="D57" s="3">
        <v>0</v>
      </c>
      <c r="E57" s="3">
        <v>0</v>
      </c>
      <c r="F57" s="3">
        <v>22</v>
      </c>
      <c r="G57" s="3">
        <v>90</v>
      </c>
      <c r="H57" s="3">
        <v>200</v>
      </c>
      <c r="I57" s="3">
        <v>0</v>
      </c>
      <c r="J57" s="3">
        <v>0</v>
      </c>
      <c r="K57" s="3">
        <v>22</v>
      </c>
      <c r="L57" s="3">
        <v>90</v>
      </c>
    </row>
    <row r="58" spans="1:12" ht="15" customHeight="1" x14ac:dyDescent="0.25">
      <c r="A58" s="80" t="s">
        <v>111</v>
      </c>
      <c r="B58" s="81"/>
      <c r="C58" s="6">
        <f t="shared" ref="C58:L58" si="4">SUM(C57:C57)</f>
        <v>200</v>
      </c>
      <c r="D58" s="6">
        <f t="shared" si="4"/>
        <v>0</v>
      </c>
      <c r="E58" s="6">
        <f t="shared" si="4"/>
        <v>0</v>
      </c>
      <c r="F58" s="6">
        <f t="shared" si="4"/>
        <v>22</v>
      </c>
      <c r="G58" s="6">
        <f t="shared" si="4"/>
        <v>90</v>
      </c>
      <c r="H58" s="6">
        <f t="shared" si="4"/>
        <v>200</v>
      </c>
      <c r="I58" s="6">
        <f t="shared" si="4"/>
        <v>0</v>
      </c>
      <c r="J58" s="6">
        <f t="shared" si="4"/>
        <v>0</v>
      </c>
      <c r="K58" s="6">
        <f t="shared" si="4"/>
        <v>22</v>
      </c>
      <c r="L58" s="6">
        <f t="shared" si="4"/>
        <v>90</v>
      </c>
    </row>
    <row r="59" spans="1:12" ht="15" customHeight="1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spans="1:12" ht="15" customHeight="1" x14ac:dyDescent="0.25">
      <c r="A60" s="207" t="s">
        <v>129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9"/>
    </row>
    <row r="61" spans="1:12" s="66" customFormat="1" ht="15.75" customHeight="1" x14ac:dyDescent="0.25">
      <c r="A61" s="6">
        <v>338</v>
      </c>
      <c r="B61" s="11" t="s">
        <v>57</v>
      </c>
      <c r="C61" s="5">
        <v>180</v>
      </c>
      <c r="D61" s="5">
        <v>3.78</v>
      </c>
      <c r="E61" s="5">
        <v>8.2799999999999994</v>
      </c>
      <c r="F61" s="5">
        <v>19.03</v>
      </c>
      <c r="G61" s="5">
        <v>185.4</v>
      </c>
      <c r="H61" s="3">
        <v>200</v>
      </c>
      <c r="I61" s="5">
        <v>4.2</v>
      </c>
      <c r="J61" s="5">
        <v>9.1999999999999993</v>
      </c>
      <c r="K61" s="5">
        <v>21.4</v>
      </c>
      <c r="L61" s="3">
        <v>206</v>
      </c>
    </row>
    <row r="62" spans="1:12" s="66" customFormat="1" x14ac:dyDescent="0.25">
      <c r="A62" s="6" t="s">
        <v>171</v>
      </c>
      <c r="B62" s="47" t="s">
        <v>189</v>
      </c>
      <c r="C62" s="3">
        <v>40</v>
      </c>
      <c r="D62" s="3">
        <v>3.1</v>
      </c>
      <c r="E62" s="3">
        <v>2.6</v>
      </c>
      <c r="F62" s="3">
        <v>19.32</v>
      </c>
      <c r="G62" s="3">
        <v>113.15</v>
      </c>
      <c r="H62" s="3">
        <v>60</v>
      </c>
      <c r="I62" s="3">
        <v>3.88</v>
      </c>
      <c r="J62" s="3">
        <v>3.25</v>
      </c>
      <c r="K62" s="3">
        <v>24.15</v>
      </c>
      <c r="L62" s="3">
        <v>141.44</v>
      </c>
    </row>
    <row r="63" spans="1:12" ht="15" customHeight="1" x14ac:dyDescent="0.25">
      <c r="A63" s="6">
        <v>410</v>
      </c>
      <c r="B63" s="10" t="s">
        <v>130</v>
      </c>
      <c r="C63" s="3">
        <v>150</v>
      </c>
      <c r="D63" s="3">
        <v>4.4999999999999998E-2</v>
      </c>
      <c r="E63" s="3">
        <v>0</v>
      </c>
      <c r="F63" s="3">
        <v>4.51</v>
      </c>
      <c r="G63" s="3">
        <v>18.239999999999998</v>
      </c>
      <c r="H63" s="3">
        <v>200</v>
      </c>
      <c r="I63" s="3">
        <v>0.06</v>
      </c>
      <c r="J63" s="3">
        <v>0</v>
      </c>
      <c r="K63" s="3">
        <v>6.02</v>
      </c>
      <c r="L63" s="3">
        <v>24.32</v>
      </c>
    </row>
    <row r="64" spans="1:12" ht="15" customHeight="1" x14ac:dyDescent="0.25">
      <c r="A64" s="63" t="s">
        <v>113</v>
      </c>
      <c r="B64" s="10" t="s">
        <v>16</v>
      </c>
      <c r="C64" s="3">
        <v>20</v>
      </c>
      <c r="D64" s="3">
        <v>3.4</v>
      </c>
      <c r="E64" s="3">
        <v>1.32</v>
      </c>
      <c r="F64" s="3">
        <v>17</v>
      </c>
      <c r="G64" s="3">
        <v>51.8</v>
      </c>
      <c r="H64" s="3">
        <v>25</v>
      </c>
      <c r="I64" s="3">
        <v>4.25</v>
      </c>
      <c r="J64" s="3">
        <v>1.65</v>
      </c>
      <c r="K64" s="3">
        <v>21.25</v>
      </c>
      <c r="L64" s="3">
        <v>64.8</v>
      </c>
    </row>
    <row r="65" spans="1:12" ht="15" customHeight="1" x14ac:dyDescent="0.25">
      <c r="A65" s="78" t="s">
        <v>111</v>
      </c>
      <c r="B65" s="79"/>
      <c r="C65" s="82">
        <v>330</v>
      </c>
      <c r="D65" s="6">
        <f>SUM(D61:D64)</f>
        <v>10.324999999999999</v>
      </c>
      <c r="E65" s="6">
        <f>SUM(E61:E64)</f>
        <v>12.2</v>
      </c>
      <c r="F65" s="6">
        <f>SUM(F61:F64)</f>
        <v>59.86</v>
      </c>
      <c r="G65" s="6">
        <f>SUM(G61:G64)</f>
        <v>368.59000000000003</v>
      </c>
      <c r="H65" s="6">
        <v>410</v>
      </c>
      <c r="I65" s="6">
        <f>SUM(I61:I64)</f>
        <v>12.39</v>
      </c>
      <c r="J65" s="6">
        <f>SUM(J61:J64)</f>
        <v>14.1</v>
      </c>
      <c r="K65" s="6">
        <f>SUM(K61:K64)</f>
        <v>72.819999999999993</v>
      </c>
      <c r="L65" s="6">
        <f>SUM(L61:L64)</f>
        <v>436.56</v>
      </c>
    </row>
    <row r="66" spans="1:12" ht="15" customHeight="1" x14ac:dyDescent="0.25">
      <c r="A66" s="36" t="s">
        <v>131</v>
      </c>
      <c r="B66" s="57"/>
      <c r="C66" s="36">
        <f>C45+C54+C58+C65</f>
        <v>1452</v>
      </c>
      <c r="D66" s="57"/>
      <c r="E66" s="57"/>
      <c r="F66" s="57"/>
      <c r="G66" s="36">
        <f>G45+G54+G58+G65</f>
        <v>1546.5500000000002</v>
      </c>
      <c r="H66" s="36">
        <f>H45+H54+H58+H65</f>
        <v>1754</v>
      </c>
      <c r="I66" s="57"/>
      <c r="J66" s="57"/>
      <c r="K66" s="57"/>
      <c r="L66" s="36">
        <f>L45+L54+L58+L65</f>
        <v>1821.42</v>
      </c>
    </row>
    <row r="68" spans="1:12" ht="15" customHeight="1" x14ac:dyDescent="0.25">
      <c r="A68" s="204">
        <v>44447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9"/>
    </row>
    <row r="69" spans="1:12" ht="15" customHeight="1" x14ac:dyDescent="0.25">
      <c r="A69" s="207" t="s">
        <v>116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9"/>
    </row>
    <row r="70" spans="1:12" s="66" customFormat="1" ht="15.75" customHeight="1" x14ac:dyDescent="0.25">
      <c r="A70" s="6">
        <v>168</v>
      </c>
      <c r="B70" s="11" t="s">
        <v>42</v>
      </c>
      <c r="C70" s="3">
        <v>150</v>
      </c>
      <c r="D70" s="3">
        <v>5.58</v>
      </c>
      <c r="E70" s="3">
        <v>6.05</v>
      </c>
      <c r="F70" s="3">
        <v>26.46</v>
      </c>
      <c r="G70" s="3">
        <v>182.94</v>
      </c>
      <c r="H70" s="3">
        <v>180</v>
      </c>
      <c r="I70" s="3">
        <v>6.7</v>
      </c>
      <c r="J70" s="3">
        <v>7.3</v>
      </c>
      <c r="K70" s="3">
        <v>31.75</v>
      </c>
      <c r="L70" s="3">
        <v>219.53</v>
      </c>
    </row>
    <row r="71" spans="1:12" s="66" customFormat="1" ht="15.75" customHeight="1" x14ac:dyDescent="0.25">
      <c r="A71" s="6">
        <v>1</v>
      </c>
      <c r="B71" s="12" t="s">
        <v>110</v>
      </c>
      <c r="C71" s="6">
        <v>36</v>
      </c>
      <c r="D71" s="6">
        <v>2.17</v>
      </c>
      <c r="E71" s="6">
        <v>6.79</v>
      </c>
      <c r="F71" s="6">
        <v>13.15</v>
      </c>
      <c r="G71" s="6">
        <v>122.4</v>
      </c>
      <c r="H71" s="6">
        <v>37</v>
      </c>
      <c r="I71" s="6">
        <v>2.2599999999999998</v>
      </c>
      <c r="J71" s="6">
        <v>6.98</v>
      </c>
      <c r="K71" s="6">
        <v>13.52</v>
      </c>
      <c r="L71" s="6">
        <v>125.8</v>
      </c>
    </row>
    <row r="72" spans="1:12" s="66" customFormat="1" ht="15.75" customHeight="1" x14ac:dyDescent="0.25">
      <c r="A72" s="6">
        <v>410</v>
      </c>
      <c r="B72" s="10" t="s">
        <v>20</v>
      </c>
      <c r="C72" s="3">
        <v>150</v>
      </c>
      <c r="D72" s="3">
        <v>0.09</v>
      </c>
      <c r="E72" s="3">
        <v>0</v>
      </c>
      <c r="F72" s="3">
        <v>9.0299999999999994</v>
      </c>
      <c r="G72" s="3">
        <v>36.479999999999997</v>
      </c>
      <c r="H72" s="3">
        <v>200</v>
      </c>
      <c r="I72" s="3">
        <v>0.12</v>
      </c>
      <c r="J72" s="3">
        <v>0</v>
      </c>
      <c r="K72" s="3">
        <v>12.04</v>
      </c>
      <c r="L72" s="3">
        <v>48.64</v>
      </c>
    </row>
    <row r="73" spans="1:12" ht="15" customHeight="1" x14ac:dyDescent="0.25">
      <c r="A73" s="80" t="s">
        <v>111</v>
      </c>
      <c r="B73" s="81"/>
      <c r="C73" s="6">
        <f t="shared" ref="C73:L73" si="5">SUM(C70:C72)</f>
        <v>336</v>
      </c>
      <c r="D73" s="6">
        <f t="shared" si="5"/>
        <v>7.84</v>
      </c>
      <c r="E73" s="6">
        <f t="shared" si="5"/>
        <v>12.84</v>
      </c>
      <c r="F73" s="6">
        <f t="shared" si="5"/>
        <v>48.64</v>
      </c>
      <c r="G73" s="6">
        <f t="shared" si="5"/>
        <v>341.82000000000005</v>
      </c>
      <c r="H73" s="6">
        <f t="shared" si="5"/>
        <v>417</v>
      </c>
      <c r="I73" s="6">
        <f t="shared" si="5"/>
        <v>9.08</v>
      </c>
      <c r="J73" s="6">
        <f t="shared" si="5"/>
        <v>14.280000000000001</v>
      </c>
      <c r="K73" s="6">
        <f t="shared" si="5"/>
        <v>57.309999999999995</v>
      </c>
      <c r="L73" s="6">
        <f t="shared" si="5"/>
        <v>393.96999999999997</v>
      </c>
    </row>
    <row r="74" spans="1:12" ht="15" customHeigh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</row>
    <row r="75" spans="1:12" ht="15" customHeight="1" x14ac:dyDescent="0.25">
      <c r="A75" s="207" t="s">
        <v>117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9"/>
    </row>
    <row r="76" spans="1:12" s="66" customFormat="1" x14ac:dyDescent="0.25">
      <c r="A76" s="6" t="s">
        <v>141</v>
      </c>
      <c r="B76" s="47" t="s">
        <v>144</v>
      </c>
      <c r="C76" s="3">
        <v>150</v>
      </c>
      <c r="D76" s="3">
        <v>1.4</v>
      </c>
      <c r="E76" s="3">
        <v>2.33</v>
      </c>
      <c r="F76" s="3">
        <v>8.17</v>
      </c>
      <c r="G76" s="3">
        <v>59.27</v>
      </c>
      <c r="H76" s="3">
        <v>200</v>
      </c>
      <c r="I76" s="3">
        <v>1.87</v>
      </c>
      <c r="J76" s="3">
        <v>3.11</v>
      </c>
      <c r="K76" s="3">
        <v>10.9</v>
      </c>
      <c r="L76" s="3">
        <v>79</v>
      </c>
    </row>
    <row r="77" spans="1:12" s="66" customFormat="1" ht="15.75" customHeight="1" x14ac:dyDescent="0.25">
      <c r="A77" s="6">
        <v>123</v>
      </c>
      <c r="B77" s="12" t="s">
        <v>142</v>
      </c>
      <c r="C77" s="6">
        <v>20</v>
      </c>
      <c r="D77" s="6">
        <v>2.46</v>
      </c>
      <c r="E77" s="6">
        <v>0.3</v>
      </c>
      <c r="F77" s="6">
        <v>15.21</v>
      </c>
      <c r="G77" s="6">
        <v>73.64</v>
      </c>
      <c r="H77" s="6">
        <v>25</v>
      </c>
      <c r="I77" s="6">
        <v>3.1</v>
      </c>
      <c r="J77" s="6">
        <v>0.39</v>
      </c>
      <c r="K77" s="6">
        <v>19.010000000000002</v>
      </c>
      <c r="L77" s="6">
        <v>92.05</v>
      </c>
    </row>
    <row r="78" spans="1:12" s="66" customFormat="1" ht="15" customHeight="1" x14ac:dyDescent="0.25">
      <c r="A78" s="6">
        <v>292</v>
      </c>
      <c r="B78" s="11" t="s">
        <v>54</v>
      </c>
      <c r="C78" s="6">
        <v>200</v>
      </c>
      <c r="D78" s="3">
        <v>22.51</v>
      </c>
      <c r="E78" s="3">
        <v>18.600000000000001</v>
      </c>
      <c r="F78" s="3">
        <v>25.72</v>
      </c>
      <c r="G78" s="3">
        <v>299.10000000000002</v>
      </c>
      <c r="H78" s="6">
        <v>220</v>
      </c>
      <c r="I78" s="3">
        <v>24.76</v>
      </c>
      <c r="J78" s="3">
        <v>20.46</v>
      </c>
      <c r="K78" s="3">
        <v>28.29</v>
      </c>
      <c r="L78" s="3">
        <v>329.01</v>
      </c>
    </row>
    <row r="79" spans="1:12" s="66" customFormat="1" ht="15.75" customHeight="1" x14ac:dyDescent="0.25">
      <c r="A79" s="6">
        <v>394</v>
      </c>
      <c r="B79" s="11" t="s">
        <v>74</v>
      </c>
      <c r="C79" s="3">
        <v>150</v>
      </c>
      <c r="D79" s="3">
        <v>0.12</v>
      </c>
      <c r="E79" s="3">
        <v>0</v>
      </c>
      <c r="F79" s="3">
        <v>11.24</v>
      </c>
      <c r="G79" s="3">
        <v>45</v>
      </c>
      <c r="H79" s="3">
        <v>200</v>
      </c>
      <c r="I79" s="3">
        <v>0.16</v>
      </c>
      <c r="J79" s="3">
        <v>0</v>
      </c>
      <c r="K79" s="3">
        <v>14.99</v>
      </c>
      <c r="L79" s="3">
        <v>60</v>
      </c>
    </row>
    <row r="80" spans="1:12" ht="15" customHeight="1" x14ac:dyDescent="0.25">
      <c r="A80" s="63" t="s">
        <v>113</v>
      </c>
      <c r="B80" s="10" t="s">
        <v>124</v>
      </c>
      <c r="C80" s="3">
        <v>20</v>
      </c>
      <c r="D80" s="3">
        <v>2.8</v>
      </c>
      <c r="E80" s="3">
        <v>0.28000000000000003</v>
      </c>
      <c r="F80" s="3">
        <v>19.96</v>
      </c>
      <c r="G80" s="3">
        <v>48</v>
      </c>
      <c r="H80" s="3">
        <v>25</v>
      </c>
      <c r="I80" s="3">
        <v>2.8</v>
      </c>
      <c r="J80" s="3">
        <v>0.28000000000000003</v>
      </c>
      <c r="K80" s="3">
        <v>19.96</v>
      </c>
      <c r="L80" s="3">
        <v>60</v>
      </c>
    </row>
    <row r="81" spans="1:12" ht="15" customHeight="1" x14ac:dyDescent="0.25">
      <c r="A81" s="80" t="s">
        <v>111</v>
      </c>
      <c r="B81" s="81"/>
      <c r="C81" s="6">
        <f>SUM(C76:C80)</f>
        <v>540</v>
      </c>
      <c r="D81" s="6">
        <f t="shared" ref="D81:L81" si="6">SUM(D76:D80)</f>
        <v>29.290000000000003</v>
      </c>
      <c r="E81" s="6">
        <f t="shared" si="6"/>
        <v>21.51</v>
      </c>
      <c r="F81" s="6">
        <f t="shared" si="6"/>
        <v>80.300000000000011</v>
      </c>
      <c r="G81" s="6">
        <f t="shared" si="6"/>
        <v>525.01</v>
      </c>
      <c r="H81" s="6">
        <f t="shared" si="6"/>
        <v>670</v>
      </c>
      <c r="I81" s="6">
        <f t="shared" si="6"/>
        <v>32.690000000000005</v>
      </c>
      <c r="J81" s="6">
        <f t="shared" si="6"/>
        <v>24.240000000000002</v>
      </c>
      <c r="K81" s="6">
        <f t="shared" si="6"/>
        <v>93.15</v>
      </c>
      <c r="L81" s="6">
        <f t="shared" si="6"/>
        <v>620.05999999999995</v>
      </c>
    </row>
    <row r="82" spans="1:12" ht="15" customHeight="1" x14ac:dyDescent="0.25">
      <c r="A82" s="58"/>
      <c r="B82" s="58"/>
      <c r="C82" s="58"/>
      <c r="D82" s="37"/>
      <c r="E82" s="37"/>
      <c r="F82" s="37"/>
      <c r="G82" s="37"/>
      <c r="H82" s="37"/>
      <c r="I82" s="37"/>
      <c r="J82" s="37"/>
      <c r="K82" s="37"/>
      <c r="L82" s="37"/>
    </row>
    <row r="83" spans="1:12" ht="15" customHeight="1" x14ac:dyDescent="0.25">
      <c r="A83" s="207" t="s">
        <v>125</v>
      </c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9"/>
    </row>
    <row r="84" spans="1:12" s="66" customFormat="1" ht="15.75" customHeight="1" x14ac:dyDescent="0.25">
      <c r="A84" s="6" t="s">
        <v>113</v>
      </c>
      <c r="B84" s="59" t="s">
        <v>216</v>
      </c>
      <c r="C84" s="1">
        <v>200</v>
      </c>
      <c r="D84" s="1">
        <v>6</v>
      </c>
      <c r="E84" s="1">
        <v>6.4</v>
      </c>
      <c r="F84" s="1">
        <v>9.4</v>
      </c>
      <c r="G84" s="1">
        <v>116</v>
      </c>
      <c r="H84" s="6">
        <v>200</v>
      </c>
      <c r="I84" s="6">
        <v>6</v>
      </c>
      <c r="J84" s="6">
        <v>6.4</v>
      </c>
      <c r="K84" s="6">
        <v>9.4</v>
      </c>
      <c r="L84" s="6">
        <v>116</v>
      </c>
    </row>
    <row r="85" spans="1:12" ht="15" customHeight="1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</row>
    <row r="86" spans="1:12" ht="15" customHeight="1" x14ac:dyDescent="0.25">
      <c r="A86" s="207" t="s">
        <v>129</v>
      </c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9"/>
    </row>
    <row r="87" spans="1:12" s="66" customFormat="1" ht="15.75" customHeight="1" x14ac:dyDescent="0.25">
      <c r="A87" s="6">
        <v>244</v>
      </c>
      <c r="B87" s="12" t="s">
        <v>107</v>
      </c>
      <c r="C87" s="6">
        <v>150</v>
      </c>
      <c r="D87" s="6">
        <v>20.16</v>
      </c>
      <c r="E87" s="6">
        <v>10.11</v>
      </c>
      <c r="F87" s="6">
        <v>33.85</v>
      </c>
      <c r="G87" s="6">
        <v>306.8</v>
      </c>
      <c r="H87" s="6">
        <v>200</v>
      </c>
      <c r="I87" s="6">
        <v>26.89</v>
      </c>
      <c r="J87" s="6">
        <v>13.49</v>
      </c>
      <c r="K87" s="6">
        <v>45.14</v>
      </c>
      <c r="L87" s="6">
        <v>409.1</v>
      </c>
    </row>
    <row r="88" spans="1:12" ht="15" customHeight="1" x14ac:dyDescent="0.25">
      <c r="A88" s="6">
        <v>410</v>
      </c>
      <c r="B88" s="10" t="s">
        <v>130</v>
      </c>
      <c r="C88" s="3">
        <v>150</v>
      </c>
      <c r="D88" s="3">
        <v>4.4999999999999998E-2</v>
      </c>
      <c r="E88" s="3">
        <v>0</v>
      </c>
      <c r="F88" s="3">
        <v>4.51</v>
      </c>
      <c r="G88" s="3">
        <v>18.239999999999998</v>
      </c>
      <c r="H88" s="3">
        <v>200</v>
      </c>
      <c r="I88" s="3">
        <v>0.06</v>
      </c>
      <c r="J88" s="3">
        <v>0</v>
      </c>
      <c r="K88" s="3">
        <v>6.02</v>
      </c>
      <c r="L88" s="3">
        <v>24.32</v>
      </c>
    </row>
    <row r="89" spans="1:12" s="66" customFormat="1" x14ac:dyDescent="0.25">
      <c r="A89" s="6" t="s">
        <v>113</v>
      </c>
      <c r="B89" s="11" t="s">
        <v>30</v>
      </c>
      <c r="C89" s="3">
        <v>200</v>
      </c>
      <c r="D89" s="3">
        <v>0.8</v>
      </c>
      <c r="E89" s="3">
        <v>0</v>
      </c>
      <c r="F89" s="3">
        <v>22.6</v>
      </c>
      <c r="G89" s="3">
        <v>92</v>
      </c>
      <c r="H89" s="3">
        <v>200</v>
      </c>
      <c r="I89" s="3">
        <v>0.8</v>
      </c>
      <c r="J89" s="3">
        <v>0</v>
      </c>
      <c r="K89" s="3">
        <v>22.6</v>
      </c>
      <c r="L89" s="3">
        <v>92</v>
      </c>
    </row>
    <row r="90" spans="1:12" ht="15" customHeight="1" x14ac:dyDescent="0.25">
      <c r="A90" s="63" t="s">
        <v>113</v>
      </c>
      <c r="B90" s="10" t="s">
        <v>16</v>
      </c>
      <c r="C90" s="3">
        <v>20</v>
      </c>
      <c r="D90" s="3">
        <v>3.4</v>
      </c>
      <c r="E90" s="3">
        <v>1.32</v>
      </c>
      <c r="F90" s="3">
        <v>17</v>
      </c>
      <c r="G90" s="3">
        <v>51.8</v>
      </c>
      <c r="H90" s="3">
        <v>25</v>
      </c>
      <c r="I90" s="3">
        <v>4.25</v>
      </c>
      <c r="J90" s="3">
        <v>1.65</v>
      </c>
      <c r="K90" s="3">
        <v>21.25</v>
      </c>
      <c r="L90" s="3">
        <v>64.8</v>
      </c>
    </row>
    <row r="91" spans="1:12" ht="15" customHeight="1" x14ac:dyDescent="0.25">
      <c r="A91" s="80" t="s">
        <v>111</v>
      </c>
      <c r="B91" s="81"/>
      <c r="C91" s="6">
        <f t="shared" ref="C91:L91" si="7">SUM(C87:C90)</f>
        <v>520</v>
      </c>
      <c r="D91" s="6">
        <f t="shared" si="7"/>
        <v>24.405000000000001</v>
      </c>
      <c r="E91" s="6">
        <f t="shared" si="7"/>
        <v>11.43</v>
      </c>
      <c r="F91" s="6">
        <f t="shared" si="7"/>
        <v>77.960000000000008</v>
      </c>
      <c r="G91" s="6">
        <f t="shared" si="7"/>
        <v>468.84000000000003</v>
      </c>
      <c r="H91" s="6">
        <f>SUM(H87:H90)</f>
        <v>625</v>
      </c>
      <c r="I91" s="6">
        <f t="shared" si="7"/>
        <v>32</v>
      </c>
      <c r="J91" s="6">
        <f t="shared" si="7"/>
        <v>15.14</v>
      </c>
      <c r="K91" s="6">
        <f t="shared" si="7"/>
        <v>95.009999999999991</v>
      </c>
      <c r="L91" s="6">
        <f t="shared" si="7"/>
        <v>590.22</v>
      </c>
    </row>
    <row r="92" spans="1:12" ht="15" customHeight="1" x14ac:dyDescent="0.25">
      <c r="A92" s="36" t="s">
        <v>131</v>
      </c>
      <c r="B92" s="57"/>
      <c r="C92" s="36">
        <f>C73+C81+C84+C91</f>
        <v>1596</v>
      </c>
      <c r="D92" s="57"/>
      <c r="E92" s="57"/>
      <c r="F92" s="57"/>
      <c r="G92" s="36">
        <f>G73+G81+G84+G91</f>
        <v>1451.67</v>
      </c>
      <c r="H92" s="36">
        <f>H73+H81+H84+H91</f>
        <v>1912</v>
      </c>
      <c r="I92" s="57"/>
      <c r="J92" s="57"/>
      <c r="K92" s="57"/>
      <c r="L92" s="36">
        <f>L73+L81+L84+L91</f>
        <v>1720.25</v>
      </c>
    </row>
    <row r="94" spans="1:12" ht="15" customHeight="1" x14ac:dyDescent="0.25">
      <c r="A94" s="204">
        <v>44448</v>
      </c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9"/>
    </row>
    <row r="95" spans="1:12" ht="15" customHeight="1" x14ac:dyDescent="0.25">
      <c r="A95" s="207" t="s">
        <v>116</v>
      </c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9"/>
    </row>
    <row r="96" spans="1:12" s="66" customFormat="1" ht="15.75" customHeight="1" x14ac:dyDescent="0.25">
      <c r="A96" s="6">
        <v>168</v>
      </c>
      <c r="B96" s="11" t="s">
        <v>31</v>
      </c>
      <c r="C96" s="3">
        <v>150</v>
      </c>
      <c r="D96" s="3">
        <v>5.96</v>
      </c>
      <c r="E96" s="3">
        <v>6.16</v>
      </c>
      <c r="F96" s="3">
        <v>26.36</v>
      </c>
      <c r="G96" s="3">
        <v>184.63</v>
      </c>
      <c r="H96" s="3">
        <v>180</v>
      </c>
      <c r="I96" s="3">
        <v>7.16</v>
      </c>
      <c r="J96" s="3">
        <v>7.39</v>
      </c>
      <c r="K96" s="3">
        <v>28.94</v>
      </c>
      <c r="L96" s="3">
        <v>221.54</v>
      </c>
    </row>
    <row r="97" spans="1:12" s="66" customFormat="1" ht="15.75" customHeight="1" x14ac:dyDescent="0.25">
      <c r="A97" s="6">
        <v>2</v>
      </c>
      <c r="B97" s="64" t="s">
        <v>135</v>
      </c>
      <c r="C97" s="6">
        <v>42</v>
      </c>
      <c r="D97" s="6">
        <v>2.17</v>
      </c>
      <c r="E97" s="6">
        <v>6.79</v>
      </c>
      <c r="F97" s="6">
        <v>13.15</v>
      </c>
      <c r="G97" s="6">
        <v>136.91999999999999</v>
      </c>
      <c r="H97" s="6">
        <v>44</v>
      </c>
      <c r="I97" s="6">
        <v>2.2599999999999998</v>
      </c>
      <c r="J97" s="6">
        <v>6.98</v>
      </c>
      <c r="K97" s="6">
        <v>13.52</v>
      </c>
      <c r="L97" s="6">
        <v>142.74</v>
      </c>
    </row>
    <row r="98" spans="1:12" ht="15" customHeight="1" x14ac:dyDescent="0.25">
      <c r="A98" s="6">
        <v>410</v>
      </c>
      <c r="B98" s="10" t="s">
        <v>130</v>
      </c>
      <c r="C98" s="3">
        <v>150</v>
      </c>
      <c r="D98" s="3">
        <v>4.4999999999999998E-2</v>
      </c>
      <c r="E98" s="3">
        <v>0</v>
      </c>
      <c r="F98" s="3">
        <v>4.51</v>
      </c>
      <c r="G98" s="3">
        <v>18.239999999999998</v>
      </c>
      <c r="H98" s="3">
        <v>200</v>
      </c>
      <c r="I98" s="3">
        <v>0.06</v>
      </c>
      <c r="J98" s="3">
        <v>0</v>
      </c>
      <c r="K98" s="3">
        <v>6.02</v>
      </c>
      <c r="L98" s="3">
        <v>24.32</v>
      </c>
    </row>
    <row r="99" spans="1:12" ht="15" customHeight="1" x14ac:dyDescent="0.25">
      <c r="A99" s="80" t="s">
        <v>111</v>
      </c>
      <c r="B99" s="81"/>
      <c r="C99" s="6">
        <f t="shared" ref="C99:H99" si="8">SUM(C96:C98)</f>
        <v>342</v>
      </c>
      <c r="D99" s="6">
        <f t="shared" si="8"/>
        <v>8.1749999999999989</v>
      </c>
      <c r="E99" s="6">
        <f t="shared" si="8"/>
        <v>12.95</v>
      </c>
      <c r="F99" s="6">
        <f t="shared" si="8"/>
        <v>44.019999999999996</v>
      </c>
      <c r="G99" s="6">
        <f t="shared" si="8"/>
        <v>339.78999999999996</v>
      </c>
      <c r="H99" s="6">
        <f t="shared" si="8"/>
        <v>424</v>
      </c>
      <c r="I99" s="6">
        <f>SUM(I96:I98)</f>
        <v>9.48</v>
      </c>
      <c r="J99" s="6">
        <f>SUM(J96:J98)</f>
        <v>14.370000000000001</v>
      </c>
      <c r="K99" s="6">
        <f>SUM(K96:K98)</f>
        <v>48.480000000000004</v>
      </c>
      <c r="L99" s="6">
        <f>SUM(L96:L98)</f>
        <v>388.59999999999997</v>
      </c>
    </row>
    <row r="100" spans="1:12" ht="15" customHeight="1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</row>
    <row r="101" spans="1:12" ht="15" customHeight="1" x14ac:dyDescent="0.25">
      <c r="A101" s="207" t="s">
        <v>117</v>
      </c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9"/>
    </row>
    <row r="102" spans="1:12" s="66" customFormat="1" ht="15.75" customHeight="1" x14ac:dyDescent="0.25">
      <c r="A102" s="6">
        <v>62</v>
      </c>
      <c r="B102" s="11" t="s">
        <v>43</v>
      </c>
      <c r="C102" s="3">
        <v>150</v>
      </c>
      <c r="D102" s="3">
        <v>1.1599999999999999</v>
      </c>
      <c r="E102" s="3">
        <v>3.8</v>
      </c>
      <c r="F102" s="3">
        <v>6.03</v>
      </c>
      <c r="G102" s="3">
        <v>62.5</v>
      </c>
      <c r="H102" s="3">
        <v>200</v>
      </c>
      <c r="I102" s="3">
        <v>1.55</v>
      </c>
      <c r="J102" s="3">
        <v>5.07</v>
      </c>
      <c r="K102" s="3">
        <v>8.0399999999999991</v>
      </c>
      <c r="L102" s="3">
        <v>83.33</v>
      </c>
    </row>
    <row r="103" spans="1:12" s="66" customFormat="1" x14ac:dyDescent="0.25">
      <c r="A103" s="6">
        <v>332</v>
      </c>
      <c r="B103" s="48" t="s">
        <v>91</v>
      </c>
      <c r="C103" s="6">
        <v>120</v>
      </c>
      <c r="D103" s="6">
        <v>2.92</v>
      </c>
      <c r="E103" s="6">
        <v>4.29</v>
      </c>
      <c r="F103" s="6">
        <v>29.34</v>
      </c>
      <c r="G103" s="6">
        <v>167.76</v>
      </c>
      <c r="H103" s="3">
        <v>130</v>
      </c>
      <c r="I103" s="4">
        <v>3.37</v>
      </c>
      <c r="J103" s="4">
        <v>4.34</v>
      </c>
      <c r="K103" s="4">
        <v>34.92</v>
      </c>
      <c r="L103" s="3">
        <v>195.15</v>
      </c>
    </row>
    <row r="104" spans="1:12" s="66" customFormat="1" x14ac:dyDescent="0.25">
      <c r="A104" s="6">
        <v>312</v>
      </c>
      <c r="B104" s="47" t="s">
        <v>50</v>
      </c>
      <c r="C104" s="3">
        <v>60</v>
      </c>
      <c r="D104" s="3">
        <v>8.3000000000000007</v>
      </c>
      <c r="E104" s="3">
        <v>5.6</v>
      </c>
      <c r="F104" s="3">
        <v>3.36</v>
      </c>
      <c r="G104" s="3">
        <v>97.04</v>
      </c>
      <c r="H104" s="3">
        <v>70</v>
      </c>
      <c r="I104" s="3">
        <v>9.68</v>
      </c>
      <c r="J104" s="3">
        <v>6.53</v>
      </c>
      <c r="K104" s="3">
        <v>3.92</v>
      </c>
      <c r="L104" s="3">
        <v>113.21</v>
      </c>
    </row>
    <row r="105" spans="1:12" s="66" customFormat="1" x14ac:dyDescent="0.25">
      <c r="A105" s="6">
        <v>385</v>
      </c>
      <c r="B105" s="48" t="s">
        <v>219</v>
      </c>
      <c r="C105" s="6">
        <v>30</v>
      </c>
      <c r="D105" s="6">
        <v>0.5</v>
      </c>
      <c r="E105" s="6">
        <v>4.0199999999999996</v>
      </c>
      <c r="F105" s="6">
        <v>1.5</v>
      </c>
      <c r="G105" s="6">
        <v>44.04</v>
      </c>
      <c r="H105" s="6">
        <v>30</v>
      </c>
      <c r="I105" s="6">
        <v>0.5</v>
      </c>
      <c r="J105" s="6">
        <v>4.0199999999999996</v>
      </c>
      <c r="K105" s="6">
        <v>1.5</v>
      </c>
      <c r="L105" s="6">
        <v>44.04</v>
      </c>
    </row>
    <row r="106" spans="1:12" ht="15.75" customHeight="1" x14ac:dyDescent="0.25">
      <c r="A106" s="6">
        <v>396</v>
      </c>
      <c r="B106" s="11" t="s">
        <v>28</v>
      </c>
      <c r="C106" s="3">
        <v>150</v>
      </c>
      <c r="D106" s="3">
        <v>0.1</v>
      </c>
      <c r="E106" s="3">
        <v>0</v>
      </c>
      <c r="F106" s="3">
        <v>15.86</v>
      </c>
      <c r="G106" s="3">
        <v>63.8</v>
      </c>
      <c r="H106" s="3">
        <v>200</v>
      </c>
      <c r="I106" s="3">
        <v>0.13</v>
      </c>
      <c r="J106" s="3">
        <v>0</v>
      </c>
      <c r="K106" s="3">
        <v>21.15</v>
      </c>
      <c r="L106" s="3">
        <v>85.1</v>
      </c>
    </row>
    <row r="107" spans="1:12" ht="15" customHeight="1" x14ac:dyDescent="0.25">
      <c r="A107" s="63" t="s">
        <v>113</v>
      </c>
      <c r="B107" s="10" t="s">
        <v>124</v>
      </c>
      <c r="C107" s="3">
        <v>40</v>
      </c>
      <c r="D107" s="3">
        <v>2.8</v>
      </c>
      <c r="E107" s="3">
        <v>0.28000000000000003</v>
      </c>
      <c r="F107" s="3">
        <v>19.96</v>
      </c>
      <c r="G107" s="3">
        <v>96</v>
      </c>
      <c r="H107" s="3">
        <v>50</v>
      </c>
      <c r="I107" s="3">
        <v>2.8</v>
      </c>
      <c r="J107" s="3">
        <v>0.28000000000000003</v>
      </c>
      <c r="K107" s="3">
        <v>19.96</v>
      </c>
      <c r="L107" s="3">
        <v>120</v>
      </c>
    </row>
    <row r="108" spans="1:12" ht="15" customHeight="1" x14ac:dyDescent="0.25">
      <c r="A108" s="80" t="s">
        <v>111</v>
      </c>
      <c r="B108" s="81"/>
      <c r="C108" s="6">
        <f>SUM(C106:C107)+C104+C102+80+30</f>
        <v>510</v>
      </c>
      <c r="D108" s="6">
        <f>SUM(D102:D107)</f>
        <v>15.780000000000001</v>
      </c>
      <c r="E108" s="6">
        <f>SUM(E102:E107)</f>
        <v>17.990000000000002</v>
      </c>
      <c r="F108" s="6">
        <f>SUM(F102:F107)</f>
        <v>76.05</v>
      </c>
      <c r="G108" s="6">
        <f>SUM(G102:G107)</f>
        <v>531.1400000000001</v>
      </c>
      <c r="H108" s="6">
        <f>SUM(H106:H107)+H104+H102+90+30</f>
        <v>640</v>
      </c>
      <c r="I108" s="6">
        <f>SUM(I102:I107)</f>
        <v>18.03</v>
      </c>
      <c r="J108" s="6">
        <f>SUM(J102:J107)</f>
        <v>20.240000000000002</v>
      </c>
      <c r="K108" s="6">
        <f>SUM(K102:K107)</f>
        <v>89.490000000000009</v>
      </c>
      <c r="L108" s="6">
        <f>SUM(L102:L107)</f>
        <v>640.83000000000004</v>
      </c>
    </row>
    <row r="109" spans="1:12" ht="15" customHeight="1" x14ac:dyDescent="0.25">
      <c r="A109" s="58"/>
      <c r="B109" s="58"/>
      <c r="C109" s="58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 ht="15" customHeight="1" x14ac:dyDescent="0.25">
      <c r="A110" s="207" t="s">
        <v>125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9"/>
    </row>
    <row r="111" spans="1:12" ht="15.75" customHeight="1" x14ac:dyDescent="0.25">
      <c r="A111" s="1" t="s">
        <v>113</v>
      </c>
      <c r="B111" s="24" t="s">
        <v>216</v>
      </c>
      <c r="C111" s="1">
        <v>200</v>
      </c>
      <c r="D111" s="1">
        <v>6</v>
      </c>
      <c r="E111" s="1">
        <v>6.4</v>
      </c>
      <c r="F111" s="1">
        <v>9.4</v>
      </c>
      <c r="G111" s="1">
        <v>116</v>
      </c>
      <c r="H111" s="1">
        <v>200</v>
      </c>
      <c r="I111" s="1">
        <v>6</v>
      </c>
      <c r="J111" s="1">
        <v>6.4</v>
      </c>
      <c r="K111" s="1">
        <v>9.4</v>
      </c>
      <c r="L111" s="1">
        <v>116</v>
      </c>
    </row>
    <row r="112" spans="1:12" s="66" customFormat="1" x14ac:dyDescent="0.25">
      <c r="A112" s="6" t="s">
        <v>113</v>
      </c>
      <c r="B112" s="12" t="s">
        <v>112</v>
      </c>
      <c r="C112" s="6">
        <v>30</v>
      </c>
      <c r="D112" s="6">
        <v>2.25</v>
      </c>
      <c r="E112" s="6">
        <v>4.5</v>
      </c>
      <c r="F112" s="6">
        <v>20.399999999999999</v>
      </c>
      <c r="G112" s="6">
        <v>132</v>
      </c>
      <c r="H112" s="6">
        <v>50</v>
      </c>
      <c r="I112" s="6">
        <v>3.75</v>
      </c>
      <c r="J112" s="6">
        <v>7.5</v>
      </c>
      <c r="K112" s="6">
        <v>34</v>
      </c>
      <c r="L112" s="6">
        <v>220</v>
      </c>
    </row>
    <row r="113" spans="1:12" ht="15" customHeight="1" x14ac:dyDescent="0.25">
      <c r="A113" s="80" t="s">
        <v>111</v>
      </c>
      <c r="B113" s="81"/>
      <c r="C113" s="6">
        <f>SUM(C111:C112)</f>
        <v>230</v>
      </c>
      <c r="D113" s="6">
        <f t="shared" ref="D113:L113" si="9">SUM(D111:D112)</f>
        <v>8.25</v>
      </c>
      <c r="E113" s="6">
        <f t="shared" si="9"/>
        <v>10.9</v>
      </c>
      <c r="F113" s="6">
        <f t="shared" si="9"/>
        <v>29.799999999999997</v>
      </c>
      <c r="G113" s="6">
        <f t="shared" si="9"/>
        <v>248</v>
      </c>
      <c r="H113" s="6">
        <f t="shared" si="9"/>
        <v>250</v>
      </c>
      <c r="I113" s="6">
        <f t="shared" si="9"/>
        <v>9.75</v>
      </c>
      <c r="J113" s="6">
        <f t="shared" si="9"/>
        <v>13.9</v>
      </c>
      <c r="K113" s="6">
        <f t="shared" si="9"/>
        <v>43.4</v>
      </c>
      <c r="L113" s="6">
        <f t="shared" si="9"/>
        <v>336</v>
      </c>
    </row>
    <row r="114" spans="1:12" ht="15" customHeight="1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</row>
    <row r="115" spans="1:12" ht="15" customHeight="1" x14ac:dyDescent="0.25">
      <c r="A115" s="207" t="s">
        <v>129</v>
      </c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9"/>
    </row>
    <row r="116" spans="1:12" s="66" customFormat="1" x14ac:dyDescent="0.25">
      <c r="A116" s="6">
        <v>89</v>
      </c>
      <c r="B116" s="12" t="s">
        <v>240</v>
      </c>
      <c r="C116" s="6">
        <v>150</v>
      </c>
      <c r="D116" s="6">
        <v>3.98</v>
      </c>
      <c r="E116" s="6">
        <v>3.11</v>
      </c>
      <c r="F116" s="6">
        <v>9.26</v>
      </c>
      <c r="G116" s="6">
        <v>81</v>
      </c>
      <c r="H116" s="6">
        <v>200</v>
      </c>
      <c r="I116" s="6">
        <v>6.64</v>
      </c>
      <c r="J116" s="6">
        <v>5.18</v>
      </c>
      <c r="K116" s="6">
        <v>15.44</v>
      </c>
      <c r="L116" s="6">
        <v>139</v>
      </c>
    </row>
    <row r="117" spans="1:12" s="66" customFormat="1" ht="15.75" customHeight="1" x14ac:dyDescent="0.25">
      <c r="A117" s="6" t="s">
        <v>113</v>
      </c>
      <c r="B117" s="12" t="s">
        <v>115</v>
      </c>
      <c r="C117" s="6">
        <v>30</v>
      </c>
      <c r="D117" s="6">
        <v>0.15</v>
      </c>
      <c r="E117" s="6">
        <v>0</v>
      </c>
      <c r="F117" s="6">
        <v>22.83</v>
      </c>
      <c r="G117" s="6">
        <v>91.2</v>
      </c>
      <c r="H117" s="6">
        <v>50</v>
      </c>
      <c r="I117" s="6">
        <v>0.25</v>
      </c>
      <c r="J117" s="6">
        <v>0</v>
      </c>
      <c r="K117" s="6">
        <v>38.049999999999997</v>
      </c>
      <c r="L117" s="6">
        <v>152</v>
      </c>
    </row>
    <row r="118" spans="1:12" ht="15" customHeight="1" x14ac:dyDescent="0.25">
      <c r="A118" s="6">
        <v>410</v>
      </c>
      <c r="B118" s="10" t="s">
        <v>130</v>
      </c>
      <c r="C118" s="3">
        <v>150</v>
      </c>
      <c r="D118" s="3">
        <v>4.4999999999999998E-2</v>
      </c>
      <c r="E118" s="3">
        <v>0</v>
      </c>
      <c r="F118" s="3">
        <v>4.51</v>
      </c>
      <c r="G118" s="3">
        <v>18.239999999999998</v>
      </c>
      <c r="H118" s="3">
        <v>200</v>
      </c>
      <c r="I118" s="3">
        <v>0.06</v>
      </c>
      <c r="J118" s="3">
        <v>0</v>
      </c>
      <c r="K118" s="3">
        <v>6.02</v>
      </c>
      <c r="L118" s="3">
        <v>24.32</v>
      </c>
    </row>
    <row r="119" spans="1:12" ht="15" customHeight="1" x14ac:dyDescent="0.25">
      <c r="A119" s="63" t="s">
        <v>113</v>
      </c>
      <c r="B119" s="10" t="s">
        <v>16</v>
      </c>
      <c r="C119" s="3">
        <v>20</v>
      </c>
      <c r="D119" s="3">
        <v>3.4</v>
      </c>
      <c r="E119" s="3">
        <v>1.32</v>
      </c>
      <c r="F119" s="3">
        <v>17</v>
      </c>
      <c r="G119" s="3">
        <v>51.8</v>
      </c>
      <c r="H119" s="3">
        <v>25</v>
      </c>
      <c r="I119" s="3">
        <v>4.25</v>
      </c>
      <c r="J119" s="3">
        <v>1.65</v>
      </c>
      <c r="K119" s="3">
        <v>21.25</v>
      </c>
      <c r="L119" s="3">
        <v>64.8</v>
      </c>
    </row>
    <row r="120" spans="1:12" ht="15" customHeight="1" x14ac:dyDescent="0.25">
      <c r="A120" s="80" t="s">
        <v>111</v>
      </c>
      <c r="B120" s="81"/>
      <c r="C120" s="6">
        <f>SUM(C116:C119)</f>
        <v>350</v>
      </c>
      <c r="D120" s="6">
        <f t="shared" ref="D120:K120" si="10">SUM(D116:D119)</f>
        <v>7.5749999999999993</v>
      </c>
      <c r="E120" s="6">
        <f t="shared" si="10"/>
        <v>4.43</v>
      </c>
      <c r="F120" s="6">
        <f t="shared" si="10"/>
        <v>53.599999999999994</v>
      </c>
      <c r="G120" s="6">
        <f t="shared" si="10"/>
        <v>242.24</v>
      </c>
      <c r="H120" s="6">
        <f t="shared" si="10"/>
        <v>475</v>
      </c>
      <c r="I120" s="6">
        <f t="shared" si="10"/>
        <v>11.2</v>
      </c>
      <c r="J120" s="6">
        <f t="shared" si="10"/>
        <v>6.83</v>
      </c>
      <c r="K120" s="6">
        <f t="shared" si="10"/>
        <v>80.759999999999991</v>
      </c>
      <c r="L120" s="6">
        <f>SUM(L116:L119)</f>
        <v>380.12</v>
      </c>
    </row>
    <row r="121" spans="1:12" ht="15" customHeight="1" x14ac:dyDescent="0.25">
      <c r="A121" s="36" t="s">
        <v>131</v>
      </c>
      <c r="B121" s="57"/>
      <c r="C121" s="36">
        <f>C99+C108+C120+C113</f>
        <v>1432</v>
      </c>
      <c r="D121" s="57"/>
      <c r="E121" s="57"/>
      <c r="F121" s="57"/>
      <c r="G121" s="36">
        <f>G99+G108+G120+G113</f>
        <v>1361.17</v>
      </c>
      <c r="H121" s="36">
        <f>H99+H108+H120+H113</f>
        <v>1789</v>
      </c>
      <c r="I121" s="57"/>
      <c r="J121" s="57"/>
      <c r="K121" s="57"/>
      <c r="L121" s="36">
        <f>L99+L108+L120+L113</f>
        <v>1745.5500000000002</v>
      </c>
    </row>
    <row r="123" spans="1:12" ht="15" customHeight="1" x14ac:dyDescent="0.25">
      <c r="A123" s="204">
        <v>44449</v>
      </c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9"/>
    </row>
    <row r="124" spans="1:12" ht="15" customHeight="1" x14ac:dyDescent="0.25">
      <c r="A124" s="207" t="s">
        <v>116</v>
      </c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9"/>
    </row>
    <row r="125" spans="1:12" s="66" customFormat="1" ht="15.75" customHeight="1" x14ac:dyDescent="0.25">
      <c r="A125" s="6">
        <v>168</v>
      </c>
      <c r="B125" s="10" t="s">
        <v>8</v>
      </c>
      <c r="C125" s="3">
        <v>150</v>
      </c>
      <c r="D125" s="3">
        <v>4.74</v>
      </c>
      <c r="E125" s="3">
        <v>6.68</v>
      </c>
      <c r="F125" s="3">
        <v>19.12</v>
      </c>
      <c r="G125" s="3">
        <v>155.54</v>
      </c>
      <c r="H125" s="3">
        <v>180</v>
      </c>
      <c r="I125" s="3">
        <v>5.69</v>
      </c>
      <c r="J125" s="3">
        <v>8.02</v>
      </c>
      <c r="K125" s="3">
        <v>22.94</v>
      </c>
      <c r="L125" s="3">
        <v>186.65</v>
      </c>
    </row>
    <row r="126" spans="1:12" ht="15.75" customHeight="1" x14ac:dyDescent="0.25">
      <c r="A126" s="1">
        <v>2</v>
      </c>
      <c r="B126" s="49" t="s">
        <v>135</v>
      </c>
      <c r="C126" s="1">
        <v>42</v>
      </c>
      <c r="D126" s="1">
        <v>2.17</v>
      </c>
      <c r="E126" s="1">
        <v>6.79</v>
      </c>
      <c r="F126" s="1">
        <v>13.15</v>
      </c>
      <c r="G126" s="1">
        <v>136.91999999999999</v>
      </c>
      <c r="H126" s="1">
        <v>44</v>
      </c>
      <c r="I126" s="1">
        <v>2.2599999999999998</v>
      </c>
      <c r="J126" s="1">
        <v>6.98</v>
      </c>
      <c r="K126" s="1">
        <v>13.52</v>
      </c>
      <c r="L126" s="1">
        <v>142.74</v>
      </c>
    </row>
    <row r="127" spans="1:12" x14ac:dyDescent="0.25">
      <c r="A127" s="6">
        <v>410</v>
      </c>
      <c r="B127" s="10" t="s">
        <v>130</v>
      </c>
      <c r="C127" s="3">
        <v>150</v>
      </c>
      <c r="D127" s="3">
        <v>4.4999999999999998E-2</v>
      </c>
      <c r="E127" s="3">
        <v>0</v>
      </c>
      <c r="F127" s="3">
        <v>4.51</v>
      </c>
      <c r="G127" s="3">
        <v>18.239999999999998</v>
      </c>
      <c r="H127" s="3">
        <v>200</v>
      </c>
      <c r="I127" s="3">
        <v>0.06</v>
      </c>
      <c r="J127" s="3">
        <v>0</v>
      </c>
      <c r="K127" s="3">
        <v>6.02</v>
      </c>
      <c r="L127" s="3">
        <v>24.32</v>
      </c>
    </row>
    <row r="128" spans="1:12" ht="15" customHeight="1" x14ac:dyDescent="0.25">
      <c r="A128" s="80" t="s">
        <v>111</v>
      </c>
      <c r="B128" s="81"/>
      <c r="C128" s="6">
        <f t="shared" ref="C128:H128" si="11">SUM(C125:C127)</f>
        <v>342</v>
      </c>
      <c r="D128" s="6">
        <f t="shared" si="11"/>
        <v>6.9550000000000001</v>
      </c>
      <c r="E128" s="6">
        <f t="shared" si="11"/>
        <v>13.469999999999999</v>
      </c>
      <c r="F128" s="6">
        <f t="shared" si="11"/>
        <v>36.78</v>
      </c>
      <c r="G128" s="6">
        <f t="shared" si="11"/>
        <v>310.7</v>
      </c>
      <c r="H128" s="6">
        <f t="shared" si="11"/>
        <v>424</v>
      </c>
      <c r="I128" s="6">
        <f>SUM(I125:I127)</f>
        <v>8.01</v>
      </c>
      <c r="J128" s="6">
        <f>SUM(J125:J127)</f>
        <v>15</v>
      </c>
      <c r="K128" s="6">
        <f>SUM(K125:K127)</f>
        <v>42.480000000000004</v>
      </c>
      <c r="L128" s="6">
        <f>SUM(L125:L127)</f>
        <v>353.71</v>
      </c>
    </row>
    <row r="129" spans="1:16" ht="15" customHeight="1" x14ac:dyDescent="0.25">
      <c r="A129" s="58"/>
      <c r="B129" s="58"/>
      <c r="C129" s="58"/>
      <c r="D129" s="37"/>
      <c r="E129" s="37"/>
      <c r="F129" s="37"/>
      <c r="G129" s="37"/>
      <c r="H129" s="37"/>
      <c r="I129" s="37"/>
      <c r="J129" s="37"/>
      <c r="K129" s="37"/>
      <c r="L129" s="37"/>
    </row>
    <row r="130" spans="1:16" ht="15" customHeight="1" x14ac:dyDescent="0.25">
      <c r="A130" s="207" t="s">
        <v>117</v>
      </c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209"/>
    </row>
    <row r="131" spans="1:16" s="66" customFormat="1" x14ac:dyDescent="0.25">
      <c r="A131" s="6">
        <v>80</v>
      </c>
      <c r="B131" s="11" t="s">
        <v>188</v>
      </c>
      <c r="C131" s="3">
        <v>150</v>
      </c>
      <c r="D131" s="3">
        <v>2.95</v>
      </c>
      <c r="E131" s="3">
        <v>3.68</v>
      </c>
      <c r="F131" s="3">
        <v>12.63</v>
      </c>
      <c r="G131" s="3">
        <v>90.66</v>
      </c>
      <c r="H131" s="3">
        <v>200</v>
      </c>
      <c r="I131" s="3">
        <v>3.93</v>
      </c>
      <c r="J131" s="3">
        <v>4.91</v>
      </c>
      <c r="K131" s="3">
        <v>16.84</v>
      </c>
      <c r="L131" s="3">
        <v>120.88</v>
      </c>
    </row>
    <row r="132" spans="1:16" s="66" customFormat="1" ht="15.75" customHeight="1" x14ac:dyDescent="0.25">
      <c r="A132" s="6">
        <v>331</v>
      </c>
      <c r="B132" s="12" t="s">
        <v>86</v>
      </c>
      <c r="C132" s="6">
        <v>200</v>
      </c>
      <c r="D132" s="6">
        <v>2.13</v>
      </c>
      <c r="E132" s="6">
        <v>6.56</v>
      </c>
      <c r="F132" s="6">
        <v>17.34</v>
      </c>
      <c r="G132" s="6">
        <v>136.88</v>
      </c>
      <c r="H132" s="6">
        <v>220</v>
      </c>
      <c r="I132" s="6">
        <v>2.34</v>
      </c>
      <c r="J132" s="6">
        <v>7.22</v>
      </c>
      <c r="K132" s="6">
        <v>20.97</v>
      </c>
      <c r="L132" s="6">
        <v>150.69</v>
      </c>
    </row>
    <row r="133" spans="1:16" s="66" customFormat="1" ht="15.75" customHeight="1" x14ac:dyDescent="0.25">
      <c r="A133" s="6">
        <v>394</v>
      </c>
      <c r="B133" s="11" t="s">
        <v>46</v>
      </c>
      <c r="C133" s="3">
        <v>150</v>
      </c>
      <c r="D133" s="3">
        <v>0.25</v>
      </c>
      <c r="E133" s="3">
        <v>0</v>
      </c>
      <c r="F133" s="3">
        <v>17</v>
      </c>
      <c r="G133" s="3">
        <v>68.989999999999995</v>
      </c>
      <c r="H133" s="3">
        <v>200</v>
      </c>
      <c r="I133" s="3">
        <v>0.33</v>
      </c>
      <c r="J133" s="3">
        <v>0</v>
      </c>
      <c r="K133" s="3">
        <v>22.67</v>
      </c>
      <c r="L133" s="3">
        <v>91.99</v>
      </c>
    </row>
    <row r="134" spans="1:16" ht="15" customHeight="1" x14ac:dyDescent="0.25">
      <c r="A134" s="63" t="s">
        <v>113</v>
      </c>
      <c r="B134" s="10" t="s">
        <v>124</v>
      </c>
      <c r="C134" s="3">
        <v>40</v>
      </c>
      <c r="D134" s="3">
        <v>2.8</v>
      </c>
      <c r="E134" s="3">
        <v>0.28000000000000003</v>
      </c>
      <c r="F134" s="3">
        <v>19.96</v>
      </c>
      <c r="G134" s="3">
        <v>96</v>
      </c>
      <c r="H134" s="3">
        <v>50</v>
      </c>
      <c r="I134" s="3">
        <v>2.8</v>
      </c>
      <c r="J134" s="3">
        <v>0.28000000000000003</v>
      </c>
      <c r="K134" s="3">
        <v>19.96</v>
      </c>
      <c r="L134" s="3">
        <v>120</v>
      </c>
      <c r="P134" t="s">
        <v>234</v>
      </c>
    </row>
    <row r="135" spans="1:16" ht="15" customHeight="1" x14ac:dyDescent="0.25">
      <c r="A135" s="80" t="s">
        <v>111</v>
      </c>
      <c r="B135" s="81"/>
      <c r="C135" s="6">
        <f>SUM(C131:C134)</f>
        <v>540</v>
      </c>
      <c r="D135" s="6">
        <f t="shared" ref="D135:L135" si="12">SUM(D131:D134)</f>
        <v>8.129999999999999</v>
      </c>
      <c r="E135" s="6">
        <f t="shared" si="12"/>
        <v>10.52</v>
      </c>
      <c r="F135" s="6">
        <f t="shared" si="12"/>
        <v>66.930000000000007</v>
      </c>
      <c r="G135" s="6">
        <f t="shared" si="12"/>
        <v>392.53</v>
      </c>
      <c r="H135" s="6">
        <f t="shared" si="12"/>
        <v>670</v>
      </c>
      <c r="I135" s="6">
        <f t="shared" si="12"/>
        <v>9.3999999999999986</v>
      </c>
      <c r="J135" s="6">
        <f t="shared" si="12"/>
        <v>12.409999999999998</v>
      </c>
      <c r="K135" s="6">
        <f t="shared" si="12"/>
        <v>80.44</v>
      </c>
      <c r="L135" s="6">
        <f t="shared" si="12"/>
        <v>483.56</v>
      </c>
    </row>
    <row r="136" spans="1:16" ht="15" customHeight="1" x14ac:dyDescent="0.25">
      <c r="A136" s="58"/>
      <c r="B136" s="58"/>
      <c r="C136" s="58"/>
      <c r="D136" s="37"/>
      <c r="E136" s="37"/>
      <c r="F136" s="37"/>
      <c r="G136" s="37"/>
      <c r="H136" s="37"/>
      <c r="I136" s="37"/>
      <c r="J136" s="37"/>
      <c r="K136" s="37"/>
      <c r="L136" s="37"/>
    </row>
    <row r="137" spans="1:16" ht="15" customHeight="1" x14ac:dyDescent="0.25">
      <c r="A137" s="207" t="s">
        <v>125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9"/>
    </row>
    <row r="138" spans="1:16" s="66" customFormat="1" x14ac:dyDescent="0.25">
      <c r="A138" s="6" t="s">
        <v>113</v>
      </c>
      <c r="B138" s="120" t="s">
        <v>182</v>
      </c>
      <c r="C138" s="3">
        <v>200</v>
      </c>
      <c r="D138" s="3">
        <v>0</v>
      </c>
      <c r="E138" s="3">
        <v>0</v>
      </c>
      <c r="F138" s="3">
        <v>22</v>
      </c>
      <c r="G138" s="3">
        <v>90</v>
      </c>
      <c r="H138" s="3">
        <v>200</v>
      </c>
      <c r="I138" s="3">
        <v>0</v>
      </c>
      <c r="J138" s="3">
        <v>0</v>
      </c>
      <c r="K138" s="3">
        <v>22</v>
      </c>
      <c r="L138" s="3">
        <v>90</v>
      </c>
    </row>
    <row r="139" spans="1:16" s="66" customFormat="1" ht="12.75" customHeight="1" x14ac:dyDescent="0.25">
      <c r="A139" s="39"/>
      <c r="B139" s="11" t="s">
        <v>38</v>
      </c>
      <c r="C139" s="3">
        <v>30</v>
      </c>
      <c r="D139" s="3">
        <v>2.5499999999999998</v>
      </c>
      <c r="E139" s="3">
        <v>3.18</v>
      </c>
      <c r="F139" s="3">
        <v>21.39</v>
      </c>
      <c r="G139" s="3">
        <v>119.1</v>
      </c>
      <c r="H139" s="3">
        <v>30</v>
      </c>
      <c r="I139" s="3">
        <v>2.5499999999999998</v>
      </c>
      <c r="J139" s="3">
        <v>3.18</v>
      </c>
      <c r="K139" s="3">
        <v>21.39</v>
      </c>
      <c r="L139" s="3">
        <v>119.1</v>
      </c>
    </row>
    <row r="140" spans="1:16" ht="15" customHeight="1" x14ac:dyDescent="0.25">
      <c r="A140" s="80" t="s">
        <v>111</v>
      </c>
      <c r="B140" s="81"/>
      <c r="C140" s="6">
        <f t="shared" ref="C140:L140" si="13">SUM(C136:C139)</f>
        <v>230</v>
      </c>
      <c r="D140" s="6">
        <f t="shared" si="13"/>
        <v>2.5499999999999998</v>
      </c>
      <c r="E140" s="6">
        <f t="shared" si="13"/>
        <v>3.18</v>
      </c>
      <c r="F140" s="6">
        <f t="shared" si="13"/>
        <v>43.39</v>
      </c>
      <c r="G140" s="6">
        <f t="shared" si="13"/>
        <v>209.1</v>
      </c>
      <c r="H140" s="6">
        <f t="shared" si="13"/>
        <v>230</v>
      </c>
      <c r="I140" s="6">
        <f t="shared" si="13"/>
        <v>2.5499999999999998</v>
      </c>
      <c r="J140" s="6">
        <f t="shared" si="13"/>
        <v>3.18</v>
      </c>
      <c r="K140" s="6">
        <f t="shared" si="13"/>
        <v>43.39</v>
      </c>
      <c r="L140" s="6">
        <f t="shared" si="13"/>
        <v>209.1</v>
      </c>
    </row>
    <row r="141" spans="1:16" ht="15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</row>
    <row r="142" spans="1:16" ht="15" customHeight="1" x14ac:dyDescent="0.25">
      <c r="A142" s="207" t="s">
        <v>129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9"/>
    </row>
    <row r="143" spans="1:16" s="66" customFormat="1" ht="15.75" customHeight="1" x14ac:dyDescent="0.25">
      <c r="A143" s="6">
        <v>230</v>
      </c>
      <c r="B143" s="11" t="s">
        <v>163</v>
      </c>
      <c r="C143" s="3">
        <v>150</v>
      </c>
      <c r="D143" s="3">
        <v>16.03</v>
      </c>
      <c r="E143" s="3">
        <v>29.65</v>
      </c>
      <c r="F143" s="3">
        <v>2.46</v>
      </c>
      <c r="G143" s="3">
        <v>341</v>
      </c>
      <c r="H143" s="3">
        <v>180</v>
      </c>
      <c r="I143" s="3">
        <v>19.239999999999998</v>
      </c>
      <c r="J143" s="3">
        <v>5.69</v>
      </c>
      <c r="K143" s="3">
        <v>3.29</v>
      </c>
      <c r="L143" s="3">
        <v>455.3</v>
      </c>
    </row>
    <row r="144" spans="1:16" s="66" customFormat="1" ht="15.75" customHeight="1" x14ac:dyDescent="0.25">
      <c r="A144" s="6" t="s">
        <v>113</v>
      </c>
      <c r="B144" s="12" t="s">
        <v>164</v>
      </c>
      <c r="C144" s="6">
        <v>30</v>
      </c>
      <c r="D144" s="6">
        <v>1.26</v>
      </c>
      <c r="E144" s="6">
        <v>6.36</v>
      </c>
      <c r="F144" s="6">
        <v>19.2</v>
      </c>
      <c r="G144" s="6">
        <v>137.1</v>
      </c>
      <c r="H144" s="6">
        <v>50</v>
      </c>
      <c r="I144" s="6">
        <v>2.1</v>
      </c>
      <c r="J144" s="6">
        <v>10.6</v>
      </c>
      <c r="K144" s="6">
        <v>32</v>
      </c>
      <c r="L144" s="6">
        <v>228.5</v>
      </c>
    </row>
    <row r="145" spans="1:17" ht="15" customHeight="1" x14ac:dyDescent="0.25">
      <c r="A145" s="6">
        <v>410</v>
      </c>
      <c r="B145" s="10" t="s">
        <v>130</v>
      </c>
      <c r="C145" s="3">
        <v>150</v>
      </c>
      <c r="D145" s="3">
        <v>4.4999999999999998E-2</v>
      </c>
      <c r="E145" s="3">
        <v>0</v>
      </c>
      <c r="F145" s="3">
        <v>4.51</v>
      </c>
      <c r="G145" s="3">
        <v>18.239999999999998</v>
      </c>
      <c r="H145" s="3">
        <v>200</v>
      </c>
      <c r="I145" s="3">
        <v>0.06</v>
      </c>
      <c r="J145" s="3">
        <v>0</v>
      </c>
      <c r="K145" s="3">
        <v>6.02</v>
      </c>
      <c r="L145" s="3">
        <v>24.32</v>
      </c>
    </row>
    <row r="146" spans="1:17" ht="15" customHeight="1" x14ac:dyDescent="0.25">
      <c r="A146" s="63" t="s">
        <v>113</v>
      </c>
      <c r="B146" s="10" t="s">
        <v>16</v>
      </c>
      <c r="C146" s="3">
        <v>20</v>
      </c>
      <c r="D146" s="3">
        <v>3.4</v>
      </c>
      <c r="E146" s="3">
        <v>1.32</v>
      </c>
      <c r="F146" s="3">
        <v>17</v>
      </c>
      <c r="G146" s="3">
        <v>51.8</v>
      </c>
      <c r="H146" s="3">
        <v>25</v>
      </c>
      <c r="I146" s="3">
        <v>4.25</v>
      </c>
      <c r="J146" s="3">
        <v>1.65</v>
      </c>
      <c r="K146" s="3">
        <v>21.25</v>
      </c>
      <c r="L146" s="3">
        <v>64.8</v>
      </c>
    </row>
    <row r="147" spans="1:17" ht="15" customHeight="1" x14ac:dyDescent="0.25">
      <c r="A147" s="80" t="s">
        <v>111</v>
      </c>
      <c r="B147" s="81"/>
      <c r="C147" s="6">
        <f t="shared" ref="C147:L147" si="14">SUM(C143:C146)</f>
        <v>350</v>
      </c>
      <c r="D147" s="6">
        <f t="shared" si="14"/>
        <v>20.735000000000003</v>
      </c>
      <c r="E147" s="6">
        <f t="shared" si="14"/>
        <v>37.33</v>
      </c>
      <c r="F147" s="6">
        <f t="shared" si="14"/>
        <v>43.17</v>
      </c>
      <c r="G147" s="6">
        <f t="shared" si="14"/>
        <v>548.14</v>
      </c>
      <c r="H147" s="6">
        <f t="shared" si="14"/>
        <v>455</v>
      </c>
      <c r="I147" s="6">
        <f t="shared" si="14"/>
        <v>25.65</v>
      </c>
      <c r="J147" s="6">
        <f t="shared" si="14"/>
        <v>17.939999999999998</v>
      </c>
      <c r="K147" s="6">
        <f t="shared" si="14"/>
        <v>62.56</v>
      </c>
      <c r="L147" s="6">
        <f t="shared" si="14"/>
        <v>772.92</v>
      </c>
    </row>
    <row r="148" spans="1:17" ht="15" customHeight="1" x14ac:dyDescent="0.25">
      <c r="A148" s="36" t="s">
        <v>131</v>
      </c>
      <c r="B148" s="57"/>
      <c r="C148" s="36">
        <f>C128+C135+C138+C147</f>
        <v>1432</v>
      </c>
      <c r="D148" s="57"/>
      <c r="E148" s="57"/>
      <c r="F148" s="57"/>
      <c r="G148" s="36">
        <f>G128+G135+G138+G147</f>
        <v>1341.37</v>
      </c>
      <c r="H148" s="36">
        <f>H128+H135+H138+H147</f>
        <v>1749</v>
      </c>
      <c r="I148" s="57"/>
      <c r="J148" s="57"/>
      <c r="K148" s="57"/>
      <c r="L148" s="36">
        <f>L128+L135+L138+L147</f>
        <v>1700.19</v>
      </c>
    </row>
    <row r="150" spans="1:17" ht="15" customHeight="1" x14ac:dyDescent="0.25">
      <c r="A150" s="204">
        <v>44452</v>
      </c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9"/>
    </row>
    <row r="151" spans="1:17" ht="15" customHeight="1" x14ac:dyDescent="0.25">
      <c r="A151" s="207" t="s">
        <v>116</v>
      </c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9"/>
    </row>
    <row r="152" spans="1:17" s="66" customFormat="1" ht="15.75" customHeight="1" x14ac:dyDescent="0.25">
      <c r="A152" s="6">
        <v>168</v>
      </c>
      <c r="B152" s="11" t="s">
        <v>48</v>
      </c>
      <c r="C152" s="3">
        <v>150</v>
      </c>
      <c r="D152" s="3">
        <v>5.3</v>
      </c>
      <c r="E152" s="3">
        <v>4.88</v>
      </c>
      <c r="F152" s="3">
        <v>28.93</v>
      </c>
      <c r="G152" s="3">
        <v>180.64</v>
      </c>
      <c r="H152" s="3">
        <v>180</v>
      </c>
      <c r="I152" s="3">
        <v>6.39</v>
      </c>
      <c r="J152" s="3">
        <v>5.86</v>
      </c>
      <c r="K152" s="3">
        <v>34.72</v>
      </c>
      <c r="L152" s="3">
        <v>216.77</v>
      </c>
    </row>
    <row r="153" spans="1:17" s="66" customFormat="1" ht="15.75" customHeight="1" x14ac:dyDescent="0.25">
      <c r="A153" s="6">
        <v>3</v>
      </c>
      <c r="B153" s="64" t="s">
        <v>153</v>
      </c>
      <c r="C153" s="6">
        <v>42</v>
      </c>
      <c r="D153" s="6">
        <v>4.41</v>
      </c>
      <c r="E153" s="6">
        <v>6.42</v>
      </c>
      <c r="F153" s="6">
        <v>13.58</v>
      </c>
      <c r="G153" s="6">
        <v>129.69999999999999</v>
      </c>
      <c r="H153" s="6">
        <v>44</v>
      </c>
      <c r="I153" s="6">
        <v>4.7300000000000004</v>
      </c>
      <c r="J153" s="6">
        <v>6.88</v>
      </c>
      <c r="K153" s="6">
        <v>14.56</v>
      </c>
      <c r="L153" s="6">
        <v>139</v>
      </c>
    </row>
    <row r="154" spans="1:17" s="66" customFormat="1" x14ac:dyDescent="0.25">
      <c r="A154" s="6">
        <v>412</v>
      </c>
      <c r="B154" s="10" t="s">
        <v>12</v>
      </c>
      <c r="C154" s="3">
        <v>150</v>
      </c>
      <c r="D154" s="3">
        <v>0.05</v>
      </c>
      <c r="E154" s="3">
        <v>0.01</v>
      </c>
      <c r="F154" s="3">
        <v>11.48</v>
      </c>
      <c r="G154" s="3">
        <v>46.22</v>
      </c>
      <c r="H154" s="3">
        <v>200</v>
      </c>
      <c r="I154" s="3">
        <v>0.1</v>
      </c>
      <c r="J154" s="3">
        <v>0.01</v>
      </c>
      <c r="K154" s="3">
        <v>15.31</v>
      </c>
      <c r="L154" s="3">
        <v>61.63</v>
      </c>
      <c r="Q154" s="66" t="s">
        <v>223</v>
      </c>
    </row>
    <row r="155" spans="1:17" ht="15" customHeight="1" x14ac:dyDescent="0.25">
      <c r="A155" s="80" t="s">
        <v>111</v>
      </c>
      <c r="B155" s="81"/>
      <c r="C155" s="6">
        <f t="shared" ref="C155:L155" si="15">SUM(C152:C154)</f>
        <v>342</v>
      </c>
      <c r="D155" s="6">
        <f t="shared" si="15"/>
        <v>9.7600000000000016</v>
      </c>
      <c r="E155" s="6">
        <f t="shared" si="15"/>
        <v>11.31</v>
      </c>
      <c r="F155" s="6">
        <f t="shared" si="15"/>
        <v>53.989999999999995</v>
      </c>
      <c r="G155" s="6">
        <f t="shared" si="15"/>
        <v>356.55999999999995</v>
      </c>
      <c r="H155" s="6">
        <f t="shared" si="15"/>
        <v>424</v>
      </c>
      <c r="I155" s="6">
        <f t="shared" si="15"/>
        <v>11.22</v>
      </c>
      <c r="J155" s="6">
        <f t="shared" si="15"/>
        <v>12.75</v>
      </c>
      <c r="K155" s="6">
        <f t="shared" si="15"/>
        <v>64.59</v>
      </c>
      <c r="L155" s="6">
        <f t="shared" si="15"/>
        <v>417.4</v>
      </c>
    </row>
    <row r="156" spans="1:17" ht="15" customHeight="1" x14ac:dyDescent="0.2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</row>
    <row r="157" spans="1:17" ht="15" customHeight="1" x14ac:dyDescent="0.25">
      <c r="A157" s="207" t="s">
        <v>117</v>
      </c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9"/>
    </row>
    <row r="158" spans="1:17" s="66" customFormat="1" x14ac:dyDescent="0.25">
      <c r="A158" s="6">
        <v>87</v>
      </c>
      <c r="B158" s="11" t="s">
        <v>78</v>
      </c>
      <c r="C158" s="3">
        <v>150</v>
      </c>
      <c r="D158" s="3">
        <v>1.8</v>
      </c>
      <c r="E158" s="3">
        <v>2.85</v>
      </c>
      <c r="F158" s="3">
        <v>2.95</v>
      </c>
      <c r="G158" s="3">
        <v>52.5</v>
      </c>
      <c r="H158" s="3">
        <v>200</v>
      </c>
      <c r="I158" s="3">
        <v>2.4</v>
      </c>
      <c r="J158" s="3">
        <v>3.8</v>
      </c>
      <c r="K158" s="3">
        <v>3.93</v>
      </c>
      <c r="L158" s="3">
        <v>70</v>
      </c>
    </row>
    <row r="159" spans="1:17" s="66" customFormat="1" ht="15.75" customHeight="1" x14ac:dyDescent="0.25">
      <c r="A159" s="6">
        <v>219</v>
      </c>
      <c r="B159" s="11" t="s">
        <v>34</v>
      </c>
      <c r="C159" s="3">
        <v>120</v>
      </c>
      <c r="D159" s="3">
        <v>4.41</v>
      </c>
      <c r="E159" s="3">
        <v>4.25</v>
      </c>
      <c r="F159" s="3">
        <v>28.27</v>
      </c>
      <c r="G159" s="3">
        <v>168.87</v>
      </c>
      <c r="H159" s="3">
        <v>130</v>
      </c>
      <c r="I159" s="3">
        <v>4.78</v>
      </c>
      <c r="J159" s="3">
        <v>4.5999999999999996</v>
      </c>
      <c r="K159" s="3">
        <v>30.63</v>
      </c>
      <c r="L159" s="3">
        <v>182.94</v>
      </c>
    </row>
    <row r="160" spans="1:17" s="66" customFormat="1" x14ac:dyDescent="0.25">
      <c r="A160" s="6">
        <v>296</v>
      </c>
      <c r="B160" s="12" t="s">
        <v>149</v>
      </c>
      <c r="C160" s="6">
        <v>60</v>
      </c>
      <c r="D160" s="6">
        <v>11.67</v>
      </c>
      <c r="E160" s="6">
        <v>8.5399999999999991</v>
      </c>
      <c r="F160" s="6">
        <v>12.53</v>
      </c>
      <c r="G160" s="6">
        <v>174</v>
      </c>
      <c r="H160" s="6">
        <v>70</v>
      </c>
      <c r="I160" s="6">
        <v>13.6</v>
      </c>
      <c r="J160" s="6">
        <v>9.9600000000000009</v>
      </c>
      <c r="K160" s="6">
        <v>14.61</v>
      </c>
      <c r="L160" s="6">
        <v>232</v>
      </c>
    </row>
    <row r="161" spans="1:12" s="66" customFormat="1" x14ac:dyDescent="0.25">
      <c r="A161" s="6">
        <v>366</v>
      </c>
      <c r="B161" s="47" t="s">
        <v>36</v>
      </c>
      <c r="C161" s="3">
        <v>30</v>
      </c>
      <c r="D161" s="3">
        <v>0.16</v>
      </c>
      <c r="E161" s="3">
        <v>1.1000000000000001</v>
      </c>
      <c r="F161" s="3">
        <v>1.57</v>
      </c>
      <c r="G161" s="3">
        <v>16.850000000000001</v>
      </c>
      <c r="H161" s="3">
        <v>30</v>
      </c>
      <c r="I161" s="3">
        <v>0.16</v>
      </c>
      <c r="J161" s="3">
        <v>1.1000000000000001</v>
      </c>
      <c r="K161" s="3">
        <v>1.57</v>
      </c>
      <c r="L161" s="3">
        <v>16.850000000000001</v>
      </c>
    </row>
    <row r="162" spans="1:12" ht="15.75" customHeight="1" x14ac:dyDescent="0.25">
      <c r="A162" s="6">
        <v>394</v>
      </c>
      <c r="B162" s="11" t="s">
        <v>55</v>
      </c>
      <c r="C162" s="3">
        <v>150</v>
      </c>
      <c r="D162" s="3">
        <v>0.12</v>
      </c>
      <c r="E162" s="3">
        <v>0</v>
      </c>
      <c r="F162" s="3">
        <v>11.24</v>
      </c>
      <c r="G162" s="3">
        <v>45</v>
      </c>
      <c r="H162" s="3">
        <v>200</v>
      </c>
      <c r="I162" s="3">
        <v>0.16</v>
      </c>
      <c r="J162" s="3">
        <v>0</v>
      </c>
      <c r="K162" s="3">
        <v>14.99</v>
      </c>
      <c r="L162" s="3">
        <v>60</v>
      </c>
    </row>
    <row r="163" spans="1:12" ht="15" customHeight="1" x14ac:dyDescent="0.25">
      <c r="A163" s="63" t="s">
        <v>113</v>
      </c>
      <c r="B163" s="10" t="s">
        <v>124</v>
      </c>
      <c r="C163" s="3">
        <v>40</v>
      </c>
      <c r="D163" s="3">
        <v>2.8</v>
      </c>
      <c r="E163" s="3">
        <v>0.28000000000000003</v>
      </c>
      <c r="F163" s="3">
        <v>19.96</v>
      </c>
      <c r="G163" s="3">
        <v>96</v>
      </c>
      <c r="H163" s="3">
        <v>50</v>
      </c>
      <c r="I163" s="3">
        <v>2.8</v>
      </c>
      <c r="J163" s="3">
        <v>0.28000000000000003</v>
      </c>
      <c r="K163" s="3">
        <v>19.96</v>
      </c>
      <c r="L163" s="3">
        <v>120</v>
      </c>
    </row>
    <row r="164" spans="1:12" ht="15" customHeight="1" x14ac:dyDescent="0.25">
      <c r="A164" s="80" t="s">
        <v>111</v>
      </c>
      <c r="B164" s="81"/>
      <c r="C164" s="6">
        <f>SUM(C158:C163)</f>
        <v>550</v>
      </c>
      <c r="D164" s="6">
        <f t="shared" ref="D164:L164" si="16">SUM(D158:D163)</f>
        <v>20.96</v>
      </c>
      <c r="E164" s="6">
        <f t="shared" si="16"/>
        <v>17.02</v>
      </c>
      <c r="F164" s="6">
        <f t="shared" si="16"/>
        <v>76.52000000000001</v>
      </c>
      <c r="G164" s="6">
        <f t="shared" si="16"/>
        <v>553.22</v>
      </c>
      <c r="H164" s="6">
        <f t="shared" si="16"/>
        <v>680</v>
      </c>
      <c r="I164" s="6">
        <f t="shared" si="16"/>
        <v>23.900000000000002</v>
      </c>
      <c r="J164" s="6">
        <f t="shared" si="16"/>
        <v>19.740000000000002</v>
      </c>
      <c r="K164" s="6">
        <f t="shared" si="16"/>
        <v>85.69</v>
      </c>
      <c r="L164" s="6">
        <f t="shared" si="16"/>
        <v>681.79</v>
      </c>
    </row>
    <row r="165" spans="1:12" ht="15" customHeight="1" x14ac:dyDescent="0.25">
      <c r="A165" s="58"/>
      <c r="B165" s="58"/>
      <c r="C165" s="58"/>
      <c r="D165" s="37"/>
      <c r="E165" s="37"/>
      <c r="F165" s="37"/>
      <c r="G165" s="37"/>
      <c r="H165" s="37"/>
      <c r="I165" s="37"/>
      <c r="J165" s="37"/>
      <c r="K165" s="37"/>
      <c r="L165" s="37"/>
    </row>
    <row r="166" spans="1:12" ht="15" customHeight="1" x14ac:dyDescent="0.25">
      <c r="A166" s="207" t="s">
        <v>125</v>
      </c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9"/>
    </row>
    <row r="167" spans="1:12" ht="15.75" customHeight="1" x14ac:dyDescent="0.25">
      <c r="A167" s="1" t="s">
        <v>113</v>
      </c>
      <c r="B167" s="24" t="s">
        <v>216</v>
      </c>
      <c r="C167" s="1">
        <v>200</v>
      </c>
      <c r="D167" s="1">
        <v>6</v>
      </c>
      <c r="E167" s="1">
        <v>6.4</v>
      </c>
      <c r="F167" s="1">
        <v>9.4</v>
      </c>
      <c r="G167" s="1">
        <v>116</v>
      </c>
      <c r="H167" s="1">
        <v>200</v>
      </c>
      <c r="I167" s="1">
        <v>6</v>
      </c>
      <c r="J167" s="1">
        <v>6.4</v>
      </c>
      <c r="K167" s="1">
        <v>9.4</v>
      </c>
      <c r="L167" s="1">
        <v>116</v>
      </c>
    </row>
    <row r="168" spans="1:12" s="66" customFormat="1" ht="12.75" customHeight="1" x14ac:dyDescent="0.25">
      <c r="A168" s="39"/>
      <c r="B168" s="11" t="s">
        <v>38</v>
      </c>
      <c r="C168" s="3">
        <v>30</v>
      </c>
      <c r="D168" s="3">
        <v>2.5499999999999998</v>
      </c>
      <c r="E168" s="3">
        <v>3.18</v>
      </c>
      <c r="F168" s="3">
        <v>21.39</v>
      </c>
      <c r="G168" s="3">
        <v>119.1</v>
      </c>
      <c r="H168" s="3">
        <v>30</v>
      </c>
      <c r="I168" s="3">
        <v>2.5499999999999998</v>
      </c>
      <c r="J168" s="3">
        <v>3.18</v>
      </c>
      <c r="K168" s="3">
        <v>21.39</v>
      </c>
      <c r="L168" s="3">
        <v>119.1</v>
      </c>
    </row>
    <row r="169" spans="1:12" ht="15" customHeight="1" x14ac:dyDescent="0.25">
      <c r="A169" s="80" t="s">
        <v>111</v>
      </c>
      <c r="B169" s="81"/>
      <c r="C169" s="6">
        <f>SUM(C167:C168)</f>
        <v>230</v>
      </c>
      <c r="D169" s="6">
        <f t="shared" ref="D169:L169" si="17">SUM(D167:D168)</f>
        <v>8.5500000000000007</v>
      </c>
      <c r="E169" s="6">
        <f t="shared" si="17"/>
        <v>9.58</v>
      </c>
      <c r="F169" s="6">
        <f t="shared" si="17"/>
        <v>30.79</v>
      </c>
      <c r="G169" s="6">
        <f t="shared" si="17"/>
        <v>235.1</v>
      </c>
      <c r="H169" s="6">
        <f t="shared" si="17"/>
        <v>230</v>
      </c>
      <c r="I169" s="6">
        <f t="shared" si="17"/>
        <v>8.5500000000000007</v>
      </c>
      <c r="J169" s="6">
        <f t="shared" si="17"/>
        <v>9.58</v>
      </c>
      <c r="K169" s="6">
        <f t="shared" si="17"/>
        <v>30.79</v>
      </c>
      <c r="L169" s="6">
        <f t="shared" si="17"/>
        <v>235.1</v>
      </c>
    </row>
    <row r="170" spans="1:12" ht="15" customHeight="1" x14ac:dyDescent="0.25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</row>
    <row r="171" spans="1:12" ht="15" customHeight="1" x14ac:dyDescent="0.25">
      <c r="A171" s="207" t="s">
        <v>129</v>
      </c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9"/>
    </row>
    <row r="172" spans="1:12" s="66" customFormat="1" x14ac:dyDescent="0.25">
      <c r="A172" s="6">
        <v>95</v>
      </c>
      <c r="B172" s="10" t="s">
        <v>19</v>
      </c>
      <c r="C172" s="3">
        <v>150</v>
      </c>
      <c r="D172" s="3">
        <v>7.93</v>
      </c>
      <c r="E172" s="3">
        <v>2.4700000000000002</v>
      </c>
      <c r="F172" s="3">
        <v>4.0199999999999996</v>
      </c>
      <c r="G172" s="3">
        <v>69.739999999999995</v>
      </c>
      <c r="H172" s="3">
        <v>200</v>
      </c>
      <c r="I172" s="3">
        <v>10.57</v>
      </c>
      <c r="J172" s="3">
        <v>3.29</v>
      </c>
      <c r="K172" s="3">
        <v>5.36</v>
      </c>
      <c r="L172" s="3">
        <v>92.99</v>
      </c>
    </row>
    <row r="173" spans="1:12" s="87" customFormat="1" ht="15.75" customHeight="1" x14ac:dyDescent="0.25">
      <c r="A173" s="6">
        <v>472</v>
      </c>
      <c r="B173" s="11" t="s">
        <v>92</v>
      </c>
      <c r="C173" s="3">
        <v>40</v>
      </c>
      <c r="D173" s="3">
        <v>2.71</v>
      </c>
      <c r="E173" s="3">
        <v>5.58</v>
      </c>
      <c r="F173" s="3">
        <v>20.85</v>
      </c>
      <c r="G173" s="3">
        <v>144.80000000000001</v>
      </c>
      <c r="H173" s="3">
        <v>60</v>
      </c>
      <c r="I173" s="3">
        <v>4.0599999999999996</v>
      </c>
      <c r="J173" s="3">
        <v>8.3699999999999992</v>
      </c>
      <c r="K173" s="3">
        <v>31.28</v>
      </c>
      <c r="L173" s="3">
        <v>217.2</v>
      </c>
    </row>
    <row r="174" spans="1:12" ht="15" customHeight="1" x14ac:dyDescent="0.25">
      <c r="A174" s="6">
        <v>410</v>
      </c>
      <c r="B174" s="10" t="s">
        <v>130</v>
      </c>
      <c r="C174" s="3">
        <v>150</v>
      </c>
      <c r="D174" s="3">
        <v>4.4999999999999998E-2</v>
      </c>
      <c r="E174" s="3">
        <v>0</v>
      </c>
      <c r="F174" s="3">
        <v>4.51</v>
      </c>
      <c r="G174" s="3">
        <v>18.239999999999998</v>
      </c>
      <c r="H174" s="3">
        <v>200</v>
      </c>
      <c r="I174" s="3">
        <v>0.06</v>
      </c>
      <c r="J174" s="3">
        <v>0</v>
      </c>
      <c r="K174" s="3">
        <v>6.02</v>
      </c>
      <c r="L174" s="3">
        <v>24.32</v>
      </c>
    </row>
    <row r="175" spans="1:12" ht="15" customHeight="1" x14ac:dyDescent="0.25">
      <c r="A175" s="63" t="s">
        <v>113</v>
      </c>
      <c r="B175" s="10" t="s">
        <v>16</v>
      </c>
      <c r="C175" s="3">
        <v>20</v>
      </c>
      <c r="D175" s="3">
        <v>3.4</v>
      </c>
      <c r="E175" s="3">
        <v>1.32</v>
      </c>
      <c r="F175" s="3">
        <v>17</v>
      </c>
      <c r="G175" s="3">
        <v>51.8</v>
      </c>
      <c r="H175" s="3">
        <v>25</v>
      </c>
      <c r="I175" s="3">
        <v>4.25</v>
      </c>
      <c r="J175" s="3">
        <v>1.65</v>
      </c>
      <c r="K175" s="3">
        <v>21.25</v>
      </c>
      <c r="L175" s="3">
        <v>64.8</v>
      </c>
    </row>
    <row r="176" spans="1:12" ht="15" customHeight="1" x14ac:dyDescent="0.25">
      <c r="A176" s="80" t="s">
        <v>111</v>
      </c>
      <c r="B176" s="81"/>
      <c r="C176" s="6">
        <f>SUM(C172:C175)</f>
        <v>360</v>
      </c>
      <c r="D176" s="6">
        <f>SUM(D172:D174)</f>
        <v>10.685</v>
      </c>
      <c r="E176" s="6">
        <f>SUM(E172:E174)</f>
        <v>8.0500000000000007</v>
      </c>
      <c r="F176" s="6">
        <f>SUM(F172:F174)</f>
        <v>29.380000000000003</v>
      </c>
      <c r="G176" s="6">
        <f>SUM(G172:G174)</f>
        <v>232.78000000000003</v>
      </c>
      <c r="H176" s="6">
        <f>SUM(H172:H175)</f>
        <v>485</v>
      </c>
      <c r="I176" s="6">
        <f>SUM(I172:I174)</f>
        <v>14.69</v>
      </c>
      <c r="J176" s="6">
        <f>SUM(J172:J174)</f>
        <v>11.66</v>
      </c>
      <c r="K176" s="6">
        <f>SUM(K172:K174)</f>
        <v>42.66</v>
      </c>
      <c r="L176" s="6">
        <f>SUM(L172:L174)</f>
        <v>334.51</v>
      </c>
    </row>
    <row r="177" spans="1:12" ht="15" customHeight="1" x14ac:dyDescent="0.25">
      <c r="A177" s="36" t="s">
        <v>131</v>
      </c>
      <c r="B177" s="57"/>
      <c r="C177" s="36">
        <f>C176+C169+C164+C155</f>
        <v>1482</v>
      </c>
      <c r="D177" s="57"/>
      <c r="E177" s="57"/>
      <c r="F177" s="57"/>
      <c r="G177" s="36">
        <f>G176+G169+G164+G155</f>
        <v>1377.6599999999999</v>
      </c>
      <c r="H177" s="36">
        <f>H176+H169+H164+H155</f>
        <v>1819</v>
      </c>
      <c r="I177" s="36"/>
      <c r="J177" s="57"/>
      <c r="K177" s="57"/>
      <c r="L177" s="36">
        <f>L176+L169+L164+L155</f>
        <v>1668.8000000000002</v>
      </c>
    </row>
    <row r="179" spans="1:12" ht="15" customHeight="1" x14ac:dyDescent="0.25">
      <c r="A179" s="204">
        <v>44453</v>
      </c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9"/>
    </row>
    <row r="180" spans="1:12" ht="15" customHeight="1" x14ac:dyDescent="0.25">
      <c r="A180" s="207" t="s">
        <v>116</v>
      </c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9"/>
    </row>
    <row r="181" spans="1:12" s="66" customFormat="1" ht="15.75" customHeight="1" x14ac:dyDescent="0.25">
      <c r="A181" s="6">
        <v>168</v>
      </c>
      <c r="B181" s="11" t="s">
        <v>66</v>
      </c>
      <c r="C181" s="3">
        <v>150</v>
      </c>
      <c r="D181" s="3">
        <v>4.78</v>
      </c>
      <c r="E181" s="3">
        <v>5.14</v>
      </c>
      <c r="F181" s="3">
        <v>28.38</v>
      </c>
      <c r="G181" s="3">
        <v>176.21</v>
      </c>
      <c r="H181" s="3">
        <v>180</v>
      </c>
      <c r="I181" s="3">
        <v>5.73</v>
      </c>
      <c r="J181" s="3">
        <v>6.17</v>
      </c>
      <c r="K181" s="3">
        <v>34.06</v>
      </c>
      <c r="L181" s="3">
        <v>211.5</v>
      </c>
    </row>
    <row r="182" spans="1:12" s="66" customFormat="1" ht="15.75" customHeight="1" x14ac:dyDescent="0.25">
      <c r="A182" s="6">
        <v>1</v>
      </c>
      <c r="B182" s="12" t="s">
        <v>110</v>
      </c>
      <c r="C182" s="6">
        <v>36</v>
      </c>
      <c r="D182" s="6">
        <v>2.17</v>
      </c>
      <c r="E182" s="6">
        <v>6.79</v>
      </c>
      <c r="F182" s="6">
        <v>13.15</v>
      </c>
      <c r="G182" s="6">
        <v>122.4</v>
      </c>
      <c r="H182" s="6">
        <v>37</v>
      </c>
      <c r="I182" s="6">
        <v>2.2599999999999998</v>
      </c>
      <c r="J182" s="6">
        <v>6.98</v>
      </c>
      <c r="K182" s="6">
        <v>13.52</v>
      </c>
      <c r="L182" s="6">
        <v>125.8</v>
      </c>
    </row>
    <row r="183" spans="1:12" s="66" customFormat="1" ht="15.75" customHeight="1" x14ac:dyDescent="0.25">
      <c r="A183" s="6">
        <v>414</v>
      </c>
      <c r="B183" s="11" t="s">
        <v>24</v>
      </c>
      <c r="C183" s="3">
        <v>150</v>
      </c>
      <c r="D183" s="3">
        <v>2.09</v>
      </c>
      <c r="E183" s="3">
        <v>2.39</v>
      </c>
      <c r="F183" s="3">
        <v>14.78</v>
      </c>
      <c r="G183" s="3">
        <v>89.02</v>
      </c>
      <c r="H183" s="3">
        <v>200</v>
      </c>
      <c r="I183" s="3">
        <v>2.79</v>
      </c>
      <c r="J183" s="3">
        <v>3.19</v>
      </c>
      <c r="K183" s="3">
        <v>19.71</v>
      </c>
      <c r="L183" s="3">
        <v>118.69</v>
      </c>
    </row>
    <row r="184" spans="1:12" ht="15" customHeight="1" x14ac:dyDescent="0.25">
      <c r="A184" s="80" t="s">
        <v>111</v>
      </c>
      <c r="B184" s="81"/>
      <c r="C184" s="6">
        <f>SUM(C180:C183)</f>
        <v>336</v>
      </c>
      <c r="D184" s="6">
        <f>SUM(D181:D183)</f>
        <v>9.0399999999999991</v>
      </c>
      <c r="E184" s="6">
        <f>SUM(E181:E183)</f>
        <v>14.32</v>
      </c>
      <c r="F184" s="6">
        <f>SUM(F181:F183)</f>
        <v>56.31</v>
      </c>
      <c r="G184" s="6">
        <f>SUM(G181:G183)</f>
        <v>387.63</v>
      </c>
      <c r="H184" s="6">
        <f>SUM(H180:H183)</f>
        <v>417</v>
      </c>
      <c r="I184" s="6">
        <f>SUM(I181:I183)</f>
        <v>10.780000000000001</v>
      </c>
      <c r="J184" s="6">
        <f>SUM(J181:J183)</f>
        <v>16.34</v>
      </c>
      <c r="K184" s="6">
        <f>SUM(K181:K183)</f>
        <v>67.289999999999992</v>
      </c>
      <c r="L184" s="6">
        <f>SUM(L181:L183)</f>
        <v>455.99</v>
      </c>
    </row>
    <row r="185" spans="1:12" ht="15" customHeight="1" x14ac:dyDescent="0.25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</row>
    <row r="186" spans="1:12" ht="15" customHeight="1" x14ac:dyDescent="0.25">
      <c r="A186" s="207" t="s">
        <v>117</v>
      </c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9"/>
    </row>
    <row r="187" spans="1:12" s="66" customFormat="1" x14ac:dyDescent="0.25">
      <c r="A187" s="6">
        <v>73</v>
      </c>
      <c r="B187" s="11" t="s">
        <v>71</v>
      </c>
      <c r="C187" s="3">
        <v>150</v>
      </c>
      <c r="D187" s="3">
        <v>1.94</v>
      </c>
      <c r="E187" s="3">
        <v>5.87</v>
      </c>
      <c r="F187" s="3">
        <v>6.84</v>
      </c>
      <c r="G187" s="3">
        <v>85.76</v>
      </c>
      <c r="H187" s="3">
        <v>200</v>
      </c>
      <c r="I187" s="3">
        <v>2.59</v>
      </c>
      <c r="J187" s="3">
        <v>7.83</v>
      </c>
      <c r="K187" s="3">
        <v>9.1199999999999992</v>
      </c>
      <c r="L187" s="3">
        <v>114.34</v>
      </c>
    </row>
    <row r="188" spans="1:12" s="66" customFormat="1" ht="15.75" customHeight="1" x14ac:dyDescent="0.25">
      <c r="A188" s="6">
        <v>339</v>
      </c>
      <c r="B188" s="10" t="s">
        <v>13</v>
      </c>
      <c r="C188" s="3">
        <v>120</v>
      </c>
      <c r="D188" s="3">
        <v>2.4500000000000002</v>
      </c>
      <c r="E188" s="3">
        <v>3.84</v>
      </c>
      <c r="F188" s="3">
        <v>16.350000000000001</v>
      </c>
      <c r="G188" s="3">
        <v>109.8</v>
      </c>
      <c r="H188" s="3">
        <v>130</v>
      </c>
      <c r="I188" s="3">
        <v>2.65</v>
      </c>
      <c r="J188" s="3">
        <v>4.16</v>
      </c>
      <c r="K188" s="3">
        <v>17.71</v>
      </c>
      <c r="L188" s="3">
        <v>118.95</v>
      </c>
    </row>
    <row r="189" spans="1:12" s="66" customFormat="1" x14ac:dyDescent="0.25">
      <c r="A189" s="6">
        <v>296</v>
      </c>
      <c r="B189" s="12" t="s">
        <v>105</v>
      </c>
      <c r="C189" s="6">
        <v>60</v>
      </c>
      <c r="D189" s="6">
        <v>11.67</v>
      </c>
      <c r="E189" s="6">
        <v>8.5399999999999991</v>
      </c>
      <c r="F189" s="6">
        <v>12.53</v>
      </c>
      <c r="G189" s="6">
        <v>174</v>
      </c>
      <c r="H189" s="6">
        <v>70</v>
      </c>
      <c r="I189" s="6">
        <v>13.6</v>
      </c>
      <c r="J189" s="6">
        <v>9.9600000000000009</v>
      </c>
      <c r="K189" s="6">
        <v>14.61</v>
      </c>
      <c r="L189" s="6">
        <v>232</v>
      </c>
    </row>
    <row r="190" spans="1:12" s="66" customFormat="1" x14ac:dyDescent="0.25">
      <c r="A190" s="6">
        <v>385</v>
      </c>
      <c r="B190" s="48" t="s">
        <v>219</v>
      </c>
      <c r="C190" s="6">
        <v>30</v>
      </c>
      <c r="D190" s="6">
        <v>0.5</v>
      </c>
      <c r="E190" s="6">
        <v>4.0199999999999996</v>
      </c>
      <c r="F190" s="6">
        <v>1.5</v>
      </c>
      <c r="G190" s="6">
        <v>44.04</v>
      </c>
      <c r="H190" s="6">
        <v>30</v>
      </c>
      <c r="I190" s="6">
        <v>0.5</v>
      </c>
      <c r="J190" s="6">
        <v>4.0199999999999996</v>
      </c>
      <c r="K190" s="6">
        <v>1.5</v>
      </c>
      <c r="L190" s="6">
        <v>44.04</v>
      </c>
    </row>
    <row r="191" spans="1:12" s="66" customFormat="1" ht="15.75" customHeight="1" x14ac:dyDescent="0.25">
      <c r="A191" s="6">
        <v>34</v>
      </c>
      <c r="B191" s="11" t="s">
        <v>37</v>
      </c>
      <c r="C191" s="3">
        <v>40</v>
      </c>
      <c r="D191" s="3">
        <v>0.88</v>
      </c>
      <c r="E191" s="3">
        <v>2.68</v>
      </c>
      <c r="F191" s="3">
        <v>4.12</v>
      </c>
      <c r="G191" s="3">
        <v>44</v>
      </c>
      <c r="H191" s="3">
        <v>50</v>
      </c>
      <c r="I191" s="3">
        <v>1.1000000000000001</v>
      </c>
      <c r="J191" s="3">
        <v>3.35</v>
      </c>
      <c r="K191" s="3">
        <v>5.15</v>
      </c>
      <c r="L191" s="3">
        <v>55</v>
      </c>
    </row>
    <row r="192" spans="1:12" s="66" customFormat="1" ht="15.75" customHeight="1" x14ac:dyDescent="0.25">
      <c r="A192" s="6">
        <v>394</v>
      </c>
      <c r="B192" s="11" t="s">
        <v>74</v>
      </c>
      <c r="C192" s="3">
        <v>150</v>
      </c>
      <c r="D192" s="3">
        <v>0.12</v>
      </c>
      <c r="E192" s="3">
        <v>0</v>
      </c>
      <c r="F192" s="3">
        <v>11.24</v>
      </c>
      <c r="G192" s="3">
        <v>45</v>
      </c>
      <c r="H192" s="3">
        <v>200</v>
      </c>
      <c r="I192" s="3">
        <v>0.16</v>
      </c>
      <c r="J192" s="3">
        <v>0</v>
      </c>
      <c r="K192" s="3">
        <v>14.99</v>
      </c>
      <c r="L192" s="3">
        <v>60</v>
      </c>
    </row>
    <row r="193" spans="1:12" ht="15" customHeight="1" x14ac:dyDescent="0.25">
      <c r="A193" s="63" t="s">
        <v>113</v>
      </c>
      <c r="B193" s="10" t="s">
        <v>124</v>
      </c>
      <c r="C193" s="3">
        <v>40</v>
      </c>
      <c r="D193" s="3">
        <v>2.8</v>
      </c>
      <c r="E193" s="3">
        <v>0.28000000000000003</v>
      </c>
      <c r="F193" s="3">
        <v>19.96</v>
      </c>
      <c r="G193" s="3">
        <v>96</v>
      </c>
      <c r="H193" s="3">
        <v>50</v>
      </c>
      <c r="I193" s="3">
        <v>2.8</v>
      </c>
      <c r="J193" s="3">
        <v>0.28000000000000003</v>
      </c>
      <c r="K193" s="3">
        <v>19.96</v>
      </c>
      <c r="L193" s="3">
        <v>120</v>
      </c>
    </row>
    <row r="194" spans="1:12" ht="15" customHeight="1" x14ac:dyDescent="0.25">
      <c r="A194" s="80" t="s">
        <v>111</v>
      </c>
      <c r="B194" s="81"/>
      <c r="C194" s="6">
        <f t="shared" ref="C194:L194" si="18">SUM(C187:C193)</f>
        <v>590</v>
      </c>
      <c r="D194" s="6">
        <f t="shared" si="18"/>
        <v>20.360000000000003</v>
      </c>
      <c r="E194" s="6">
        <f t="shared" si="18"/>
        <v>25.23</v>
      </c>
      <c r="F194" s="6">
        <f t="shared" si="18"/>
        <v>72.539999999999992</v>
      </c>
      <c r="G194" s="6">
        <f t="shared" si="18"/>
        <v>598.6</v>
      </c>
      <c r="H194" s="6">
        <f t="shared" si="18"/>
        <v>730</v>
      </c>
      <c r="I194" s="6">
        <f t="shared" si="18"/>
        <v>23.400000000000002</v>
      </c>
      <c r="J194" s="6">
        <f t="shared" si="18"/>
        <v>29.600000000000005</v>
      </c>
      <c r="K194" s="6">
        <f t="shared" si="18"/>
        <v>83.039999999999992</v>
      </c>
      <c r="L194" s="6">
        <f t="shared" si="18"/>
        <v>744.33</v>
      </c>
    </row>
    <row r="195" spans="1:12" ht="15" customHeight="1" x14ac:dyDescent="0.25">
      <c r="A195" s="58"/>
      <c r="B195" s="58"/>
      <c r="C195" s="58"/>
      <c r="D195" s="37"/>
      <c r="E195" s="37"/>
      <c r="F195" s="37"/>
      <c r="G195" s="37"/>
      <c r="H195" s="37"/>
      <c r="I195" s="37"/>
      <c r="J195" s="37"/>
      <c r="K195" s="37"/>
      <c r="L195" s="37"/>
    </row>
    <row r="196" spans="1:12" ht="15" customHeight="1" x14ac:dyDescent="0.25">
      <c r="A196" s="207" t="s">
        <v>125</v>
      </c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9"/>
    </row>
    <row r="197" spans="1:12" s="66" customFormat="1" ht="15.75" customHeight="1" x14ac:dyDescent="0.25">
      <c r="A197" s="6">
        <v>417</v>
      </c>
      <c r="B197" s="83" t="s">
        <v>206</v>
      </c>
      <c r="C197" s="3">
        <v>200</v>
      </c>
      <c r="D197" s="3">
        <v>0.11</v>
      </c>
      <c r="E197" s="3">
        <v>0</v>
      </c>
      <c r="F197" s="3">
        <v>21.1</v>
      </c>
      <c r="G197" s="3">
        <v>84.7</v>
      </c>
      <c r="H197" s="3">
        <v>200</v>
      </c>
      <c r="I197" s="3">
        <v>0.11</v>
      </c>
      <c r="J197" s="3">
        <v>0</v>
      </c>
      <c r="K197" s="3">
        <v>21.1</v>
      </c>
      <c r="L197" s="3">
        <v>84.7</v>
      </c>
    </row>
    <row r="198" spans="1:12" ht="15" customHeight="1" x14ac:dyDescent="0.25">
      <c r="A198" s="80" t="s">
        <v>111</v>
      </c>
      <c r="B198" s="81"/>
      <c r="C198" s="6">
        <f t="shared" ref="C198:L198" si="19">SUM(C197:C197)</f>
        <v>200</v>
      </c>
      <c r="D198" s="6">
        <f t="shared" si="19"/>
        <v>0.11</v>
      </c>
      <c r="E198" s="6">
        <f t="shared" si="19"/>
        <v>0</v>
      </c>
      <c r="F198" s="6">
        <f t="shared" si="19"/>
        <v>21.1</v>
      </c>
      <c r="G198" s="6">
        <f t="shared" si="19"/>
        <v>84.7</v>
      </c>
      <c r="H198" s="6">
        <f t="shared" si="19"/>
        <v>200</v>
      </c>
      <c r="I198" s="6">
        <f t="shared" si="19"/>
        <v>0.11</v>
      </c>
      <c r="J198" s="6">
        <f t="shared" si="19"/>
        <v>0</v>
      </c>
      <c r="K198" s="6">
        <f t="shared" si="19"/>
        <v>21.1</v>
      </c>
      <c r="L198" s="6">
        <f t="shared" si="19"/>
        <v>84.7</v>
      </c>
    </row>
    <row r="199" spans="1:12" ht="15" customHeight="1" x14ac:dyDescent="0.25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</row>
    <row r="200" spans="1:12" ht="15" customHeight="1" x14ac:dyDescent="0.25">
      <c r="A200" s="207" t="s">
        <v>129</v>
      </c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9"/>
    </row>
    <row r="201" spans="1:12" s="66" customFormat="1" ht="15.75" customHeight="1" x14ac:dyDescent="0.25">
      <c r="A201" s="6">
        <v>217</v>
      </c>
      <c r="B201" s="11" t="s">
        <v>51</v>
      </c>
      <c r="C201" s="3">
        <v>150</v>
      </c>
      <c r="D201" s="3">
        <v>19.07</v>
      </c>
      <c r="E201" s="3">
        <v>7.62</v>
      </c>
      <c r="F201" s="3">
        <v>19.34</v>
      </c>
      <c r="G201" s="3">
        <v>222.15</v>
      </c>
      <c r="H201" s="3">
        <v>200</v>
      </c>
      <c r="I201" s="3">
        <v>25.43</v>
      </c>
      <c r="J201" s="3">
        <v>10.16</v>
      </c>
      <c r="K201" s="3">
        <v>25.79</v>
      </c>
      <c r="L201" s="3">
        <v>296.2</v>
      </c>
    </row>
    <row r="202" spans="1:12" s="66" customFormat="1" ht="15.75" customHeight="1" x14ac:dyDescent="0.25">
      <c r="A202" s="6" t="s">
        <v>171</v>
      </c>
      <c r="B202" s="12" t="s">
        <v>201</v>
      </c>
      <c r="C202" s="3">
        <v>40</v>
      </c>
      <c r="D202" s="3">
        <v>3.09</v>
      </c>
      <c r="E202" s="3">
        <v>2.59</v>
      </c>
      <c r="F202" s="3">
        <v>19.260000000000002</v>
      </c>
      <c r="G202" s="3">
        <v>112.86</v>
      </c>
      <c r="H202" s="3">
        <v>60</v>
      </c>
      <c r="I202" s="3">
        <v>4.6399999999999997</v>
      </c>
      <c r="J202" s="3">
        <v>3.89</v>
      </c>
      <c r="K202" s="3">
        <v>28.9</v>
      </c>
      <c r="L202" s="3">
        <v>169.3</v>
      </c>
    </row>
    <row r="203" spans="1:12" ht="15" customHeight="1" x14ac:dyDescent="0.25">
      <c r="A203" s="6">
        <v>410</v>
      </c>
      <c r="B203" s="10" t="s">
        <v>130</v>
      </c>
      <c r="C203" s="3">
        <v>150</v>
      </c>
      <c r="D203" s="3">
        <v>4.4999999999999998E-2</v>
      </c>
      <c r="E203" s="3">
        <v>0</v>
      </c>
      <c r="F203" s="3">
        <v>4.51</v>
      </c>
      <c r="G203" s="3">
        <v>18.239999999999998</v>
      </c>
      <c r="H203" s="3">
        <v>200</v>
      </c>
      <c r="I203" s="3">
        <v>0.06</v>
      </c>
      <c r="J203" s="3">
        <v>0</v>
      </c>
      <c r="K203" s="3">
        <v>6.02</v>
      </c>
      <c r="L203" s="3">
        <v>24.32</v>
      </c>
    </row>
    <row r="204" spans="1:12" ht="15" customHeight="1" x14ac:dyDescent="0.25">
      <c r="A204" s="80" t="s">
        <v>111</v>
      </c>
      <c r="B204" s="81"/>
      <c r="C204" s="6">
        <f t="shared" ref="C204:L204" si="20">SUM(C201:C203)</f>
        <v>340</v>
      </c>
      <c r="D204" s="6">
        <f t="shared" si="20"/>
        <v>22.205000000000002</v>
      </c>
      <c r="E204" s="6">
        <f t="shared" si="20"/>
        <v>10.210000000000001</v>
      </c>
      <c r="F204" s="6">
        <f t="shared" si="20"/>
        <v>43.11</v>
      </c>
      <c r="G204" s="6">
        <f t="shared" si="20"/>
        <v>353.25</v>
      </c>
      <c r="H204" s="6">
        <f t="shared" si="20"/>
        <v>460</v>
      </c>
      <c r="I204" s="6">
        <f t="shared" si="20"/>
        <v>30.13</v>
      </c>
      <c r="J204" s="6">
        <f t="shared" si="20"/>
        <v>14.05</v>
      </c>
      <c r="K204" s="6">
        <f t="shared" si="20"/>
        <v>60.709999999999994</v>
      </c>
      <c r="L204" s="6">
        <f t="shared" si="20"/>
        <v>489.82</v>
      </c>
    </row>
    <row r="205" spans="1:12" ht="15" customHeight="1" x14ac:dyDescent="0.25">
      <c r="A205" s="36" t="s">
        <v>131</v>
      </c>
      <c r="B205" s="57"/>
      <c r="C205" s="36">
        <f>C184+C194+C198+C204</f>
        <v>1466</v>
      </c>
      <c r="D205" s="57"/>
      <c r="E205" s="57"/>
      <c r="F205" s="57"/>
      <c r="G205" s="36">
        <f>G184+G194+G198+G204</f>
        <v>1424.18</v>
      </c>
      <c r="H205" s="36">
        <f>H184+H194+H198+H204</f>
        <v>1807</v>
      </c>
      <c r="I205" s="57"/>
      <c r="J205" s="57"/>
      <c r="K205" s="57"/>
      <c r="L205" s="36">
        <f>L184+L194+L198+L204</f>
        <v>1774.8400000000001</v>
      </c>
    </row>
    <row r="207" spans="1:12" ht="15" customHeight="1" x14ac:dyDescent="0.25">
      <c r="A207" s="204">
        <v>44454</v>
      </c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9"/>
    </row>
    <row r="208" spans="1:12" ht="15" customHeight="1" x14ac:dyDescent="0.25">
      <c r="A208" s="207" t="s">
        <v>116</v>
      </c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9"/>
    </row>
    <row r="209" spans="1:12" s="66" customFormat="1" ht="15" customHeight="1" x14ac:dyDescent="0.25">
      <c r="A209" s="6">
        <v>168</v>
      </c>
      <c r="B209" s="11" t="s">
        <v>58</v>
      </c>
      <c r="C209" s="3">
        <v>150</v>
      </c>
      <c r="D209" s="3">
        <v>4.79</v>
      </c>
      <c r="E209" s="3">
        <v>6.1</v>
      </c>
      <c r="F209" s="3">
        <v>25.68</v>
      </c>
      <c r="G209" s="3">
        <v>176.42</v>
      </c>
      <c r="H209" s="3">
        <v>180</v>
      </c>
      <c r="I209" s="3">
        <v>5.75</v>
      </c>
      <c r="J209" s="3">
        <v>7.32</v>
      </c>
      <c r="K209" s="3">
        <v>25.68</v>
      </c>
      <c r="L209" s="3">
        <v>211.71</v>
      </c>
    </row>
    <row r="210" spans="1:12" ht="15.75" customHeight="1" x14ac:dyDescent="0.25">
      <c r="A210" s="1">
        <v>2</v>
      </c>
      <c r="B210" s="49" t="s">
        <v>135</v>
      </c>
      <c r="C210" s="1">
        <v>42</v>
      </c>
      <c r="D210" s="1">
        <v>2.17</v>
      </c>
      <c r="E210" s="1">
        <v>6.79</v>
      </c>
      <c r="F210" s="1">
        <v>13.15</v>
      </c>
      <c r="G210" s="1">
        <v>136.91999999999999</v>
      </c>
      <c r="H210" s="1">
        <v>44</v>
      </c>
      <c r="I210" s="1">
        <v>2.2599999999999998</v>
      </c>
      <c r="J210" s="1">
        <v>6.98</v>
      </c>
      <c r="K210" s="1">
        <v>13.52</v>
      </c>
      <c r="L210" s="1">
        <v>142.74</v>
      </c>
    </row>
    <row r="211" spans="1:12" x14ac:dyDescent="0.25">
      <c r="A211" s="6">
        <v>410</v>
      </c>
      <c r="B211" s="10" t="s">
        <v>130</v>
      </c>
      <c r="C211" s="3">
        <v>150</v>
      </c>
      <c r="D211" s="3">
        <v>4.4999999999999998E-2</v>
      </c>
      <c r="E211" s="3">
        <v>0</v>
      </c>
      <c r="F211" s="3">
        <v>4.51</v>
      </c>
      <c r="G211" s="3">
        <v>18.239999999999998</v>
      </c>
      <c r="H211" s="3">
        <v>200</v>
      </c>
      <c r="I211" s="3">
        <v>0.06</v>
      </c>
      <c r="J211" s="3">
        <v>0</v>
      </c>
      <c r="K211" s="3">
        <v>6.02</v>
      </c>
      <c r="L211" s="3">
        <v>24.32</v>
      </c>
    </row>
    <row r="212" spans="1:12" ht="15" customHeight="1" x14ac:dyDescent="0.25">
      <c r="A212" s="80" t="s">
        <v>111</v>
      </c>
      <c r="B212" s="81"/>
      <c r="C212" s="6">
        <f>SUM(C207:C211)</f>
        <v>342</v>
      </c>
      <c r="D212" s="6">
        <f>SUM(D209:D211)</f>
        <v>7.0049999999999999</v>
      </c>
      <c r="E212" s="6">
        <f>SUM(E209:E211)</f>
        <v>12.89</v>
      </c>
      <c r="F212" s="6">
        <f>SUM(F209:F211)</f>
        <v>43.339999999999996</v>
      </c>
      <c r="G212" s="6">
        <f>SUM(G209:G211)</f>
        <v>331.58</v>
      </c>
      <c r="H212" s="6">
        <f>SUM(H207:H211)</f>
        <v>424</v>
      </c>
      <c r="I212" s="6">
        <f>SUM(I209:I211)</f>
        <v>8.07</v>
      </c>
      <c r="J212" s="6">
        <f>SUM(J209:J211)</f>
        <v>14.3</v>
      </c>
      <c r="K212" s="6">
        <f>SUM(K209:K211)</f>
        <v>45.22</v>
      </c>
      <c r="L212" s="6">
        <f>SUM(L209:L211)</f>
        <v>378.77000000000004</v>
      </c>
    </row>
    <row r="213" spans="1:12" ht="15" customHeight="1" x14ac:dyDescent="0.25">
      <c r="A213" s="58"/>
      <c r="B213" s="58"/>
      <c r="C213" s="58"/>
      <c r="D213" s="37"/>
      <c r="E213" s="37"/>
      <c r="F213" s="37"/>
      <c r="G213" s="37"/>
      <c r="H213" s="37"/>
      <c r="I213" s="37"/>
      <c r="J213" s="37"/>
      <c r="K213" s="37"/>
      <c r="L213" s="37"/>
    </row>
    <row r="214" spans="1:12" ht="15" customHeight="1" x14ac:dyDescent="0.25">
      <c r="A214" s="207" t="s">
        <v>117</v>
      </c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9"/>
    </row>
    <row r="215" spans="1:12" s="66" customFormat="1" x14ac:dyDescent="0.25">
      <c r="A215" s="6">
        <v>80</v>
      </c>
      <c r="B215" s="11" t="s">
        <v>53</v>
      </c>
      <c r="C215" s="3">
        <v>150</v>
      </c>
      <c r="D215" s="3">
        <v>3.02</v>
      </c>
      <c r="E215" s="3">
        <v>6.78</v>
      </c>
      <c r="F215" s="3">
        <v>19.43</v>
      </c>
      <c r="G215" s="3">
        <v>89.76</v>
      </c>
      <c r="H215" s="3">
        <v>200</v>
      </c>
      <c r="I215" s="3">
        <v>4.03</v>
      </c>
      <c r="J215" s="3">
        <v>9.0399999999999991</v>
      </c>
      <c r="K215" s="3">
        <v>25.91</v>
      </c>
      <c r="L215" s="3">
        <v>119.68</v>
      </c>
    </row>
    <row r="216" spans="1:12" s="66" customFormat="1" ht="15.75" customHeight="1" x14ac:dyDescent="0.25">
      <c r="A216" s="6" t="s">
        <v>140</v>
      </c>
      <c r="B216" s="11" t="s">
        <v>26</v>
      </c>
      <c r="C216" s="3">
        <v>120</v>
      </c>
      <c r="D216" s="3">
        <v>13.8</v>
      </c>
      <c r="E216" s="3">
        <v>1.33</v>
      </c>
      <c r="F216" s="3">
        <v>30.48</v>
      </c>
      <c r="G216" s="3">
        <v>185.76</v>
      </c>
      <c r="H216" s="3">
        <v>130</v>
      </c>
      <c r="I216" s="3">
        <v>14.95</v>
      </c>
      <c r="J216" s="3">
        <v>1.44</v>
      </c>
      <c r="K216" s="3">
        <v>33.020000000000003</v>
      </c>
      <c r="L216" s="3">
        <v>201.24</v>
      </c>
    </row>
    <row r="217" spans="1:12" s="66" customFormat="1" ht="15.75" customHeight="1" x14ac:dyDescent="0.25">
      <c r="A217" s="6">
        <v>299</v>
      </c>
      <c r="B217" s="11" t="s">
        <v>61</v>
      </c>
      <c r="C217" s="3">
        <v>60</v>
      </c>
      <c r="D217" s="3">
        <v>5.67</v>
      </c>
      <c r="E217" s="3">
        <v>13.74</v>
      </c>
      <c r="F217" s="3">
        <v>1.34</v>
      </c>
      <c r="G217" s="3">
        <v>154.05000000000001</v>
      </c>
      <c r="H217" s="3">
        <v>70</v>
      </c>
      <c r="I217" s="3">
        <v>6.61</v>
      </c>
      <c r="J217" s="3">
        <v>16.03</v>
      </c>
      <c r="K217" s="3">
        <v>1.56</v>
      </c>
      <c r="L217" s="3">
        <v>179.92</v>
      </c>
    </row>
    <row r="218" spans="1:12" s="66" customFormat="1" x14ac:dyDescent="0.25">
      <c r="A218" s="6">
        <v>366</v>
      </c>
      <c r="B218" s="47" t="s">
        <v>36</v>
      </c>
      <c r="C218" s="3">
        <v>30</v>
      </c>
      <c r="D218" s="3">
        <v>0.16</v>
      </c>
      <c r="E218" s="3">
        <v>1.1000000000000001</v>
      </c>
      <c r="F218" s="3">
        <v>1.57</v>
      </c>
      <c r="G218" s="3">
        <v>16.850000000000001</v>
      </c>
      <c r="H218" s="3">
        <v>30</v>
      </c>
      <c r="I218" s="3">
        <v>0.16</v>
      </c>
      <c r="J218" s="3">
        <v>1.1000000000000001</v>
      </c>
      <c r="K218" s="3">
        <v>1.57</v>
      </c>
      <c r="L218" s="3">
        <v>16.850000000000001</v>
      </c>
    </row>
    <row r="219" spans="1:12" s="66" customFormat="1" ht="15.75" customHeight="1" x14ac:dyDescent="0.25">
      <c r="A219" s="6" t="s">
        <v>113</v>
      </c>
      <c r="B219" s="11" t="s">
        <v>76</v>
      </c>
      <c r="C219" s="3">
        <v>40</v>
      </c>
      <c r="D219" s="3">
        <v>0</v>
      </c>
      <c r="E219" s="3">
        <v>2.8</v>
      </c>
      <c r="F219" s="3">
        <v>2.8</v>
      </c>
      <c r="G219" s="3">
        <v>36</v>
      </c>
      <c r="H219" s="3">
        <v>50</v>
      </c>
      <c r="I219" s="3">
        <v>0</v>
      </c>
      <c r="J219" s="3">
        <v>3.5</v>
      </c>
      <c r="K219" s="3">
        <v>3.5</v>
      </c>
      <c r="L219" s="3">
        <v>45</v>
      </c>
    </row>
    <row r="220" spans="1:12" ht="15.75" customHeight="1" x14ac:dyDescent="0.25">
      <c r="A220" s="6">
        <v>396</v>
      </c>
      <c r="B220" s="11" t="s">
        <v>28</v>
      </c>
      <c r="C220" s="3">
        <v>150</v>
      </c>
      <c r="D220" s="3">
        <v>0.1</v>
      </c>
      <c r="E220" s="3">
        <v>0</v>
      </c>
      <c r="F220" s="3">
        <v>15.86</v>
      </c>
      <c r="G220" s="3">
        <v>63.8</v>
      </c>
      <c r="H220" s="3">
        <v>200</v>
      </c>
      <c r="I220" s="3">
        <v>0.13</v>
      </c>
      <c r="J220" s="3">
        <v>0</v>
      </c>
      <c r="K220" s="3">
        <v>21.15</v>
      </c>
      <c r="L220" s="3">
        <v>85.1</v>
      </c>
    </row>
    <row r="221" spans="1:12" ht="15" customHeight="1" x14ac:dyDescent="0.25">
      <c r="A221" s="63" t="s">
        <v>113</v>
      </c>
      <c r="B221" s="10" t="s">
        <v>124</v>
      </c>
      <c r="C221" s="3">
        <v>40</v>
      </c>
      <c r="D221" s="3">
        <v>2.8</v>
      </c>
      <c r="E221" s="3">
        <v>0.28000000000000003</v>
      </c>
      <c r="F221" s="3">
        <v>19.96</v>
      </c>
      <c r="G221" s="3">
        <v>96</v>
      </c>
      <c r="H221" s="3">
        <v>50</v>
      </c>
      <c r="I221" s="3">
        <v>2.8</v>
      </c>
      <c r="J221" s="3">
        <v>0.28000000000000003</v>
      </c>
      <c r="K221" s="3">
        <v>19.96</v>
      </c>
      <c r="L221" s="3">
        <v>120</v>
      </c>
    </row>
    <row r="222" spans="1:12" ht="15" customHeight="1" x14ac:dyDescent="0.25">
      <c r="A222" s="80" t="s">
        <v>111</v>
      </c>
      <c r="B222" s="81"/>
      <c r="C222" s="6">
        <f t="shared" ref="C222:L222" si="21">SUM(C215:C221)</f>
        <v>590</v>
      </c>
      <c r="D222" s="6">
        <f t="shared" si="21"/>
        <v>25.550000000000004</v>
      </c>
      <c r="E222" s="6">
        <f t="shared" si="21"/>
        <v>26.030000000000005</v>
      </c>
      <c r="F222" s="6">
        <f t="shared" si="21"/>
        <v>91.44</v>
      </c>
      <c r="G222" s="6">
        <f t="shared" si="21"/>
        <v>642.22</v>
      </c>
      <c r="H222" s="6">
        <f>SUM(H215:H221)</f>
        <v>730</v>
      </c>
      <c r="I222" s="6">
        <f t="shared" si="21"/>
        <v>28.68</v>
      </c>
      <c r="J222" s="6">
        <f t="shared" si="21"/>
        <v>31.39</v>
      </c>
      <c r="K222" s="6">
        <f t="shared" si="21"/>
        <v>106.67000000000002</v>
      </c>
      <c r="L222" s="6">
        <f t="shared" si="21"/>
        <v>767.79000000000008</v>
      </c>
    </row>
    <row r="223" spans="1:12" ht="15" customHeight="1" x14ac:dyDescent="0.25">
      <c r="A223" s="58"/>
      <c r="B223" s="58"/>
      <c r="C223" s="58"/>
      <c r="D223" s="37"/>
      <c r="E223" s="37"/>
      <c r="F223" s="37"/>
      <c r="G223" s="37"/>
      <c r="H223" s="37"/>
      <c r="I223" s="37"/>
      <c r="J223" s="37"/>
      <c r="K223" s="37"/>
      <c r="L223" s="37"/>
    </row>
    <row r="224" spans="1:12" ht="15" customHeight="1" x14ac:dyDescent="0.25">
      <c r="A224" s="207" t="s">
        <v>125</v>
      </c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9"/>
    </row>
    <row r="225" spans="1:12" s="66" customFormat="1" ht="15.75" customHeight="1" x14ac:dyDescent="0.25">
      <c r="A225" s="6" t="s">
        <v>113</v>
      </c>
      <c r="B225" s="59" t="s">
        <v>216</v>
      </c>
      <c r="C225" s="6">
        <v>200</v>
      </c>
      <c r="D225" s="6">
        <v>6</v>
      </c>
      <c r="E225" s="6">
        <v>6.4</v>
      </c>
      <c r="F225" s="6">
        <v>9.4</v>
      </c>
      <c r="G225" s="6">
        <v>116</v>
      </c>
      <c r="H225" s="6">
        <v>200</v>
      </c>
      <c r="I225" s="6">
        <v>6</v>
      </c>
      <c r="J225" s="6">
        <v>6.4</v>
      </c>
      <c r="K225" s="6">
        <v>9.4</v>
      </c>
      <c r="L225" s="6">
        <v>116</v>
      </c>
    </row>
    <row r="226" spans="1:12" s="66" customFormat="1" ht="12.75" customHeight="1" x14ac:dyDescent="0.25">
      <c r="A226" s="39"/>
      <c r="B226" s="11" t="s">
        <v>38</v>
      </c>
      <c r="C226" s="3"/>
      <c r="D226" s="3"/>
      <c r="E226" s="3"/>
      <c r="F226" s="3"/>
      <c r="G226" s="3"/>
      <c r="H226" s="3">
        <v>30</v>
      </c>
      <c r="I226" s="3">
        <v>2.5499999999999998</v>
      </c>
      <c r="J226" s="3">
        <v>3.18</v>
      </c>
      <c r="K226" s="3">
        <v>21.39</v>
      </c>
      <c r="L226" s="3">
        <v>119.1</v>
      </c>
    </row>
    <row r="227" spans="1:12" ht="15" customHeight="1" x14ac:dyDescent="0.25">
      <c r="A227" s="80" t="s">
        <v>111</v>
      </c>
      <c r="B227" s="81"/>
      <c r="C227" s="6">
        <f t="shared" ref="C227:L227" si="22">SUM(C223:C226)</f>
        <v>200</v>
      </c>
      <c r="D227" s="6">
        <f t="shared" si="22"/>
        <v>6</v>
      </c>
      <c r="E227" s="6">
        <f t="shared" si="22"/>
        <v>6.4</v>
      </c>
      <c r="F227" s="6">
        <f t="shared" si="22"/>
        <v>9.4</v>
      </c>
      <c r="G227" s="6">
        <f t="shared" si="22"/>
        <v>116</v>
      </c>
      <c r="H227" s="6">
        <f t="shared" si="22"/>
        <v>230</v>
      </c>
      <c r="I227" s="6">
        <f t="shared" si="22"/>
        <v>8.5500000000000007</v>
      </c>
      <c r="J227" s="6">
        <f t="shared" si="22"/>
        <v>9.58</v>
      </c>
      <c r="K227" s="6">
        <f t="shared" si="22"/>
        <v>30.79</v>
      </c>
      <c r="L227" s="6">
        <f t="shared" si="22"/>
        <v>235.1</v>
      </c>
    </row>
    <row r="228" spans="1:12" ht="15" customHeight="1" x14ac:dyDescent="0.25">
      <c r="A228" s="58"/>
      <c r="B228" s="58"/>
      <c r="C228" s="58"/>
      <c r="D228" s="37"/>
      <c r="E228" s="37"/>
      <c r="F228" s="37"/>
      <c r="G228" s="37"/>
      <c r="H228" s="37"/>
      <c r="I228" s="37"/>
      <c r="J228" s="37"/>
      <c r="K228" s="37"/>
      <c r="L228" s="37"/>
    </row>
    <row r="229" spans="1:12" ht="15" customHeight="1" x14ac:dyDescent="0.25">
      <c r="A229" s="224" t="s">
        <v>129</v>
      </c>
      <c r="B229" s="225"/>
      <c r="C229" s="225"/>
      <c r="D229" s="225"/>
      <c r="E229" s="225"/>
      <c r="F229" s="225"/>
      <c r="G229" s="225"/>
      <c r="H229" s="225"/>
      <c r="I229" s="225"/>
      <c r="J229" s="225"/>
      <c r="K229" s="225"/>
      <c r="L229" s="226"/>
    </row>
    <row r="230" spans="1:12" s="66" customFormat="1" ht="15.75" customHeight="1" x14ac:dyDescent="0.25">
      <c r="A230" s="6">
        <v>220</v>
      </c>
      <c r="B230" s="11" t="s">
        <v>64</v>
      </c>
      <c r="C230" s="3">
        <v>150</v>
      </c>
      <c r="D230" s="3">
        <v>7.56</v>
      </c>
      <c r="E230" s="3">
        <v>10.39</v>
      </c>
      <c r="F230" s="3">
        <v>0.79</v>
      </c>
      <c r="G230" s="3">
        <v>228.45</v>
      </c>
      <c r="H230" s="3">
        <v>200</v>
      </c>
      <c r="I230" s="3">
        <v>10.1</v>
      </c>
      <c r="J230" s="3">
        <v>13.85</v>
      </c>
      <c r="K230" s="3">
        <v>1.1000000000000001</v>
      </c>
      <c r="L230" s="3">
        <v>304.60000000000002</v>
      </c>
    </row>
    <row r="231" spans="1:12" s="66" customFormat="1" ht="15.75" customHeight="1" x14ac:dyDescent="0.25">
      <c r="A231" s="6" t="s">
        <v>113</v>
      </c>
      <c r="B231" s="59" t="s">
        <v>169</v>
      </c>
      <c r="C231" s="6">
        <v>30</v>
      </c>
      <c r="D231" s="6">
        <v>0.3</v>
      </c>
      <c r="E231" s="6">
        <v>2.13</v>
      </c>
      <c r="F231" s="6">
        <v>20.010000000000002</v>
      </c>
      <c r="G231" s="6">
        <v>100.5</v>
      </c>
      <c r="H231" s="6">
        <v>30</v>
      </c>
      <c r="I231" s="6">
        <v>0.3</v>
      </c>
      <c r="J231" s="6">
        <v>2.13</v>
      </c>
      <c r="K231" s="6">
        <v>20.010000000000002</v>
      </c>
      <c r="L231" s="6">
        <v>100.5</v>
      </c>
    </row>
    <row r="232" spans="1:12" ht="15" customHeight="1" x14ac:dyDescent="0.25">
      <c r="A232" s="6">
        <v>410</v>
      </c>
      <c r="B232" s="10" t="s">
        <v>130</v>
      </c>
      <c r="C232" s="3">
        <v>150</v>
      </c>
      <c r="D232" s="3">
        <v>4.4999999999999998E-2</v>
      </c>
      <c r="E232" s="3">
        <v>0</v>
      </c>
      <c r="F232" s="3">
        <v>4.51</v>
      </c>
      <c r="G232" s="3">
        <v>18.239999999999998</v>
      </c>
      <c r="H232" s="3">
        <v>200</v>
      </c>
      <c r="I232" s="3">
        <v>0.06</v>
      </c>
      <c r="J232" s="3">
        <v>0</v>
      </c>
      <c r="K232" s="3">
        <v>6.02</v>
      </c>
      <c r="L232" s="3">
        <v>24.32</v>
      </c>
    </row>
    <row r="233" spans="1:12" ht="15" customHeight="1" x14ac:dyDescent="0.25">
      <c r="A233" s="80" t="s">
        <v>111</v>
      </c>
      <c r="B233" s="81"/>
      <c r="C233" s="6">
        <f>SUM(C229:C232)</f>
        <v>330</v>
      </c>
      <c r="D233" s="6">
        <f>SUM(D230:D232)</f>
        <v>7.9049999999999994</v>
      </c>
      <c r="E233" s="6">
        <f>SUM(E230:E232)</f>
        <v>12.52</v>
      </c>
      <c r="F233" s="6">
        <f>SUM(F230:F232)</f>
        <v>25.310000000000002</v>
      </c>
      <c r="G233" s="6">
        <f>SUM(G230:G232)</f>
        <v>347.19</v>
      </c>
      <c r="H233" s="6">
        <f>SUM(H229:H232)</f>
        <v>430</v>
      </c>
      <c r="I233" s="6">
        <f>SUM(I230:I232)</f>
        <v>10.46</v>
      </c>
      <c r="J233" s="6">
        <f>SUM(J230:J232)</f>
        <v>15.98</v>
      </c>
      <c r="K233" s="6">
        <f>SUM(K230:K232)</f>
        <v>27.130000000000003</v>
      </c>
      <c r="L233" s="6">
        <f>SUM(L230:L232)</f>
        <v>429.42</v>
      </c>
    </row>
    <row r="234" spans="1:12" ht="15" customHeight="1" x14ac:dyDescent="0.25">
      <c r="A234" s="36" t="s">
        <v>131</v>
      </c>
      <c r="B234" s="57"/>
      <c r="C234" s="36">
        <f>C212+C222+C233+C227</f>
        <v>1462</v>
      </c>
      <c r="D234" s="57"/>
      <c r="E234" s="57"/>
      <c r="F234" s="57"/>
      <c r="G234" s="36">
        <f>G212+G222+G233+G227</f>
        <v>1436.99</v>
      </c>
      <c r="H234" s="36">
        <f>H212+H222+H233+H227</f>
        <v>1814</v>
      </c>
      <c r="I234" s="57"/>
      <c r="J234" s="57"/>
      <c r="K234" s="57"/>
      <c r="L234" s="36">
        <f>L212+L222+L233+L227</f>
        <v>1811.0800000000002</v>
      </c>
    </row>
    <row r="236" spans="1:12" ht="15" customHeight="1" x14ac:dyDescent="0.25">
      <c r="A236" s="204">
        <v>44455</v>
      </c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9"/>
    </row>
    <row r="237" spans="1:12" ht="15" customHeight="1" x14ac:dyDescent="0.25">
      <c r="A237" s="207" t="s">
        <v>116</v>
      </c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9"/>
    </row>
    <row r="238" spans="1:12" s="66" customFormat="1" ht="15.75" customHeight="1" x14ac:dyDescent="0.25">
      <c r="A238" s="6">
        <v>168</v>
      </c>
      <c r="B238" s="11" t="s">
        <v>42</v>
      </c>
      <c r="C238" s="3">
        <v>150</v>
      </c>
      <c r="D238" s="3">
        <v>5.58</v>
      </c>
      <c r="E238" s="3">
        <v>6.05</v>
      </c>
      <c r="F238" s="3">
        <v>26.46</v>
      </c>
      <c r="G238" s="3">
        <v>182.94</v>
      </c>
      <c r="H238" s="3">
        <v>180</v>
      </c>
      <c r="I238" s="3">
        <v>6.7</v>
      </c>
      <c r="J238" s="3">
        <v>7.3</v>
      </c>
      <c r="K238" s="3">
        <v>31.75</v>
      </c>
      <c r="L238" s="3">
        <v>219.53</v>
      </c>
    </row>
    <row r="239" spans="1:12" s="66" customFormat="1" ht="15.75" customHeight="1" x14ac:dyDescent="0.25">
      <c r="A239" s="6">
        <v>3</v>
      </c>
      <c r="B239" s="64" t="s">
        <v>153</v>
      </c>
      <c r="C239" s="6">
        <v>42</v>
      </c>
      <c r="D239" s="6">
        <v>4.41</v>
      </c>
      <c r="E239" s="6">
        <v>6.42</v>
      </c>
      <c r="F239" s="6">
        <v>13.58</v>
      </c>
      <c r="G239" s="6">
        <v>129.69999999999999</v>
      </c>
      <c r="H239" s="6">
        <v>44</v>
      </c>
      <c r="I239" s="6">
        <v>4.7300000000000004</v>
      </c>
      <c r="J239" s="6">
        <v>6.88</v>
      </c>
      <c r="K239" s="6">
        <v>14.56</v>
      </c>
      <c r="L239" s="6">
        <v>139</v>
      </c>
    </row>
    <row r="240" spans="1:12" s="66" customFormat="1" ht="15.75" customHeight="1" x14ac:dyDescent="0.25">
      <c r="A240" s="6">
        <v>410</v>
      </c>
      <c r="B240" s="10" t="s">
        <v>20</v>
      </c>
      <c r="C240" s="3">
        <v>150</v>
      </c>
      <c r="D240" s="3">
        <v>0.09</v>
      </c>
      <c r="E240" s="3">
        <v>0</v>
      </c>
      <c r="F240" s="3">
        <v>9.0299999999999994</v>
      </c>
      <c r="G240" s="3">
        <v>36.479999999999997</v>
      </c>
      <c r="H240" s="3">
        <v>200</v>
      </c>
      <c r="I240" s="3">
        <v>0.12</v>
      </c>
      <c r="J240" s="3">
        <v>0</v>
      </c>
      <c r="K240" s="3">
        <v>12.04</v>
      </c>
      <c r="L240" s="3">
        <v>48.64</v>
      </c>
    </row>
    <row r="241" spans="1:12" ht="15" customHeight="1" x14ac:dyDescent="0.25">
      <c r="A241" s="80" t="s">
        <v>111</v>
      </c>
      <c r="B241" s="81"/>
      <c r="C241" s="6">
        <f>SUM(C238:C240)</f>
        <v>342</v>
      </c>
      <c r="D241" s="6">
        <f t="shared" ref="D241:L241" si="23">SUM(D238:D240)</f>
        <v>10.08</v>
      </c>
      <c r="E241" s="6">
        <f t="shared" si="23"/>
        <v>12.469999999999999</v>
      </c>
      <c r="F241" s="6">
        <f t="shared" si="23"/>
        <v>49.07</v>
      </c>
      <c r="G241" s="6">
        <f t="shared" si="23"/>
        <v>349.12</v>
      </c>
      <c r="H241" s="6">
        <f t="shared" si="23"/>
        <v>424</v>
      </c>
      <c r="I241" s="6">
        <f t="shared" si="23"/>
        <v>11.549999999999999</v>
      </c>
      <c r="J241" s="6">
        <f t="shared" si="23"/>
        <v>14.18</v>
      </c>
      <c r="K241" s="6">
        <f t="shared" si="23"/>
        <v>58.35</v>
      </c>
      <c r="L241" s="6">
        <f t="shared" si="23"/>
        <v>407.16999999999996</v>
      </c>
    </row>
    <row r="242" spans="1:12" ht="15" customHeight="1" x14ac:dyDescent="0.25">
      <c r="A242" s="58"/>
      <c r="B242" s="58"/>
      <c r="C242" s="58"/>
      <c r="D242" s="37"/>
      <c r="E242" s="37"/>
      <c r="F242" s="37"/>
      <c r="G242" s="37"/>
      <c r="H242" s="37"/>
      <c r="I242" s="37"/>
      <c r="J242" s="37"/>
      <c r="K242" s="37"/>
      <c r="L242" s="37"/>
    </row>
    <row r="243" spans="1:12" ht="15" customHeight="1" x14ac:dyDescent="0.25">
      <c r="A243" s="207" t="s">
        <v>117</v>
      </c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9"/>
    </row>
    <row r="244" spans="1:12" s="66" customFormat="1" x14ac:dyDescent="0.25">
      <c r="A244" s="39"/>
      <c r="B244" s="48" t="s">
        <v>88</v>
      </c>
      <c r="C244" s="6">
        <v>150</v>
      </c>
      <c r="D244" s="3">
        <v>5.93</v>
      </c>
      <c r="E244" s="3">
        <v>6.08</v>
      </c>
      <c r="F244" s="3">
        <v>6.85</v>
      </c>
      <c r="G244" s="3">
        <v>84.98</v>
      </c>
      <c r="H244" s="6">
        <v>200</v>
      </c>
      <c r="I244" s="6">
        <v>6.28</v>
      </c>
      <c r="J244" s="3">
        <v>7.11</v>
      </c>
      <c r="K244" s="3">
        <v>9.66</v>
      </c>
      <c r="L244" s="3">
        <v>126.79</v>
      </c>
    </row>
    <row r="245" spans="1:12" s="66" customFormat="1" x14ac:dyDescent="0.25">
      <c r="A245" s="6">
        <v>332</v>
      </c>
      <c r="B245" s="48" t="s">
        <v>91</v>
      </c>
      <c r="C245" s="6">
        <v>120</v>
      </c>
      <c r="D245" s="6">
        <v>2.92</v>
      </c>
      <c r="E245" s="6">
        <v>4.29</v>
      </c>
      <c r="F245" s="6">
        <v>29.34</v>
      </c>
      <c r="G245" s="6">
        <v>167.76</v>
      </c>
      <c r="H245" s="3">
        <v>130</v>
      </c>
      <c r="I245" s="4">
        <v>3.37</v>
      </c>
      <c r="J245" s="4">
        <v>4.34</v>
      </c>
      <c r="K245" s="4">
        <v>34.92</v>
      </c>
      <c r="L245" s="3">
        <v>195.15</v>
      </c>
    </row>
    <row r="246" spans="1:12" s="66" customFormat="1" x14ac:dyDescent="0.25">
      <c r="A246" s="6">
        <v>261</v>
      </c>
      <c r="B246" s="47" t="s">
        <v>73</v>
      </c>
      <c r="C246" s="3">
        <v>80</v>
      </c>
      <c r="D246" s="3">
        <v>8.2899999999999991</v>
      </c>
      <c r="E246" s="3">
        <v>4.58</v>
      </c>
      <c r="F246" s="3">
        <v>4.2699999999999996</v>
      </c>
      <c r="G246" s="3">
        <v>171.51</v>
      </c>
      <c r="H246" s="3">
        <v>90</v>
      </c>
      <c r="I246" s="3">
        <v>9.32</v>
      </c>
      <c r="J246" s="3">
        <v>5.12</v>
      </c>
      <c r="K246" s="3">
        <v>4.83</v>
      </c>
      <c r="L246" s="3">
        <v>192.94</v>
      </c>
    </row>
    <row r="247" spans="1:12" s="66" customFormat="1" ht="15.75" customHeight="1" x14ac:dyDescent="0.25">
      <c r="A247" s="6">
        <v>394</v>
      </c>
      <c r="B247" s="11" t="s">
        <v>158</v>
      </c>
      <c r="C247" s="3">
        <v>150</v>
      </c>
      <c r="D247" s="3">
        <v>0.25</v>
      </c>
      <c r="E247" s="3">
        <v>0</v>
      </c>
      <c r="F247" s="3">
        <v>17</v>
      </c>
      <c r="G247" s="3">
        <v>68.989999999999995</v>
      </c>
      <c r="H247" s="3">
        <v>200</v>
      </c>
      <c r="I247" s="3">
        <v>0.33</v>
      </c>
      <c r="J247" s="3">
        <v>0</v>
      </c>
      <c r="K247" s="3">
        <v>22.67</v>
      </c>
      <c r="L247" s="3">
        <v>91.99</v>
      </c>
    </row>
    <row r="248" spans="1:12" ht="15" customHeight="1" x14ac:dyDescent="0.25">
      <c r="A248" s="63" t="s">
        <v>113</v>
      </c>
      <c r="B248" s="10" t="s">
        <v>124</v>
      </c>
      <c r="C248" s="3">
        <v>40</v>
      </c>
      <c r="D248" s="3">
        <v>2.8</v>
      </c>
      <c r="E248" s="3">
        <v>0.28000000000000003</v>
      </c>
      <c r="F248" s="3">
        <v>19.96</v>
      </c>
      <c r="G248" s="3">
        <v>96</v>
      </c>
      <c r="H248" s="3">
        <v>50</v>
      </c>
      <c r="I248" s="3">
        <v>2.8</v>
      </c>
      <c r="J248" s="3">
        <v>0.28000000000000003</v>
      </c>
      <c r="K248" s="3">
        <v>19.96</v>
      </c>
      <c r="L248" s="3">
        <v>120</v>
      </c>
    </row>
    <row r="249" spans="1:12" ht="15" customHeight="1" x14ac:dyDescent="0.25">
      <c r="A249" s="80" t="s">
        <v>111</v>
      </c>
      <c r="B249" s="81"/>
      <c r="C249" s="6">
        <f t="shared" ref="C249:L249" si="24">SUM(C244:C248)</f>
        <v>540</v>
      </c>
      <c r="D249" s="6">
        <f t="shared" si="24"/>
        <v>20.190000000000001</v>
      </c>
      <c r="E249" s="6">
        <f t="shared" si="24"/>
        <v>15.23</v>
      </c>
      <c r="F249" s="6">
        <f t="shared" si="24"/>
        <v>77.419999999999987</v>
      </c>
      <c r="G249" s="6">
        <f t="shared" si="24"/>
        <v>589.24</v>
      </c>
      <c r="H249" s="6">
        <f t="shared" si="24"/>
        <v>670</v>
      </c>
      <c r="I249" s="6">
        <f t="shared" si="24"/>
        <v>22.099999999999998</v>
      </c>
      <c r="J249" s="6">
        <f t="shared" si="24"/>
        <v>16.850000000000001</v>
      </c>
      <c r="K249" s="6">
        <f t="shared" si="24"/>
        <v>92.039999999999992</v>
      </c>
      <c r="L249" s="6">
        <f t="shared" si="24"/>
        <v>726.87</v>
      </c>
    </row>
    <row r="250" spans="1:12" ht="15" customHeight="1" x14ac:dyDescent="0.25">
      <c r="A250" s="58"/>
      <c r="B250" s="58"/>
      <c r="C250" s="58"/>
      <c r="D250" s="37"/>
      <c r="E250" s="37"/>
      <c r="F250" s="37"/>
      <c r="G250" s="37"/>
      <c r="H250" s="37"/>
      <c r="I250" s="37"/>
      <c r="J250" s="37"/>
      <c r="K250" s="37"/>
      <c r="L250" s="37"/>
    </row>
    <row r="251" spans="1:12" ht="15" customHeight="1" x14ac:dyDescent="0.25">
      <c r="A251" s="207" t="s">
        <v>125</v>
      </c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9"/>
    </row>
    <row r="252" spans="1:12" s="66" customFormat="1" ht="15.75" customHeight="1" x14ac:dyDescent="0.25">
      <c r="A252" s="6">
        <v>417</v>
      </c>
      <c r="B252" s="11" t="s">
        <v>196</v>
      </c>
      <c r="C252" s="3">
        <v>200</v>
      </c>
      <c r="D252" s="3">
        <v>0.11</v>
      </c>
      <c r="E252" s="3">
        <v>0</v>
      </c>
      <c r="F252" s="3">
        <v>21.1</v>
      </c>
      <c r="G252" s="3">
        <v>84.7</v>
      </c>
      <c r="H252" s="3">
        <v>200</v>
      </c>
      <c r="I252" s="3">
        <v>0.11</v>
      </c>
      <c r="J252" s="3">
        <v>0</v>
      </c>
      <c r="K252" s="3">
        <v>21.1</v>
      </c>
      <c r="L252" s="3">
        <v>84.7</v>
      </c>
    </row>
    <row r="253" spans="1:12" s="66" customFormat="1" ht="15.75" customHeight="1" x14ac:dyDescent="0.25">
      <c r="A253" s="6" t="s">
        <v>113</v>
      </c>
      <c r="B253" s="12" t="s">
        <v>194</v>
      </c>
      <c r="C253" s="6">
        <v>30</v>
      </c>
      <c r="D253" s="6">
        <v>1.5</v>
      </c>
      <c r="E253" s="6">
        <v>0.06</v>
      </c>
      <c r="F253" s="6">
        <v>26.4</v>
      </c>
      <c r="G253" s="6">
        <v>99</v>
      </c>
      <c r="H253" s="6">
        <v>30</v>
      </c>
      <c r="I253" s="6">
        <v>1.5</v>
      </c>
      <c r="J253" s="6">
        <v>0.06</v>
      </c>
      <c r="K253" s="6">
        <v>26.4</v>
      </c>
      <c r="L253" s="6">
        <v>99</v>
      </c>
    </row>
    <row r="254" spans="1:12" ht="15" customHeight="1" x14ac:dyDescent="0.25">
      <c r="A254" s="80" t="s">
        <v>111</v>
      </c>
      <c r="B254" s="81"/>
      <c r="C254" s="6">
        <f>SUM(C251:C253)</f>
        <v>230</v>
      </c>
      <c r="D254" s="6">
        <f t="shared" ref="D254:L254" si="25">SUM(D251:D253)</f>
        <v>1.61</v>
      </c>
      <c r="E254" s="6">
        <f t="shared" si="25"/>
        <v>0.06</v>
      </c>
      <c r="F254" s="6">
        <f t="shared" si="25"/>
        <v>47.5</v>
      </c>
      <c r="G254" s="6">
        <f>SUM(G251:G253)</f>
        <v>183.7</v>
      </c>
      <c r="H254" s="6">
        <f t="shared" si="25"/>
        <v>230</v>
      </c>
      <c r="I254" s="6">
        <f t="shared" si="25"/>
        <v>1.61</v>
      </c>
      <c r="J254" s="6">
        <f t="shared" si="25"/>
        <v>0.06</v>
      </c>
      <c r="K254" s="6">
        <f t="shared" si="25"/>
        <v>47.5</v>
      </c>
      <c r="L254" s="6">
        <f t="shared" si="25"/>
        <v>183.7</v>
      </c>
    </row>
    <row r="255" spans="1:12" s="66" customFormat="1" ht="15.75" customHeight="1" x14ac:dyDescent="0.25">
      <c r="A255" s="37"/>
      <c r="B255" s="122"/>
      <c r="C255" s="37"/>
      <c r="D255" s="37"/>
      <c r="E255" s="37"/>
      <c r="F255" s="37"/>
      <c r="G255" s="37"/>
      <c r="H255" s="37"/>
      <c r="I255" s="37"/>
      <c r="J255" s="37"/>
      <c r="K255" s="37"/>
      <c r="L255" s="37"/>
    </row>
    <row r="256" spans="1:12" ht="15" customHeight="1" x14ac:dyDescent="0.25">
      <c r="A256" s="227" t="s">
        <v>129</v>
      </c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7" s="66" customFormat="1" ht="15.75" customHeight="1" x14ac:dyDescent="0.25">
      <c r="A257" s="6">
        <v>252</v>
      </c>
      <c r="B257" s="11" t="s">
        <v>241</v>
      </c>
      <c r="C257" s="3">
        <v>150</v>
      </c>
      <c r="D257" s="3">
        <v>21.92</v>
      </c>
      <c r="E257" s="3">
        <v>9.08</v>
      </c>
      <c r="F257" s="3">
        <v>21.83</v>
      </c>
      <c r="G257" s="3">
        <v>256.68</v>
      </c>
      <c r="H257" s="3">
        <v>180</v>
      </c>
      <c r="I257" s="3">
        <v>25.57</v>
      </c>
      <c r="J257" s="3">
        <v>10.59</v>
      </c>
      <c r="K257" s="3">
        <v>25.47</v>
      </c>
      <c r="L257" s="3">
        <v>299.45999999999998</v>
      </c>
    </row>
    <row r="258" spans="1:17" s="66" customFormat="1" ht="15.75" customHeight="1" x14ac:dyDescent="0.25">
      <c r="A258" s="6" t="s">
        <v>113</v>
      </c>
      <c r="B258" s="12" t="s">
        <v>190</v>
      </c>
      <c r="C258" s="6">
        <v>25</v>
      </c>
      <c r="D258" s="6">
        <v>1.7</v>
      </c>
      <c r="E258" s="6">
        <v>2.13</v>
      </c>
      <c r="F258" s="6">
        <v>14.25</v>
      </c>
      <c r="G258" s="6">
        <v>76.75</v>
      </c>
      <c r="H258" s="6">
        <v>30</v>
      </c>
      <c r="I258" s="6">
        <v>2.04</v>
      </c>
      <c r="J258" s="6">
        <v>2.5499999999999998</v>
      </c>
      <c r="K258" s="6">
        <v>17.100000000000001</v>
      </c>
      <c r="L258" s="6">
        <v>92.1</v>
      </c>
    </row>
    <row r="259" spans="1:17" ht="15" customHeight="1" x14ac:dyDescent="0.25">
      <c r="A259" s="6">
        <v>410</v>
      </c>
      <c r="B259" s="10" t="s">
        <v>130</v>
      </c>
      <c r="C259" s="3">
        <v>150</v>
      </c>
      <c r="D259" s="3">
        <v>4.4999999999999998E-2</v>
      </c>
      <c r="E259" s="3">
        <v>0</v>
      </c>
      <c r="F259" s="3">
        <v>4.51</v>
      </c>
      <c r="G259" s="3">
        <v>18.239999999999998</v>
      </c>
      <c r="H259" s="3">
        <v>200</v>
      </c>
      <c r="I259" s="3">
        <v>0.06</v>
      </c>
      <c r="J259" s="3">
        <v>0</v>
      </c>
      <c r="K259" s="3">
        <v>6.02</v>
      </c>
      <c r="L259" s="3">
        <v>24.32</v>
      </c>
    </row>
    <row r="260" spans="1:17" ht="15" customHeight="1" x14ac:dyDescent="0.25">
      <c r="A260" s="80" t="s">
        <v>111</v>
      </c>
      <c r="B260" s="81"/>
      <c r="C260" s="6">
        <f t="shared" ref="C260:L260" si="26">SUM(C257:C259)</f>
        <v>325</v>
      </c>
      <c r="D260" s="6">
        <f t="shared" si="26"/>
        <v>23.665000000000003</v>
      </c>
      <c r="E260" s="6">
        <f t="shared" si="26"/>
        <v>11.21</v>
      </c>
      <c r="F260" s="6">
        <f t="shared" si="26"/>
        <v>40.589999999999996</v>
      </c>
      <c r="G260" s="6">
        <f t="shared" si="26"/>
        <v>351.67</v>
      </c>
      <c r="H260" s="6">
        <f t="shared" si="26"/>
        <v>410</v>
      </c>
      <c r="I260" s="6">
        <f t="shared" si="26"/>
        <v>27.669999999999998</v>
      </c>
      <c r="J260" s="6">
        <f t="shared" si="26"/>
        <v>13.14</v>
      </c>
      <c r="K260" s="6">
        <f t="shared" si="26"/>
        <v>48.59</v>
      </c>
      <c r="L260" s="6">
        <f t="shared" si="26"/>
        <v>415.87999999999994</v>
      </c>
    </row>
    <row r="261" spans="1:17" ht="15" customHeight="1" x14ac:dyDescent="0.25">
      <c r="A261" s="36" t="s">
        <v>131</v>
      </c>
      <c r="B261" s="57"/>
      <c r="C261" s="36">
        <f>C260+C249+C241+C254</f>
        <v>1437</v>
      </c>
      <c r="D261" s="57"/>
      <c r="E261" s="57"/>
      <c r="F261" s="57"/>
      <c r="G261" s="36">
        <f>G260+G249+G241+G254</f>
        <v>1473.7300000000002</v>
      </c>
      <c r="H261" s="36">
        <f>H260+H249+H241+H254</f>
        <v>1734</v>
      </c>
      <c r="I261" s="57"/>
      <c r="J261" s="57"/>
      <c r="K261" s="57"/>
      <c r="L261" s="36">
        <f>L260+L249+L241+L254</f>
        <v>1733.6200000000001</v>
      </c>
    </row>
    <row r="263" spans="1:17" ht="15" customHeight="1" x14ac:dyDescent="0.25">
      <c r="A263" s="204">
        <v>44456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9"/>
    </row>
    <row r="264" spans="1:17" ht="15" customHeight="1" x14ac:dyDescent="0.25">
      <c r="A264" s="207" t="s">
        <v>116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9"/>
    </row>
    <row r="265" spans="1:17" s="66" customFormat="1" x14ac:dyDescent="0.25">
      <c r="A265" s="6">
        <v>100</v>
      </c>
      <c r="B265" s="11" t="s">
        <v>70</v>
      </c>
      <c r="C265" s="3">
        <v>150</v>
      </c>
      <c r="D265" s="3">
        <v>4.1900000000000004</v>
      </c>
      <c r="E265" s="3">
        <v>4.59</v>
      </c>
      <c r="F265" s="3">
        <v>14.8</v>
      </c>
      <c r="G265" s="3">
        <v>117.06</v>
      </c>
      <c r="H265" s="3">
        <v>200</v>
      </c>
      <c r="I265" s="3">
        <v>5.59</v>
      </c>
      <c r="J265" s="3">
        <v>6.12</v>
      </c>
      <c r="K265" s="3">
        <v>19.73</v>
      </c>
      <c r="L265" s="3">
        <v>156.1</v>
      </c>
    </row>
    <row r="266" spans="1:17" s="66" customFormat="1" ht="15.75" customHeight="1" x14ac:dyDescent="0.25">
      <c r="A266" s="6">
        <v>1</v>
      </c>
      <c r="B266" s="12" t="s">
        <v>110</v>
      </c>
      <c r="C266" s="6">
        <v>36</v>
      </c>
      <c r="D266" s="6">
        <v>2.17</v>
      </c>
      <c r="E266" s="6">
        <v>6.79</v>
      </c>
      <c r="F266" s="6">
        <v>13.15</v>
      </c>
      <c r="G266" s="6">
        <v>122.4</v>
      </c>
      <c r="H266" s="6">
        <v>37</v>
      </c>
      <c r="I266" s="6">
        <v>2.2599999999999998</v>
      </c>
      <c r="J266" s="6">
        <v>6.98</v>
      </c>
      <c r="K266" s="6">
        <v>13.52</v>
      </c>
      <c r="L266" s="6">
        <v>125.8</v>
      </c>
    </row>
    <row r="267" spans="1:17" s="66" customFormat="1" ht="15.75" customHeight="1" x14ac:dyDescent="0.25">
      <c r="A267" s="6">
        <v>416</v>
      </c>
      <c r="B267" s="12" t="s">
        <v>108</v>
      </c>
      <c r="C267" s="6">
        <v>150</v>
      </c>
      <c r="D267" s="6">
        <v>3.15</v>
      </c>
      <c r="E267" s="6">
        <v>2.72</v>
      </c>
      <c r="F267" s="6">
        <v>12.96</v>
      </c>
      <c r="G267" s="6">
        <v>89</v>
      </c>
      <c r="H267" s="6">
        <v>200</v>
      </c>
      <c r="I267" s="6">
        <v>4.2</v>
      </c>
      <c r="J267" s="6">
        <v>3.62</v>
      </c>
      <c r="K267" s="6">
        <v>17.28</v>
      </c>
      <c r="L267" s="6">
        <v>118.66</v>
      </c>
      <c r="Q267" s="66" t="s">
        <v>104</v>
      </c>
    </row>
    <row r="268" spans="1:17" ht="15" customHeight="1" x14ac:dyDescent="0.25">
      <c r="A268" s="80" t="s">
        <v>111</v>
      </c>
      <c r="B268" s="81"/>
      <c r="C268" s="6">
        <f>SUM(C264:C267)</f>
        <v>336</v>
      </c>
      <c r="D268" s="6">
        <f>SUM(D265:D267)</f>
        <v>9.51</v>
      </c>
      <c r="E268" s="6">
        <f>SUM(E265:E267)</f>
        <v>14.1</v>
      </c>
      <c r="F268" s="6">
        <f>SUM(F265:F267)</f>
        <v>40.910000000000004</v>
      </c>
      <c r="G268" s="6">
        <f>SUM(G265:G267)</f>
        <v>328.46000000000004</v>
      </c>
      <c r="H268" s="6">
        <f>SUM(H264:H267)</f>
        <v>437</v>
      </c>
      <c r="I268" s="6">
        <f>SUM(I265:I267)</f>
        <v>12.05</v>
      </c>
      <c r="J268" s="6">
        <f>SUM(J265:J267)</f>
        <v>16.720000000000002</v>
      </c>
      <c r="K268" s="6">
        <f>SUM(K265:K267)</f>
        <v>50.53</v>
      </c>
      <c r="L268" s="6">
        <f>SUM(L265:L267)</f>
        <v>400.55999999999995</v>
      </c>
    </row>
    <row r="269" spans="1:17" ht="15" customHeight="1" x14ac:dyDescent="0.25">
      <c r="A269" s="58"/>
      <c r="B269" s="58"/>
      <c r="C269" s="58"/>
      <c r="D269" s="37"/>
      <c r="E269" s="37"/>
      <c r="F269" s="37"/>
      <c r="G269" s="37"/>
      <c r="H269" s="37"/>
      <c r="I269" s="37"/>
      <c r="J269" s="37"/>
      <c r="K269" s="37"/>
      <c r="L269" s="37"/>
    </row>
    <row r="270" spans="1:17" ht="15" customHeight="1" x14ac:dyDescent="0.25">
      <c r="A270" s="207" t="s">
        <v>117</v>
      </c>
      <c r="B270" s="208"/>
      <c r="C270" s="208"/>
      <c r="D270" s="208"/>
      <c r="E270" s="208"/>
      <c r="F270" s="208"/>
      <c r="G270" s="208"/>
      <c r="H270" s="208"/>
      <c r="I270" s="208"/>
      <c r="J270" s="208"/>
      <c r="K270" s="208"/>
      <c r="L270" s="209"/>
    </row>
    <row r="271" spans="1:17" s="66" customFormat="1" x14ac:dyDescent="0.25">
      <c r="A271" s="39"/>
      <c r="B271" s="47" t="s">
        <v>33</v>
      </c>
      <c r="C271" s="3">
        <v>150</v>
      </c>
      <c r="D271" s="3">
        <v>6</v>
      </c>
      <c r="E271" s="3">
        <v>8.85</v>
      </c>
      <c r="F271" s="3">
        <v>9.24</v>
      </c>
      <c r="G271" s="3">
        <v>155.24</v>
      </c>
      <c r="H271" s="3">
        <v>200</v>
      </c>
      <c r="I271" s="3">
        <v>8</v>
      </c>
      <c r="J271" s="3">
        <v>11.8</v>
      </c>
      <c r="K271" s="3">
        <v>12.32</v>
      </c>
      <c r="L271" s="3">
        <v>206.99</v>
      </c>
    </row>
    <row r="272" spans="1:17" s="66" customFormat="1" ht="15.75" customHeight="1" x14ac:dyDescent="0.25">
      <c r="A272" s="6">
        <v>637</v>
      </c>
      <c r="B272" s="12" t="s">
        <v>157</v>
      </c>
      <c r="C272" s="6">
        <v>200</v>
      </c>
      <c r="D272" s="6">
        <v>10.32</v>
      </c>
      <c r="E272" s="6">
        <v>13.84</v>
      </c>
      <c r="F272" s="6">
        <v>26.21</v>
      </c>
      <c r="G272" s="6">
        <v>318.88</v>
      </c>
      <c r="H272" s="6">
        <v>200</v>
      </c>
      <c r="I272" s="6">
        <v>11.35</v>
      </c>
      <c r="J272" s="6">
        <v>15.22</v>
      </c>
      <c r="K272" s="6">
        <v>28.83</v>
      </c>
      <c r="L272" s="6">
        <v>350.77</v>
      </c>
    </row>
    <row r="273" spans="1:12" s="66" customFormat="1" ht="15.75" customHeight="1" x14ac:dyDescent="0.25">
      <c r="A273" s="6" t="s">
        <v>113</v>
      </c>
      <c r="B273" s="11" t="s">
        <v>76</v>
      </c>
      <c r="C273" s="3">
        <v>40</v>
      </c>
      <c r="D273" s="3">
        <v>0</v>
      </c>
      <c r="E273" s="3">
        <v>2.8</v>
      </c>
      <c r="F273" s="3">
        <v>2.8</v>
      </c>
      <c r="G273" s="3">
        <v>36</v>
      </c>
      <c r="H273" s="3">
        <v>50</v>
      </c>
      <c r="I273" s="3">
        <v>0</v>
      </c>
      <c r="J273" s="3">
        <v>3.5</v>
      </c>
      <c r="K273" s="3">
        <v>3.5</v>
      </c>
      <c r="L273" s="3">
        <v>45</v>
      </c>
    </row>
    <row r="274" spans="1:12" s="66" customFormat="1" ht="15.75" customHeight="1" x14ac:dyDescent="0.25">
      <c r="A274" s="6">
        <v>394</v>
      </c>
      <c r="B274" s="11" t="s">
        <v>55</v>
      </c>
      <c r="C274" s="3">
        <v>150</v>
      </c>
      <c r="D274" s="3">
        <v>0.12</v>
      </c>
      <c r="E274" s="3">
        <v>0</v>
      </c>
      <c r="F274" s="3">
        <v>11.24</v>
      </c>
      <c r="G274" s="3">
        <v>45.48</v>
      </c>
      <c r="H274" s="3">
        <v>200</v>
      </c>
      <c r="I274" s="3">
        <v>0.16</v>
      </c>
      <c r="J274" s="3">
        <v>0</v>
      </c>
      <c r="K274" s="3">
        <v>14.99</v>
      </c>
      <c r="L274" s="3">
        <v>60.64</v>
      </c>
    </row>
    <row r="275" spans="1:12" ht="15" customHeight="1" x14ac:dyDescent="0.25">
      <c r="A275" s="63" t="s">
        <v>113</v>
      </c>
      <c r="B275" s="10" t="s">
        <v>124</v>
      </c>
      <c r="C275" s="3">
        <v>40</v>
      </c>
      <c r="D275" s="3">
        <v>2.8</v>
      </c>
      <c r="E275" s="3">
        <v>0.28000000000000003</v>
      </c>
      <c r="F275" s="3">
        <v>19.96</v>
      </c>
      <c r="G275" s="3">
        <v>96</v>
      </c>
      <c r="H275" s="3">
        <v>50</v>
      </c>
      <c r="I275" s="3">
        <v>2.8</v>
      </c>
      <c r="J275" s="3">
        <v>0.28000000000000003</v>
      </c>
      <c r="K275" s="3">
        <v>19.96</v>
      </c>
      <c r="L275" s="3">
        <v>120</v>
      </c>
    </row>
    <row r="276" spans="1:12" ht="15" customHeight="1" x14ac:dyDescent="0.25">
      <c r="A276" s="80" t="s">
        <v>111</v>
      </c>
      <c r="B276" s="81"/>
      <c r="C276" s="6">
        <f t="shared" ref="C276:L276" si="27">SUM(C271:C275)</f>
        <v>580</v>
      </c>
      <c r="D276" s="6">
        <f t="shared" si="27"/>
        <v>19.240000000000002</v>
      </c>
      <c r="E276" s="6">
        <f t="shared" si="27"/>
        <v>25.77</v>
      </c>
      <c r="F276" s="6">
        <f t="shared" si="27"/>
        <v>69.45</v>
      </c>
      <c r="G276" s="6">
        <f t="shared" si="27"/>
        <v>651.6</v>
      </c>
      <c r="H276" s="6">
        <f t="shared" si="27"/>
        <v>700</v>
      </c>
      <c r="I276" s="6">
        <f t="shared" si="27"/>
        <v>22.310000000000002</v>
      </c>
      <c r="J276" s="6">
        <f t="shared" si="27"/>
        <v>30.800000000000004</v>
      </c>
      <c r="K276" s="6">
        <f t="shared" si="27"/>
        <v>79.599999999999994</v>
      </c>
      <c r="L276" s="6">
        <f t="shared" si="27"/>
        <v>783.4</v>
      </c>
    </row>
    <row r="277" spans="1:12" ht="15" customHeight="1" x14ac:dyDescent="0.25">
      <c r="A277" s="58"/>
      <c r="B277" s="58"/>
      <c r="C277" s="58"/>
      <c r="D277" s="37"/>
      <c r="E277" s="37"/>
      <c r="F277" s="37"/>
      <c r="G277" s="37"/>
      <c r="H277" s="37"/>
      <c r="I277" s="37"/>
      <c r="J277" s="37"/>
      <c r="K277" s="37"/>
      <c r="L277" s="37"/>
    </row>
    <row r="278" spans="1:12" ht="15" customHeight="1" x14ac:dyDescent="0.25">
      <c r="A278" s="207" t="s">
        <v>125</v>
      </c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9"/>
    </row>
    <row r="279" spans="1:12" s="66" customFormat="1" x14ac:dyDescent="0.25">
      <c r="A279" s="6" t="s">
        <v>113</v>
      </c>
      <c r="B279" s="11" t="s">
        <v>30</v>
      </c>
      <c r="C279" s="3">
        <v>200</v>
      </c>
      <c r="D279" s="3">
        <v>0.8</v>
      </c>
      <c r="E279" s="3">
        <v>0</v>
      </c>
      <c r="F279" s="3">
        <v>22.6</v>
      </c>
      <c r="G279" s="3">
        <v>92</v>
      </c>
      <c r="H279" s="3">
        <v>200</v>
      </c>
      <c r="I279" s="3">
        <v>0.8</v>
      </c>
      <c r="J279" s="3">
        <v>0</v>
      </c>
      <c r="K279" s="3">
        <v>22.6</v>
      </c>
      <c r="L279" s="3">
        <v>92</v>
      </c>
    </row>
    <row r="280" spans="1:12" ht="15" customHeight="1" x14ac:dyDescent="0.25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</row>
    <row r="281" spans="1:12" ht="15" customHeight="1" x14ac:dyDescent="0.25">
      <c r="A281" s="207" t="s">
        <v>129</v>
      </c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9"/>
    </row>
    <row r="282" spans="1:12" s="66" customFormat="1" ht="15.75" customHeight="1" x14ac:dyDescent="0.25">
      <c r="A282" s="6">
        <v>233</v>
      </c>
      <c r="B282" s="11" t="s">
        <v>47</v>
      </c>
      <c r="C282" s="3">
        <v>180</v>
      </c>
      <c r="D282" s="3">
        <v>13.8</v>
      </c>
      <c r="E282" s="3">
        <v>17.100000000000001</v>
      </c>
      <c r="F282" s="3">
        <v>20.12</v>
      </c>
      <c r="G282" s="3">
        <v>252</v>
      </c>
      <c r="H282" s="3">
        <v>200</v>
      </c>
      <c r="I282" s="3">
        <v>15.33</v>
      </c>
      <c r="J282" s="3">
        <v>19</v>
      </c>
      <c r="K282" s="3">
        <v>22.36</v>
      </c>
      <c r="L282" s="3">
        <v>280</v>
      </c>
    </row>
    <row r="283" spans="1:12" s="66" customFormat="1" ht="15.75" customHeight="1" x14ac:dyDescent="0.25">
      <c r="A283" s="6" t="s">
        <v>113</v>
      </c>
      <c r="B283" s="12" t="s">
        <v>115</v>
      </c>
      <c r="C283" s="6">
        <v>30</v>
      </c>
      <c r="D283" s="6">
        <v>0.15</v>
      </c>
      <c r="E283" s="6">
        <v>0</v>
      </c>
      <c r="F283" s="6">
        <v>22.83</v>
      </c>
      <c r="G283" s="6">
        <v>91.2</v>
      </c>
      <c r="H283" s="6">
        <v>30</v>
      </c>
      <c r="I283" s="6">
        <v>0.15</v>
      </c>
      <c r="J283" s="6">
        <v>0</v>
      </c>
      <c r="K283" s="6">
        <v>22.83</v>
      </c>
      <c r="L283" s="6">
        <v>91.2</v>
      </c>
    </row>
    <row r="284" spans="1:12" ht="15" customHeight="1" x14ac:dyDescent="0.25">
      <c r="A284" s="6">
        <v>410</v>
      </c>
      <c r="B284" s="10" t="s">
        <v>130</v>
      </c>
      <c r="C284" s="3">
        <v>150</v>
      </c>
      <c r="D284" s="3">
        <v>4.4999999999999998E-2</v>
      </c>
      <c r="E284" s="3">
        <v>0</v>
      </c>
      <c r="F284" s="3">
        <v>4.51</v>
      </c>
      <c r="G284" s="3">
        <v>18.239999999999998</v>
      </c>
      <c r="H284" s="3">
        <v>200</v>
      </c>
      <c r="I284" s="3">
        <v>0.06</v>
      </c>
      <c r="J284" s="3">
        <v>0</v>
      </c>
      <c r="K284" s="3">
        <v>6.02</v>
      </c>
      <c r="L284" s="3">
        <v>24.32</v>
      </c>
    </row>
    <row r="285" spans="1:12" ht="15" customHeight="1" x14ac:dyDescent="0.25">
      <c r="A285" s="63" t="s">
        <v>113</v>
      </c>
      <c r="B285" s="10" t="s">
        <v>16</v>
      </c>
      <c r="C285" s="3">
        <v>20</v>
      </c>
      <c r="D285" s="3">
        <v>3.4</v>
      </c>
      <c r="E285" s="3">
        <v>1.32</v>
      </c>
      <c r="F285" s="3">
        <v>17</v>
      </c>
      <c r="G285" s="3">
        <v>51.8</v>
      </c>
      <c r="H285" s="3">
        <v>25</v>
      </c>
      <c r="I285" s="3">
        <v>4.25</v>
      </c>
      <c r="J285" s="3">
        <v>1.65</v>
      </c>
      <c r="K285" s="3">
        <v>21.25</v>
      </c>
      <c r="L285" s="3">
        <v>64.8</v>
      </c>
    </row>
    <row r="286" spans="1:12" ht="15" customHeight="1" x14ac:dyDescent="0.25">
      <c r="A286" s="80" t="s">
        <v>111</v>
      </c>
      <c r="B286" s="81"/>
      <c r="C286" s="6">
        <f t="shared" ref="C286:L286" si="28">SUM(C282:C285)</f>
        <v>380</v>
      </c>
      <c r="D286" s="6">
        <f t="shared" si="28"/>
        <v>17.395</v>
      </c>
      <c r="E286" s="6">
        <f t="shared" si="28"/>
        <v>18.420000000000002</v>
      </c>
      <c r="F286" s="6">
        <f t="shared" si="28"/>
        <v>64.460000000000008</v>
      </c>
      <c r="G286" s="6">
        <f t="shared" si="28"/>
        <v>413.24</v>
      </c>
      <c r="H286" s="6">
        <f t="shared" si="28"/>
        <v>455</v>
      </c>
      <c r="I286" s="6">
        <f t="shared" si="28"/>
        <v>19.79</v>
      </c>
      <c r="J286" s="6">
        <f t="shared" si="28"/>
        <v>20.65</v>
      </c>
      <c r="K286" s="6">
        <f t="shared" si="28"/>
        <v>72.459999999999994</v>
      </c>
      <c r="L286" s="6">
        <f t="shared" si="28"/>
        <v>460.32</v>
      </c>
    </row>
    <row r="287" spans="1:12" ht="15" customHeight="1" x14ac:dyDescent="0.25">
      <c r="A287" s="36" t="s">
        <v>131</v>
      </c>
      <c r="B287" s="57"/>
      <c r="C287" s="36">
        <f t="shared" ref="C287:L287" si="29">C268+C276+C279+C286</f>
        <v>1496</v>
      </c>
      <c r="D287" s="36">
        <f t="shared" si="29"/>
        <v>46.945</v>
      </c>
      <c r="E287" s="36">
        <f t="shared" si="29"/>
        <v>58.29</v>
      </c>
      <c r="F287" s="36">
        <f t="shared" si="29"/>
        <v>197.42000000000002</v>
      </c>
      <c r="G287" s="36">
        <f t="shared" si="29"/>
        <v>1485.3</v>
      </c>
      <c r="H287" s="36">
        <f t="shared" si="29"/>
        <v>1792</v>
      </c>
      <c r="I287" s="36">
        <f t="shared" si="29"/>
        <v>54.949999999999996</v>
      </c>
      <c r="J287" s="36">
        <f t="shared" si="29"/>
        <v>68.170000000000016</v>
      </c>
      <c r="K287" s="36">
        <f t="shared" si="29"/>
        <v>225.19</v>
      </c>
      <c r="L287" s="36">
        <f t="shared" si="29"/>
        <v>1736.28</v>
      </c>
    </row>
    <row r="289" spans="1:12" x14ac:dyDescent="0.25">
      <c r="A289" s="221" t="s">
        <v>174</v>
      </c>
      <c r="B289" s="221"/>
      <c r="C289" s="221"/>
      <c r="D289" s="221"/>
      <c r="E289" s="36"/>
      <c r="F289" s="36"/>
      <c r="G289" s="36">
        <f>(G38+G66+G92+G121+G148+G177+G205+G234+G261+G287)/10</f>
        <v>1432.2939999999999</v>
      </c>
      <c r="H289" s="57"/>
      <c r="I289" s="36"/>
      <c r="J289" s="36"/>
      <c r="K289" s="36"/>
      <c r="L289" s="36">
        <f>(L38+L66+L92+L121+L148+L177+L205+L234+L261+L287)/10</f>
        <v>1745.1389999999999</v>
      </c>
    </row>
    <row r="290" spans="1:12" x14ac:dyDescent="0.25">
      <c r="A290" s="67"/>
      <c r="B290" s="67"/>
      <c r="C290" s="67"/>
      <c r="D290" s="67"/>
      <c r="E290" s="57"/>
      <c r="F290" s="57"/>
      <c r="G290" s="36"/>
      <c r="H290" s="57"/>
      <c r="I290" s="57"/>
      <c r="J290" s="57"/>
      <c r="K290" s="57"/>
      <c r="L290" s="36"/>
    </row>
    <row r="291" spans="1:12" x14ac:dyDescent="0.25">
      <c r="A291" s="194" t="s">
        <v>203</v>
      </c>
      <c r="B291" s="194"/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</row>
    <row r="292" spans="1:12" ht="28.5" customHeight="1" x14ac:dyDescent="0.25">
      <c r="A292" s="194" t="s">
        <v>204</v>
      </c>
      <c r="B292" s="194"/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</row>
    <row r="293" spans="1:12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</row>
    <row r="294" spans="1:12" x14ac:dyDescent="0.25">
      <c r="A294" s="222" t="s">
        <v>173</v>
      </c>
      <c r="B294" s="222"/>
      <c r="C294" s="57"/>
      <c r="D294" s="57"/>
      <c r="E294" s="57"/>
      <c r="F294" s="57"/>
      <c r="G294" s="57"/>
      <c r="H294" s="57"/>
      <c r="I294" s="57"/>
      <c r="J294" s="57"/>
      <c r="K294" s="57"/>
      <c r="L294" s="57"/>
    </row>
    <row r="296" spans="1:12" ht="15" customHeight="1" x14ac:dyDescent="0.25">
      <c r="A296" s="204">
        <v>44456</v>
      </c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9"/>
    </row>
    <row r="297" spans="1:12" ht="15" customHeight="1" x14ac:dyDescent="0.25">
      <c r="A297" s="207" t="s">
        <v>116</v>
      </c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9"/>
    </row>
    <row r="298" spans="1:12" s="55" customFormat="1" ht="15.75" customHeight="1" x14ac:dyDescent="0.25">
      <c r="A298" s="126">
        <v>177</v>
      </c>
      <c r="B298" s="127" t="s">
        <v>83</v>
      </c>
      <c r="C298" s="128">
        <v>150</v>
      </c>
      <c r="D298" s="128">
        <v>3.86</v>
      </c>
      <c r="E298" s="128">
        <v>8.2899999999999991</v>
      </c>
      <c r="F298" s="128">
        <v>30.1</v>
      </c>
      <c r="G298" s="128">
        <v>224.6</v>
      </c>
      <c r="H298" s="128">
        <v>180</v>
      </c>
      <c r="I298" s="128">
        <v>4.75</v>
      </c>
      <c r="J298" s="128">
        <v>10.210000000000001</v>
      </c>
      <c r="K298" s="128">
        <v>37.130000000000003</v>
      </c>
      <c r="L298" s="128">
        <v>276.3</v>
      </c>
    </row>
    <row r="299" spans="1:12" s="55" customFormat="1" ht="15.75" customHeight="1" x14ac:dyDescent="0.25">
      <c r="A299" s="126">
        <v>3</v>
      </c>
      <c r="B299" s="129" t="s">
        <v>153</v>
      </c>
      <c r="C299" s="126">
        <v>42</v>
      </c>
      <c r="D299" s="126">
        <v>4.41</v>
      </c>
      <c r="E299" s="126">
        <v>6.42</v>
      </c>
      <c r="F299" s="126">
        <v>13.58</v>
      </c>
      <c r="G299" s="126">
        <v>129.69999999999999</v>
      </c>
      <c r="H299" s="126">
        <v>44</v>
      </c>
      <c r="I299" s="126">
        <v>4.7300000000000004</v>
      </c>
      <c r="J299" s="126">
        <v>6.88</v>
      </c>
      <c r="K299" s="126">
        <v>14.56</v>
      </c>
      <c r="L299" s="126">
        <v>139</v>
      </c>
    </row>
    <row r="300" spans="1:12" s="55" customFormat="1" ht="15.75" customHeight="1" x14ac:dyDescent="0.25">
      <c r="A300" s="126">
        <v>410</v>
      </c>
      <c r="B300" s="130" t="s">
        <v>20</v>
      </c>
      <c r="C300" s="128">
        <v>150</v>
      </c>
      <c r="D300" s="128">
        <v>0.09</v>
      </c>
      <c r="E300" s="128">
        <v>0</v>
      </c>
      <c r="F300" s="128">
        <v>9.0299999999999994</v>
      </c>
      <c r="G300" s="128">
        <v>36.479999999999997</v>
      </c>
      <c r="H300" s="128">
        <v>200</v>
      </c>
      <c r="I300" s="128">
        <v>0.12</v>
      </c>
      <c r="J300" s="128">
        <v>0</v>
      </c>
      <c r="K300" s="128">
        <v>12.04</v>
      </c>
      <c r="L300" s="128">
        <v>48.64</v>
      </c>
    </row>
    <row r="301" spans="1:12" ht="15" customHeight="1" x14ac:dyDescent="0.25">
      <c r="A301" s="80" t="s">
        <v>111</v>
      </c>
      <c r="B301" s="81"/>
      <c r="C301" s="6">
        <f>SUM(C297:C300)</f>
        <v>342</v>
      </c>
      <c r="D301" s="6">
        <f>SUM(D298:D300)</f>
        <v>8.36</v>
      </c>
      <c r="E301" s="6">
        <f>SUM(E298:E300)</f>
        <v>14.709999999999999</v>
      </c>
      <c r="F301" s="6">
        <f>SUM(F298:F300)</f>
        <v>52.71</v>
      </c>
      <c r="G301" s="6">
        <f>SUM(G298:G300)</f>
        <v>390.78</v>
      </c>
      <c r="H301" s="6">
        <f>SUM(H297:H300)</f>
        <v>424</v>
      </c>
      <c r="I301" s="6">
        <f>SUM(I298:I300)</f>
        <v>9.6</v>
      </c>
      <c r="J301" s="6">
        <f>SUM(J298:J300)</f>
        <v>17.09</v>
      </c>
      <c r="K301" s="6">
        <f>SUM(K298:K300)</f>
        <v>63.730000000000004</v>
      </c>
      <c r="L301" s="6">
        <f>SUM(L298:L300)</f>
        <v>463.94</v>
      </c>
    </row>
    <row r="302" spans="1:12" ht="15" customHeight="1" x14ac:dyDescent="0.25">
      <c r="A302" s="58"/>
      <c r="B302" s="58"/>
      <c r="C302" s="58"/>
      <c r="D302" s="37"/>
      <c r="E302" s="37"/>
      <c r="F302" s="37"/>
      <c r="G302" s="37"/>
      <c r="H302" s="37"/>
      <c r="I302" s="37"/>
      <c r="J302" s="37"/>
      <c r="K302" s="37"/>
      <c r="L302" s="37"/>
    </row>
    <row r="303" spans="1:12" ht="15" customHeight="1" x14ac:dyDescent="0.25">
      <c r="A303" s="84" t="s">
        <v>117</v>
      </c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6"/>
    </row>
    <row r="304" spans="1:12" s="124" customFormat="1" x14ac:dyDescent="0.25">
      <c r="A304" s="131">
        <v>91</v>
      </c>
      <c r="B304" s="132" t="s">
        <v>85</v>
      </c>
      <c r="C304" s="131">
        <v>150</v>
      </c>
      <c r="D304" s="133">
        <v>1.23</v>
      </c>
      <c r="E304" s="133">
        <v>1.86</v>
      </c>
      <c r="F304" s="133">
        <v>7.54</v>
      </c>
      <c r="G304" s="133">
        <v>51.9</v>
      </c>
      <c r="H304" s="131">
        <v>200</v>
      </c>
      <c r="I304" s="133">
        <v>1.64</v>
      </c>
      <c r="J304" s="133">
        <v>2.48</v>
      </c>
      <c r="K304" s="133">
        <v>10.06</v>
      </c>
      <c r="L304" s="133">
        <v>69.2</v>
      </c>
    </row>
    <row r="305" spans="1:12" s="124" customFormat="1" x14ac:dyDescent="0.25">
      <c r="A305" s="131">
        <v>332</v>
      </c>
      <c r="B305" s="134" t="s">
        <v>90</v>
      </c>
      <c r="C305" s="131">
        <v>120</v>
      </c>
      <c r="D305" s="131">
        <v>2.92</v>
      </c>
      <c r="E305" s="131">
        <v>4.29</v>
      </c>
      <c r="F305" s="131">
        <v>29.34</v>
      </c>
      <c r="G305" s="131">
        <v>167.76</v>
      </c>
      <c r="H305" s="133">
        <v>130</v>
      </c>
      <c r="I305" s="131">
        <v>3.16</v>
      </c>
      <c r="J305" s="131">
        <v>4.6500000000000004</v>
      </c>
      <c r="K305" s="131">
        <v>31.79</v>
      </c>
      <c r="L305" s="131">
        <v>181.74</v>
      </c>
    </row>
    <row r="306" spans="1:12" s="124" customFormat="1" ht="15.75" customHeight="1" x14ac:dyDescent="0.25">
      <c r="A306" s="131">
        <v>293</v>
      </c>
      <c r="B306" s="127" t="s">
        <v>27</v>
      </c>
      <c r="C306" s="133">
        <v>80</v>
      </c>
      <c r="D306" s="133">
        <v>14.85</v>
      </c>
      <c r="E306" s="133">
        <v>16.579999999999998</v>
      </c>
      <c r="F306" s="133">
        <v>4.62</v>
      </c>
      <c r="G306" s="133">
        <v>227.03</v>
      </c>
      <c r="H306" s="133">
        <v>90</v>
      </c>
      <c r="I306" s="133">
        <v>16.7</v>
      </c>
      <c r="J306" s="133">
        <v>18.649999999999999</v>
      </c>
      <c r="K306" s="133">
        <v>5.19</v>
      </c>
      <c r="L306" s="133">
        <v>255.4</v>
      </c>
    </row>
    <row r="307" spans="1:12" s="55" customFormat="1" ht="15.75" customHeight="1" x14ac:dyDescent="0.25">
      <c r="A307" s="126">
        <v>394</v>
      </c>
      <c r="B307" s="127" t="s">
        <v>236</v>
      </c>
      <c r="C307" s="128">
        <v>150</v>
      </c>
      <c r="D307" s="128">
        <v>0.12</v>
      </c>
      <c r="E307" s="128">
        <v>0</v>
      </c>
      <c r="F307" s="128">
        <v>11.24</v>
      </c>
      <c r="G307" s="128">
        <v>45.48</v>
      </c>
      <c r="H307" s="128">
        <v>200</v>
      </c>
      <c r="I307" s="128">
        <v>0.16</v>
      </c>
      <c r="J307" s="128">
        <v>0</v>
      </c>
      <c r="K307" s="128">
        <v>14.99</v>
      </c>
      <c r="L307" s="128">
        <v>60.64</v>
      </c>
    </row>
    <row r="308" spans="1:12" s="55" customFormat="1" ht="15" customHeight="1" x14ac:dyDescent="0.25">
      <c r="A308" s="135" t="s">
        <v>113</v>
      </c>
      <c r="B308" s="130" t="s">
        <v>124</v>
      </c>
      <c r="C308" s="128">
        <v>40</v>
      </c>
      <c r="D308" s="128">
        <v>2.8</v>
      </c>
      <c r="E308" s="128">
        <v>0.28000000000000003</v>
      </c>
      <c r="F308" s="128">
        <v>19.96</v>
      </c>
      <c r="G308" s="128">
        <v>96</v>
      </c>
      <c r="H308" s="128">
        <v>50</v>
      </c>
      <c r="I308" s="128">
        <v>2.8</v>
      </c>
      <c r="J308" s="128">
        <v>0.28000000000000003</v>
      </c>
      <c r="K308" s="128">
        <v>19.96</v>
      </c>
      <c r="L308" s="128">
        <v>120</v>
      </c>
    </row>
    <row r="309" spans="1:12" ht="15" customHeight="1" x14ac:dyDescent="0.25">
      <c r="A309" s="80" t="s">
        <v>111</v>
      </c>
      <c r="B309" s="81"/>
      <c r="C309" s="6">
        <f t="shared" ref="C309:L309" si="30">SUM(C304:C308)</f>
        <v>540</v>
      </c>
      <c r="D309" s="6">
        <f t="shared" si="30"/>
        <v>21.92</v>
      </c>
      <c r="E309" s="6">
        <f t="shared" si="30"/>
        <v>23.009999999999998</v>
      </c>
      <c r="F309" s="6">
        <f t="shared" si="30"/>
        <v>72.7</v>
      </c>
      <c r="G309" s="6">
        <f t="shared" si="30"/>
        <v>588.17000000000007</v>
      </c>
      <c r="H309" s="6">
        <f t="shared" si="30"/>
        <v>670</v>
      </c>
      <c r="I309" s="6">
        <f t="shared" si="30"/>
        <v>24.46</v>
      </c>
      <c r="J309" s="6">
        <f t="shared" si="30"/>
        <v>26.060000000000002</v>
      </c>
      <c r="K309" s="6">
        <f t="shared" si="30"/>
        <v>81.990000000000009</v>
      </c>
      <c r="L309" s="6">
        <f t="shared" si="30"/>
        <v>686.98</v>
      </c>
    </row>
    <row r="310" spans="1:12" ht="15" customHeight="1" x14ac:dyDescent="0.25">
      <c r="A310" s="58"/>
      <c r="B310" s="58"/>
      <c r="C310" s="58"/>
      <c r="D310" s="37"/>
      <c r="E310" s="37"/>
      <c r="F310" s="37"/>
      <c r="G310" s="37"/>
      <c r="H310" s="37"/>
      <c r="I310" s="37"/>
      <c r="J310" s="37"/>
      <c r="K310" s="37"/>
      <c r="L310" s="37"/>
    </row>
    <row r="311" spans="1:12" ht="15" customHeight="1" x14ac:dyDescent="0.25">
      <c r="A311" s="84" t="s">
        <v>125</v>
      </c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6"/>
    </row>
    <row r="312" spans="1:12" s="55" customFormat="1" ht="15.75" customHeight="1" x14ac:dyDescent="0.25">
      <c r="A312" s="126" t="s">
        <v>113</v>
      </c>
      <c r="B312" s="134" t="s">
        <v>136</v>
      </c>
      <c r="C312" s="126">
        <v>150</v>
      </c>
      <c r="D312" s="126">
        <v>1.2</v>
      </c>
      <c r="E312" s="126">
        <v>0.3</v>
      </c>
      <c r="F312" s="126">
        <v>11.25</v>
      </c>
      <c r="G312" s="126">
        <v>57</v>
      </c>
      <c r="H312" s="126">
        <v>150</v>
      </c>
      <c r="I312" s="126">
        <v>1.2</v>
      </c>
      <c r="J312" s="126">
        <v>0.3</v>
      </c>
      <c r="K312" s="126">
        <v>11.25</v>
      </c>
      <c r="L312" s="126">
        <v>57</v>
      </c>
    </row>
    <row r="313" spans="1:12" ht="15" customHeight="1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</row>
    <row r="314" spans="1:12" ht="15" customHeight="1" x14ac:dyDescent="0.25">
      <c r="A314" s="84" t="s">
        <v>129</v>
      </c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6"/>
    </row>
    <row r="315" spans="1:12" s="55" customFormat="1" x14ac:dyDescent="0.25">
      <c r="A315" s="126">
        <v>95</v>
      </c>
      <c r="B315" s="130" t="s">
        <v>19</v>
      </c>
      <c r="C315" s="128">
        <v>150</v>
      </c>
      <c r="D315" s="128">
        <v>7.93</v>
      </c>
      <c r="E315" s="128">
        <v>2.4700000000000002</v>
      </c>
      <c r="F315" s="128">
        <v>4.0199999999999996</v>
      </c>
      <c r="G315" s="128">
        <v>69.739999999999995</v>
      </c>
      <c r="H315" s="128">
        <v>200</v>
      </c>
      <c r="I315" s="128">
        <v>10.57</v>
      </c>
      <c r="J315" s="128">
        <v>3.29</v>
      </c>
      <c r="K315" s="128">
        <v>5.36</v>
      </c>
      <c r="L315" s="128">
        <v>92.99</v>
      </c>
    </row>
    <row r="316" spans="1:12" s="124" customFormat="1" ht="15.75" customHeight="1" x14ac:dyDescent="0.25">
      <c r="A316" s="126">
        <v>472</v>
      </c>
      <c r="B316" s="127" t="s">
        <v>146</v>
      </c>
      <c r="C316" s="128">
        <v>40</v>
      </c>
      <c r="D316" s="128">
        <v>2.71</v>
      </c>
      <c r="E316" s="128">
        <v>5.58</v>
      </c>
      <c r="F316" s="128">
        <v>20.85</v>
      </c>
      <c r="G316" s="128">
        <v>144.80000000000001</v>
      </c>
      <c r="H316" s="128">
        <v>60</v>
      </c>
      <c r="I316" s="128">
        <v>4.0599999999999996</v>
      </c>
      <c r="J316" s="128">
        <v>8.3699999999999992</v>
      </c>
      <c r="K316" s="128">
        <v>31.28</v>
      </c>
      <c r="L316" s="128">
        <v>217.2</v>
      </c>
    </row>
    <row r="317" spans="1:12" s="55" customFormat="1" ht="15" customHeight="1" x14ac:dyDescent="0.25">
      <c r="A317" s="126">
        <v>410</v>
      </c>
      <c r="B317" s="130" t="s">
        <v>130</v>
      </c>
      <c r="C317" s="128">
        <v>150</v>
      </c>
      <c r="D317" s="128">
        <v>4.4999999999999998E-2</v>
      </c>
      <c r="E317" s="128">
        <v>0</v>
      </c>
      <c r="F317" s="128">
        <v>4.51</v>
      </c>
      <c r="G317" s="128">
        <v>18.239999999999998</v>
      </c>
      <c r="H317" s="128">
        <v>200</v>
      </c>
      <c r="I317" s="128">
        <v>0.06</v>
      </c>
      <c r="J317" s="128">
        <v>0</v>
      </c>
      <c r="K317" s="128">
        <v>6.02</v>
      </c>
      <c r="L317" s="128">
        <v>24.32</v>
      </c>
    </row>
    <row r="318" spans="1:12" s="55" customFormat="1" ht="15.75" customHeight="1" x14ac:dyDescent="0.25">
      <c r="A318" s="126" t="s">
        <v>113</v>
      </c>
      <c r="B318" s="136" t="s">
        <v>169</v>
      </c>
      <c r="C318" s="126">
        <v>30</v>
      </c>
      <c r="D318" s="126">
        <v>0.3</v>
      </c>
      <c r="E318" s="126">
        <v>2.13</v>
      </c>
      <c r="F318" s="126">
        <v>20.010000000000002</v>
      </c>
      <c r="G318" s="126">
        <v>100.5</v>
      </c>
      <c r="H318" s="126">
        <v>30</v>
      </c>
      <c r="I318" s="126">
        <v>0.3</v>
      </c>
      <c r="J318" s="126">
        <v>2.13</v>
      </c>
      <c r="K318" s="126">
        <v>20.010000000000002</v>
      </c>
      <c r="L318" s="126">
        <v>100.5</v>
      </c>
    </row>
    <row r="319" spans="1:12" s="55" customFormat="1" ht="15" customHeight="1" x14ac:dyDescent="0.25">
      <c r="A319" s="135" t="s">
        <v>113</v>
      </c>
      <c r="B319" s="130" t="s">
        <v>16</v>
      </c>
      <c r="C319" s="128">
        <v>20</v>
      </c>
      <c r="D319" s="128">
        <v>3.4</v>
      </c>
      <c r="E319" s="128">
        <v>1.32</v>
      </c>
      <c r="F319" s="128">
        <v>17</v>
      </c>
      <c r="G319" s="128">
        <v>51.8</v>
      </c>
      <c r="H319" s="128">
        <v>25</v>
      </c>
      <c r="I319" s="128">
        <v>4.25</v>
      </c>
      <c r="J319" s="128">
        <v>1.65</v>
      </c>
      <c r="K319" s="128">
        <v>21.25</v>
      </c>
      <c r="L319" s="128">
        <v>64.8</v>
      </c>
    </row>
    <row r="320" spans="1:12" ht="15" customHeight="1" x14ac:dyDescent="0.25">
      <c r="A320" s="80" t="s">
        <v>111</v>
      </c>
      <c r="B320" s="81"/>
      <c r="C320" s="6">
        <f t="shared" ref="C320:L320" si="31">SUM(C315:C319)</f>
        <v>390</v>
      </c>
      <c r="D320" s="6">
        <f t="shared" si="31"/>
        <v>14.385000000000002</v>
      </c>
      <c r="E320" s="6">
        <f t="shared" si="31"/>
        <v>11.5</v>
      </c>
      <c r="F320" s="6">
        <f t="shared" si="31"/>
        <v>66.39</v>
      </c>
      <c r="G320" s="6">
        <f t="shared" si="31"/>
        <v>385.08000000000004</v>
      </c>
      <c r="H320" s="6">
        <f t="shared" si="31"/>
        <v>515</v>
      </c>
      <c r="I320" s="6">
        <f t="shared" si="31"/>
        <v>19.240000000000002</v>
      </c>
      <c r="J320" s="6">
        <f t="shared" si="31"/>
        <v>15.44</v>
      </c>
      <c r="K320" s="6">
        <f t="shared" si="31"/>
        <v>83.92</v>
      </c>
      <c r="L320" s="6">
        <f t="shared" si="31"/>
        <v>499.81</v>
      </c>
    </row>
    <row r="321" spans="1:17" ht="15" customHeight="1" x14ac:dyDescent="0.25">
      <c r="A321" s="36" t="s">
        <v>131</v>
      </c>
      <c r="B321" s="57"/>
      <c r="C321" s="36">
        <f>C320+C312+C309+C301</f>
        <v>1422</v>
      </c>
      <c r="D321" s="57"/>
      <c r="E321" s="57"/>
      <c r="F321" s="57"/>
      <c r="G321" s="36">
        <f>G320+G312+G309+G301</f>
        <v>1421.03</v>
      </c>
      <c r="H321" s="36">
        <f>H320+H312+H309+H301</f>
        <v>1759</v>
      </c>
      <c r="I321" s="57"/>
      <c r="J321" s="57"/>
      <c r="K321" s="57"/>
      <c r="L321" s="36">
        <f>L320+L312+L309+L301</f>
        <v>1707.73</v>
      </c>
    </row>
    <row r="322" spans="1:17" s="66" customFormat="1" ht="15.75" customHeight="1" x14ac:dyDescent="0.25">
      <c r="A322" s="6">
        <v>168</v>
      </c>
      <c r="B322" s="11" t="s">
        <v>48</v>
      </c>
      <c r="C322" s="3">
        <v>150</v>
      </c>
      <c r="D322" s="3">
        <v>5.3</v>
      </c>
      <c r="E322" s="3">
        <v>4.88</v>
      </c>
      <c r="F322" s="3">
        <v>28.93</v>
      </c>
      <c r="G322" s="3">
        <v>180.64</v>
      </c>
      <c r="H322" s="3">
        <v>180</v>
      </c>
      <c r="I322" s="3">
        <v>6.39</v>
      </c>
      <c r="J322" s="3">
        <v>5.86</v>
      </c>
      <c r="K322" s="3">
        <v>34.72</v>
      </c>
      <c r="L322" s="3">
        <v>216.77</v>
      </c>
    </row>
    <row r="323" spans="1:17" s="66" customFormat="1" ht="15.75" customHeight="1" x14ac:dyDescent="0.25">
      <c r="A323" s="6">
        <v>1</v>
      </c>
      <c r="B323" s="12" t="s">
        <v>110</v>
      </c>
      <c r="C323" s="6">
        <v>36</v>
      </c>
      <c r="D323" s="6">
        <v>2.17</v>
      </c>
      <c r="E323" s="6">
        <v>6.79</v>
      </c>
      <c r="F323" s="6">
        <v>13.15</v>
      </c>
      <c r="G323" s="6">
        <v>122.4</v>
      </c>
      <c r="H323" s="6">
        <v>37</v>
      </c>
      <c r="I323" s="6">
        <v>2.2599999999999998</v>
      </c>
      <c r="J323" s="6">
        <v>6.98</v>
      </c>
      <c r="K323" s="6">
        <v>13.52</v>
      </c>
      <c r="L323" s="6">
        <v>125.8</v>
      </c>
    </row>
    <row r="324" spans="1:17" s="55" customFormat="1" ht="15.75" customHeight="1" x14ac:dyDescent="0.25">
      <c r="A324" s="126">
        <v>410</v>
      </c>
      <c r="B324" s="10" t="s">
        <v>20</v>
      </c>
      <c r="C324" s="128">
        <v>150</v>
      </c>
      <c r="D324" s="128">
        <v>0.09</v>
      </c>
      <c r="E324" s="128">
        <v>0</v>
      </c>
      <c r="F324" s="128">
        <v>9.0299999999999994</v>
      </c>
      <c r="G324" s="128">
        <v>36.479999999999997</v>
      </c>
      <c r="H324" s="128">
        <v>200</v>
      </c>
      <c r="I324" s="128">
        <v>0.12</v>
      </c>
      <c r="J324" s="128">
        <v>0</v>
      </c>
      <c r="K324" s="128">
        <v>12.04</v>
      </c>
      <c r="L324" s="128">
        <v>48.64</v>
      </c>
    </row>
    <row r="325" spans="1:17" ht="15" customHeight="1" x14ac:dyDescent="0.25">
      <c r="A325" s="80" t="s">
        <v>111</v>
      </c>
      <c r="B325" s="81"/>
      <c r="C325" s="6">
        <f t="shared" ref="C325:K325" si="32">C324+C323+C322</f>
        <v>336</v>
      </c>
      <c r="D325" s="6">
        <f t="shared" si="32"/>
        <v>7.56</v>
      </c>
      <c r="E325" s="6">
        <f t="shared" si="32"/>
        <v>11.67</v>
      </c>
      <c r="F325" s="6">
        <f t="shared" si="32"/>
        <v>51.11</v>
      </c>
      <c r="G325" s="6">
        <f t="shared" si="32"/>
        <v>339.52</v>
      </c>
      <c r="H325" s="6">
        <f t="shared" si="32"/>
        <v>417</v>
      </c>
      <c r="I325" s="6">
        <f t="shared" si="32"/>
        <v>8.77</v>
      </c>
      <c r="J325" s="6">
        <f t="shared" si="32"/>
        <v>12.84</v>
      </c>
      <c r="K325" s="6">
        <f t="shared" si="32"/>
        <v>60.28</v>
      </c>
      <c r="L325" s="6">
        <f>L324+L323+L322</f>
        <v>391.21000000000004</v>
      </c>
    </row>
    <row r="326" spans="1:17" ht="15" customHeight="1" x14ac:dyDescent="0.25">
      <c r="A326" s="58"/>
      <c r="B326" s="58"/>
      <c r="C326" s="58"/>
      <c r="D326" s="37"/>
      <c r="E326" s="37"/>
      <c r="F326" s="37"/>
      <c r="G326" s="37"/>
      <c r="H326" s="37"/>
      <c r="I326" s="37"/>
      <c r="J326" s="37"/>
      <c r="K326" s="37"/>
      <c r="L326" s="37"/>
    </row>
    <row r="327" spans="1:17" ht="15" customHeight="1" x14ac:dyDescent="0.25">
      <c r="A327" s="84" t="s">
        <v>117</v>
      </c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6"/>
    </row>
    <row r="328" spans="1:17" s="66" customFormat="1" x14ac:dyDescent="0.25">
      <c r="A328" s="39"/>
      <c r="B328" s="47" t="s">
        <v>33</v>
      </c>
      <c r="C328" s="3">
        <v>150</v>
      </c>
      <c r="D328" s="3">
        <v>6</v>
      </c>
      <c r="E328" s="3">
        <v>8.85</v>
      </c>
      <c r="F328" s="3">
        <v>9.24</v>
      </c>
      <c r="G328" s="3">
        <v>155.24</v>
      </c>
      <c r="H328" s="3">
        <v>200</v>
      </c>
      <c r="I328" s="3">
        <v>8</v>
      </c>
      <c r="J328" s="3">
        <v>11.8</v>
      </c>
      <c r="K328" s="3">
        <v>12.32</v>
      </c>
      <c r="L328" s="3">
        <v>206.99</v>
      </c>
    </row>
    <row r="329" spans="1:17" s="66" customFormat="1" ht="15.75" customHeight="1" x14ac:dyDescent="0.25">
      <c r="A329" s="6">
        <v>331</v>
      </c>
      <c r="B329" s="12" t="s">
        <v>86</v>
      </c>
      <c r="C329" s="6">
        <v>200</v>
      </c>
      <c r="D329" s="6">
        <v>2.13</v>
      </c>
      <c r="E329" s="6">
        <v>6.56</v>
      </c>
      <c r="F329" s="6">
        <v>17.34</v>
      </c>
      <c r="G329" s="6">
        <v>136.88</v>
      </c>
      <c r="H329" s="6">
        <v>220</v>
      </c>
      <c r="I329" s="6">
        <v>2.34</v>
      </c>
      <c r="J329" s="6">
        <v>7.22</v>
      </c>
      <c r="K329" s="6">
        <v>20.97</v>
      </c>
      <c r="L329" s="6">
        <v>150.69</v>
      </c>
    </row>
    <row r="330" spans="1:17" s="66" customFormat="1" ht="15.75" customHeight="1" x14ac:dyDescent="0.25">
      <c r="A330" s="6" t="s">
        <v>113</v>
      </c>
      <c r="B330" s="11" t="s">
        <v>30</v>
      </c>
      <c r="C330" s="3">
        <v>100</v>
      </c>
      <c r="D330" s="3">
        <v>0.4</v>
      </c>
      <c r="E330" s="3">
        <v>0</v>
      </c>
      <c r="F330" s="3">
        <v>11.3</v>
      </c>
      <c r="G330" s="3">
        <v>46</v>
      </c>
      <c r="H330" s="3">
        <v>100</v>
      </c>
      <c r="I330" s="3">
        <v>0.4</v>
      </c>
      <c r="J330" s="3">
        <v>0</v>
      </c>
      <c r="K330" s="3">
        <v>11.3</v>
      </c>
      <c r="L330" s="3">
        <v>46</v>
      </c>
    </row>
    <row r="331" spans="1:17" s="66" customFormat="1" ht="15.75" customHeight="1" x14ac:dyDescent="0.25">
      <c r="A331" s="6">
        <v>416</v>
      </c>
      <c r="B331" s="12" t="s">
        <v>108</v>
      </c>
      <c r="C331" s="6">
        <v>150</v>
      </c>
      <c r="D331" s="6">
        <v>3.15</v>
      </c>
      <c r="E331" s="6">
        <v>2.72</v>
      </c>
      <c r="F331" s="6">
        <v>12.96</v>
      </c>
      <c r="G331" s="6">
        <v>89</v>
      </c>
      <c r="H331" s="6">
        <v>200</v>
      </c>
      <c r="I331" s="6">
        <v>4.2</v>
      </c>
      <c r="J331" s="6">
        <v>3.62</v>
      </c>
      <c r="K331" s="6">
        <v>17.28</v>
      </c>
      <c r="L331" s="6">
        <v>118.66</v>
      </c>
      <c r="Q331" s="66" t="s">
        <v>104</v>
      </c>
    </row>
    <row r="332" spans="1:17" s="66" customFormat="1" ht="15" customHeight="1" x14ac:dyDescent="0.25">
      <c r="A332" s="63" t="s">
        <v>113</v>
      </c>
      <c r="B332" s="10" t="s">
        <v>124</v>
      </c>
      <c r="C332" s="3">
        <v>40</v>
      </c>
      <c r="D332" s="3">
        <v>2.8</v>
      </c>
      <c r="E332" s="3">
        <v>0.28000000000000003</v>
      </c>
      <c r="F332" s="3">
        <v>19.96</v>
      </c>
      <c r="G332" s="3">
        <v>96</v>
      </c>
      <c r="H332" s="3">
        <v>50</v>
      </c>
      <c r="I332" s="3">
        <v>2.8</v>
      </c>
      <c r="J332" s="3">
        <v>0.28000000000000003</v>
      </c>
      <c r="K332" s="3">
        <v>19.96</v>
      </c>
      <c r="L332" s="3">
        <v>120</v>
      </c>
    </row>
    <row r="333" spans="1:17" ht="15" customHeight="1" x14ac:dyDescent="0.25">
      <c r="A333" s="80" t="s">
        <v>111</v>
      </c>
      <c r="B333" s="81"/>
      <c r="C333" s="6">
        <f t="shared" ref="C333:L333" si="33">SUM(C328:C332)</f>
        <v>640</v>
      </c>
      <c r="D333" s="6">
        <f t="shared" si="33"/>
        <v>14.48</v>
      </c>
      <c r="E333" s="6">
        <f t="shared" si="33"/>
        <v>18.41</v>
      </c>
      <c r="F333" s="6">
        <f t="shared" si="33"/>
        <v>70.8</v>
      </c>
      <c r="G333" s="6">
        <f t="shared" si="33"/>
        <v>523.12</v>
      </c>
      <c r="H333" s="6">
        <f t="shared" si="33"/>
        <v>770</v>
      </c>
      <c r="I333" s="6">
        <f t="shared" si="33"/>
        <v>17.740000000000002</v>
      </c>
      <c r="J333" s="6">
        <f t="shared" si="33"/>
        <v>22.92</v>
      </c>
      <c r="K333" s="6">
        <f t="shared" si="33"/>
        <v>81.830000000000013</v>
      </c>
      <c r="L333" s="6">
        <f t="shared" si="33"/>
        <v>642.34</v>
      </c>
    </row>
    <row r="334" spans="1:17" ht="15" customHeight="1" x14ac:dyDescent="0.25">
      <c r="A334" s="58"/>
      <c r="B334" s="58"/>
      <c r="C334" s="58"/>
      <c r="D334" s="37"/>
      <c r="E334" s="37"/>
      <c r="F334" s="37"/>
      <c r="G334" s="37"/>
      <c r="H334" s="37"/>
      <c r="I334" s="37"/>
      <c r="J334" s="37"/>
      <c r="K334" s="37"/>
      <c r="L334" s="37"/>
    </row>
    <row r="335" spans="1:17" ht="15" customHeight="1" x14ac:dyDescent="0.25">
      <c r="A335" s="84" t="s">
        <v>125</v>
      </c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6"/>
    </row>
    <row r="336" spans="1:17" ht="15.75" customHeight="1" x14ac:dyDescent="0.25">
      <c r="A336" s="1" t="s">
        <v>113</v>
      </c>
      <c r="B336" s="24" t="s">
        <v>216</v>
      </c>
      <c r="C336" s="1">
        <v>200</v>
      </c>
      <c r="D336" s="1">
        <v>6</v>
      </c>
      <c r="E336" s="1">
        <v>6.4</v>
      </c>
      <c r="F336" s="1">
        <v>9.4</v>
      </c>
      <c r="G336" s="1">
        <v>116</v>
      </c>
      <c r="H336" s="1">
        <v>250</v>
      </c>
      <c r="I336" s="1">
        <v>6</v>
      </c>
      <c r="J336" s="1">
        <v>6.4</v>
      </c>
      <c r="K336" s="1">
        <v>9.4</v>
      </c>
      <c r="L336" s="1">
        <v>116</v>
      </c>
      <c r="M336" s="2"/>
    </row>
    <row r="337" spans="1:12" s="66" customFormat="1" ht="15.75" customHeight="1" x14ac:dyDescent="0.25">
      <c r="A337" s="6" t="s">
        <v>113</v>
      </c>
      <c r="B337" s="12" t="s">
        <v>164</v>
      </c>
      <c r="C337" s="6">
        <v>30</v>
      </c>
      <c r="D337" s="6">
        <v>1.26</v>
      </c>
      <c r="E337" s="6">
        <v>6.36</v>
      </c>
      <c r="F337" s="6">
        <v>19.2</v>
      </c>
      <c r="G337" s="6">
        <v>137.1</v>
      </c>
      <c r="H337" s="6">
        <v>30</v>
      </c>
      <c r="I337" s="6">
        <v>1.26</v>
      </c>
      <c r="J337" s="6">
        <v>6.36</v>
      </c>
      <c r="K337" s="6">
        <v>19.2</v>
      </c>
      <c r="L337" s="6">
        <v>137.1</v>
      </c>
    </row>
    <row r="338" spans="1:12" ht="15" customHeight="1" x14ac:dyDescent="0.25">
      <c r="A338" s="80" t="s">
        <v>111</v>
      </c>
      <c r="B338" s="81"/>
      <c r="C338" s="6">
        <f t="shared" ref="C338:K338" si="34">SUM(C334:C337)</f>
        <v>230</v>
      </c>
      <c r="D338" s="6">
        <f t="shared" si="34"/>
        <v>7.26</v>
      </c>
      <c r="E338" s="6">
        <f t="shared" si="34"/>
        <v>12.760000000000002</v>
      </c>
      <c r="F338" s="6">
        <f t="shared" si="34"/>
        <v>28.6</v>
      </c>
      <c r="G338" s="6">
        <f t="shared" si="34"/>
        <v>253.1</v>
      </c>
      <c r="H338" s="6">
        <f t="shared" si="34"/>
        <v>280</v>
      </c>
      <c r="I338" s="6">
        <f t="shared" si="34"/>
        <v>7.26</v>
      </c>
      <c r="J338" s="6">
        <f t="shared" si="34"/>
        <v>12.760000000000002</v>
      </c>
      <c r="K338" s="6">
        <f t="shared" si="34"/>
        <v>28.6</v>
      </c>
      <c r="L338" s="6">
        <f>SUM(L336:L337)</f>
        <v>253.1</v>
      </c>
    </row>
    <row r="339" spans="1:12" ht="15" customHeight="1" x14ac:dyDescent="0.25">
      <c r="A339" s="84" t="s">
        <v>129</v>
      </c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6"/>
    </row>
    <row r="340" spans="1:12" s="66" customFormat="1" ht="15.75" customHeight="1" x14ac:dyDescent="0.25">
      <c r="A340" s="6" t="s">
        <v>180</v>
      </c>
      <c r="B340" s="12" t="s">
        <v>179</v>
      </c>
      <c r="C340" s="6">
        <v>150</v>
      </c>
      <c r="D340" s="6">
        <v>7.41</v>
      </c>
      <c r="E340" s="6">
        <v>5.99</v>
      </c>
      <c r="F340" s="6">
        <v>39.78</v>
      </c>
      <c r="G340" s="6">
        <v>242.7</v>
      </c>
      <c r="H340" s="6">
        <v>200</v>
      </c>
      <c r="I340" s="6">
        <v>9.8800000000000008</v>
      </c>
      <c r="J340" s="6">
        <v>7.99</v>
      </c>
      <c r="K340" s="6">
        <v>53.04</v>
      </c>
      <c r="L340" s="6">
        <v>323.60000000000002</v>
      </c>
    </row>
    <row r="341" spans="1:12" s="66" customFormat="1" ht="15.75" customHeight="1" x14ac:dyDescent="0.25">
      <c r="A341" s="6" t="s">
        <v>113</v>
      </c>
      <c r="B341" s="12" t="s">
        <v>190</v>
      </c>
      <c r="C341" s="6">
        <v>25</v>
      </c>
      <c r="D341" s="6">
        <v>1.7</v>
      </c>
      <c r="E341" s="6">
        <v>2.13</v>
      </c>
      <c r="F341" s="6">
        <v>14.25</v>
      </c>
      <c r="G341" s="6">
        <v>76.75</v>
      </c>
      <c r="H341" s="6">
        <v>30</v>
      </c>
      <c r="I341" s="6">
        <v>2.04</v>
      </c>
      <c r="J341" s="6">
        <v>2.5499999999999998</v>
      </c>
      <c r="K341" s="6">
        <v>17.100000000000001</v>
      </c>
      <c r="L341" s="6">
        <v>92.1</v>
      </c>
    </row>
    <row r="342" spans="1:12" s="55" customFormat="1" ht="15" customHeight="1" x14ac:dyDescent="0.25">
      <c r="A342" s="126">
        <v>410</v>
      </c>
      <c r="B342" s="130" t="s">
        <v>130</v>
      </c>
      <c r="C342" s="128">
        <v>150</v>
      </c>
      <c r="D342" s="128">
        <v>4.4999999999999998E-2</v>
      </c>
      <c r="E342" s="128">
        <v>0</v>
      </c>
      <c r="F342" s="128">
        <v>4.51</v>
      </c>
      <c r="G342" s="128">
        <v>18.239999999999998</v>
      </c>
      <c r="H342" s="128">
        <v>200</v>
      </c>
      <c r="I342" s="128">
        <v>0.06</v>
      </c>
      <c r="J342" s="128">
        <v>0</v>
      </c>
      <c r="K342" s="128">
        <v>6.02</v>
      </c>
      <c r="L342" s="128">
        <v>24.32</v>
      </c>
    </row>
    <row r="343" spans="1:12" ht="15" customHeight="1" x14ac:dyDescent="0.25">
      <c r="A343" s="80" t="s">
        <v>111</v>
      </c>
      <c r="B343" s="81"/>
      <c r="C343" s="6">
        <f t="shared" ref="C343:L343" si="35">SUM(C340:C342)</f>
        <v>325</v>
      </c>
      <c r="D343" s="6">
        <f t="shared" si="35"/>
        <v>9.1549999999999994</v>
      </c>
      <c r="E343" s="6">
        <f t="shared" si="35"/>
        <v>8.120000000000001</v>
      </c>
      <c r="F343" s="6">
        <f t="shared" si="35"/>
        <v>58.54</v>
      </c>
      <c r="G343" s="6">
        <f t="shared" si="35"/>
        <v>337.69</v>
      </c>
      <c r="H343" s="6">
        <f t="shared" si="35"/>
        <v>430</v>
      </c>
      <c r="I343" s="6">
        <f t="shared" si="35"/>
        <v>11.980000000000002</v>
      </c>
      <c r="J343" s="6">
        <f t="shared" si="35"/>
        <v>10.54</v>
      </c>
      <c r="K343" s="6">
        <f t="shared" si="35"/>
        <v>76.16</v>
      </c>
      <c r="L343" s="6">
        <f t="shared" si="35"/>
        <v>440.02000000000004</v>
      </c>
    </row>
    <row r="344" spans="1:12" ht="15" customHeight="1" x14ac:dyDescent="0.25">
      <c r="A344" s="36" t="s">
        <v>131</v>
      </c>
      <c r="B344" s="57"/>
      <c r="C344" s="36">
        <f>C343+C336+C333+C325</f>
        <v>1501</v>
      </c>
      <c r="D344" s="57"/>
      <c r="E344" s="57"/>
      <c r="F344" s="57"/>
      <c r="G344" s="36">
        <f>G343+G336+G333+G325</f>
        <v>1316.33</v>
      </c>
      <c r="H344" s="36">
        <f>H343+H336+H333+H325</f>
        <v>1867</v>
      </c>
      <c r="I344" s="57"/>
      <c r="J344" s="57"/>
      <c r="K344" s="57"/>
      <c r="L344" s="36">
        <f>L343+L338+L333+L325</f>
        <v>1726.67</v>
      </c>
    </row>
    <row r="346" spans="1:12" s="55" customFormat="1" ht="15.75" customHeight="1" x14ac:dyDescent="0.25">
      <c r="A346" s="126">
        <v>168</v>
      </c>
      <c r="B346" s="127" t="s">
        <v>22</v>
      </c>
      <c r="C346" s="128">
        <v>150</v>
      </c>
      <c r="D346" s="128">
        <v>7.35</v>
      </c>
      <c r="E346" s="128">
        <v>10.46</v>
      </c>
      <c r="F346" s="128">
        <v>31.3</v>
      </c>
      <c r="G346" s="128">
        <v>248.69</v>
      </c>
      <c r="H346" s="128">
        <v>180</v>
      </c>
      <c r="I346" s="128">
        <v>8.82</v>
      </c>
      <c r="J346" s="128">
        <v>12.56</v>
      </c>
      <c r="K346" s="128">
        <v>37.56</v>
      </c>
      <c r="L346" s="128">
        <v>298.43</v>
      </c>
    </row>
    <row r="347" spans="1:12" s="55" customFormat="1" ht="15.75" customHeight="1" x14ac:dyDescent="0.25">
      <c r="A347" s="126">
        <v>2</v>
      </c>
      <c r="B347" s="129" t="s">
        <v>135</v>
      </c>
      <c r="C347" s="126">
        <v>42</v>
      </c>
      <c r="D347" s="126">
        <v>2.17</v>
      </c>
      <c r="E347" s="126">
        <v>6.79</v>
      </c>
      <c r="F347" s="126">
        <v>13.15</v>
      </c>
      <c r="G347" s="126">
        <v>136.91999999999999</v>
      </c>
      <c r="H347" s="126">
        <v>44</v>
      </c>
      <c r="I347" s="126">
        <v>2.2599999999999998</v>
      </c>
      <c r="J347" s="126">
        <v>6.98</v>
      </c>
      <c r="K347" s="126">
        <v>13.52</v>
      </c>
      <c r="L347" s="126">
        <v>142.74</v>
      </c>
    </row>
    <row r="348" spans="1:12" s="55" customFormat="1" ht="15.75" customHeight="1" x14ac:dyDescent="0.25">
      <c r="A348" s="126">
        <v>414</v>
      </c>
      <c r="B348" s="127" t="s">
        <v>24</v>
      </c>
      <c r="C348" s="128">
        <v>150</v>
      </c>
      <c r="D348" s="128">
        <v>2.09</v>
      </c>
      <c r="E348" s="128">
        <v>2.39</v>
      </c>
      <c r="F348" s="128">
        <v>14.78</v>
      </c>
      <c r="G348" s="128">
        <v>89.02</v>
      </c>
      <c r="H348" s="128">
        <v>200</v>
      </c>
      <c r="I348" s="128">
        <v>2.79</v>
      </c>
      <c r="J348" s="128">
        <v>3.19</v>
      </c>
      <c r="K348" s="128">
        <v>19.71</v>
      </c>
      <c r="L348" s="128">
        <v>118.69</v>
      </c>
    </row>
    <row r="349" spans="1:12" ht="15" customHeight="1" x14ac:dyDescent="0.25">
      <c r="A349" s="80" t="s">
        <v>111</v>
      </c>
      <c r="B349" s="81"/>
      <c r="C349" s="6">
        <f t="shared" ref="C349:K349" si="36">C348+C347+C346</f>
        <v>342</v>
      </c>
      <c r="D349" s="6">
        <f t="shared" si="36"/>
        <v>11.61</v>
      </c>
      <c r="E349" s="6">
        <f t="shared" si="36"/>
        <v>19.64</v>
      </c>
      <c r="F349" s="6">
        <f t="shared" si="36"/>
        <v>59.230000000000004</v>
      </c>
      <c r="G349" s="6">
        <f t="shared" si="36"/>
        <v>474.63</v>
      </c>
      <c r="H349" s="6">
        <f t="shared" si="36"/>
        <v>424</v>
      </c>
      <c r="I349" s="6">
        <f t="shared" si="36"/>
        <v>13.870000000000001</v>
      </c>
      <c r="J349" s="6">
        <f t="shared" si="36"/>
        <v>22.73</v>
      </c>
      <c r="K349" s="6">
        <f t="shared" si="36"/>
        <v>70.790000000000006</v>
      </c>
      <c r="L349" s="6">
        <f>L348+L347+L346</f>
        <v>559.86</v>
      </c>
    </row>
    <row r="350" spans="1:12" ht="15" customHeight="1" x14ac:dyDescent="0.25">
      <c r="A350" s="58"/>
      <c r="B350" s="58"/>
      <c r="C350" s="58"/>
      <c r="D350" s="37"/>
      <c r="E350" s="37"/>
      <c r="F350" s="37"/>
      <c r="G350" s="37"/>
      <c r="H350" s="37"/>
      <c r="I350" s="37"/>
      <c r="J350" s="37"/>
      <c r="K350" s="37"/>
      <c r="L350" s="37"/>
    </row>
    <row r="351" spans="1:12" ht="15" customHeight="1" x14ac:dyDescent="0.25">
      <c r="A351" s="84" t="s">
        <v>117</v>
      </c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6"/>
    </row>
    <row r="352" spans="1:12" s="55" customFormat="1" x14ac:dyDescent="0.25">
      <c r="A352" s="126">
        <v>70</v>
      </c>
      <c r="B352" s="130" t="s">
        <v>172</v>
      </c>
      <c r="C352" s="128">
        <v>150</v>
      </c>
      <c r="D352" s="128">
        <v>1.1599999999999999</v>
      </c>
      <c r="E352" s="128">
        <v>3.8</v>
      </c>
      <c r="F352" s="128">
        <v>6.03</v>
      </c>
      <c r="G352" s="128">
        <v>62.5</v>
      </c>
      <c r="H352" s="128">
        <v>200</v>
      </c>
      <c r="I352" s="128">
        <v>1.55</v>
      </c>
      <c r="J352" s="128">
        <v>5.0999999999999996</v>
      </c>
      <c r="K352" s="128">
        <v>8.0399999999999991</v>
      </c>
      <c r="L352" s="128">
        <v>83.33</v>
      </c>
    </row>
    <row r="353" spans="1:12" s="55" customFormat="1" ht="15.75" customHeight="1" x14ac:dyDescent="0.25">
      <c r="A353" s="126">
        <v>219</v>
      </c>
      <c r="B353" s="127" t="s">
        <v>34</v>
      </c>
      <c r="C353" s="128">
        <v>120</v>
      </c>
      <c r="D353" s="128">
        <v>4.41</v>
      </c>
      <c r="E353" s="128">
        <v>4.25</v>
      </c>
      <c r="F353" s="128">
        <v>28.27</v>
      </c>
      <c r="G353" s="128">
        <v>168.87</v>
      </c>
      <c r="H353" s="128">
        <v>130</v>
      </c>
      <c r="I353" s="128">
        <v>4.78</v>
      </c>
      <c r="J353" s="128">
        <v>4.5999999999999996</v>
      </c>
      <c r="K353" s="128">
        <v>30.63</v>
      </c>
      <c r="L353" s="128">
        <v>182.94</v>
      </c>
    </row>
    <row r="354" spans="1:12" s="55" customFormat="1" ht="15.75" customHeight="1" x14ac:dyDescent="0.25">
      <c r="A354" s="126">
        <v>299</v>
      </c>
      <c r="B354" s="127" t="s">
        <v>61</v>
      </c>
      <c r="C354" s="128">
        <v>60</v>
      </c>
      <c r="D354" s="128">
        <v>5.67</v>
      </c>
      <c r="E354" s="128">
        <v>13.74</v>
      </c>
      <c r="F354" s="128">
        <v>1.34</v>
      </c>
      <c r="G354" s="128">
        <v>154.05000000000001</v>
      </c>
      <c r="H354" s="128">
        <v>70</v>
      </c>
      <c r="I354" s="128">
        <v>6.61</v>
      </c>
      <c r="J354" s="128">
        <v>16.03</v>
      </c>
      <c r="K354" s="128">
        <v>1.56</v>
      </c>
      <c r="L354" s="128">
        <v>179.92</v>
      </c>
    </row>
    <row r="355" spans="1:12" s="55" customFormat="1" x14ac:dyDescent="0.25">
      <c r="A355" s="126">
        <v>366</v>
      </c>
      <c r="B355" s="137" t="s">
        <v>36</v>
      </c>
      <c r="C355" s="128">
        <v>30</v>
      </c>
      <c r="D355" s="128">
        <v>0.16</v>
      </c>
      <c r="E355" s="128">
        <v>1.1000000000000001</v>
      </c>
      <c r="F355" s="128">
        <v>1.57</v>
      </c>
      <c r="G355" s="128">
        <v>16.850000000000001</v>
      </c>
      <c r="H355" s="128">
        <v>30</v>
      </c>
      <c r="I355" s="128">
        <v>0.16</v>
      </c>
      <c r="J355" s="128">
        <v>1.1000000000000001</v>
      </c>
      <c r="K355" s="128">
        <v>1.57</v>
      </c>
      <c r="L355" s="128">
        <v>16.850000000000001</v>
      </c>
    </row>
    <row r="356" spans="1:12" s="55" customFormat="1" ht="15.75" customHeight="1" x14ac:dyDescent="0.25">
      <c r="A356" s="126">
        <v>417</v>
      </c>
      <c r="B356" s="127" t="s">
        <v>225</v>
      </c>
      <c r="C356" s="138">
        <v>150</v>
      </c>
      <c r="D356" s="138">
        <v>0.08</v>
      </c>
      <c r="E356" s="138">
        <v>0</v>
      </c>
      <c r="F356" s="138">
        <v>15.8</v>
      </c>
      <c r="G356" s="138">
        <v>63.52</v>
      </c>
      <c r="H356" s="128">
        <v>200</v>
      </c>
      <c r="I356" s="138">
        <v>0.11</v>
      </c>
      <c r="J356" s="138">
        <v>0</v>
      </c>
      <c r="K356" s="138">
        <v>21.1</v>
      </c>
      <c r="L356" s="128">
        <v>84.7</v>
      </c>
    </row>
    <row r="357" spans="1:12" s="55" customFormat="1" ht="15" customHeight="1" x14ac:dyDescent="0.25">
      <c r="A357" s="135" t="s">
        <v>113</v>
      </c>
      <c r="B357" s="130" t="s">
        <v>124</v>
      </c>
      <c r="C357" s="128">
        <v>40</v>
      </c>
      <c r="D357" s="128">
        <v>2.8</v>
      </c>
      <c r="E357" s="128">
        <v>0.28000000000000003</v>
      </c>
      <c r="F357" s="128">
        <v>19.96</v>
      </c>
      <c r="G357" s="128">
        <v>96</v>
      </c>
      <c r="H357" s="128">
        <v>50</v>
      </c>
      <c r="I357" s="128">
        <v>2.8</v>
      </c>
      <c r="J357" s="128">
        <v>0.28000000000000003</v>
      </c>
      <c r="K357" s="128">
        <v>19.96</v>
      </c>
      <c r="L357" s="128">
        <v>120</v>
      </c>
    </row>
    <row r="358" spans="1:12" ht="15" customHeight="1" x14ac:dyDescent="0.25">
      <c r="A358" s="80" t="s">
        <v>111</v>
      </c>
      <c r="B358" s="81"/>
      <c r="C358" s="6">
        <f t="shared" ref="C358:L358" si="37">SUM(C352:C357)</f>
        <v>550</v>
      </c>
      <c r="D358" s="6">
        <f t="shared" si="37"/>
        <v>14.280000000000001</v>
      </c>
      <c r="E358" s="6">
        <f t="shared" si="37"/>
        <v>23.17</v>
      </c>
      <c r="F358" s="6">
        <f t="shared" si="37"/>
        <v>72.97</v>
      </c>
      <c r="G358" s="6">
        <f t="shared" si="37"/>
        <v>561.79</v>
      </c>
      <c r="H358" s="6">
        <f t="shared" si="37"/>
        <v>680</v>
      </c>
      <c r="I358" s="6">
        <f t="shared" si="37"/>
        <v>16.010000000000002</v>
      </c>
      <c r="J358" s="6">
        <f t="shared" si="37"/>
        <v>27.110000000000003</v>
      </c>
      <c r="K358" s="6">
        <f t="shared" si="37"/>
        <v>82.860000000000014</v>
      </c>
      <c r="L358" s="6">
        <f t="shared" si="37"/>
        <v>667.74</v>
      </c>
    </row>
    <row r="359" spans="1:12" ht="15" customHeight="1" x14ac:dyDescent="0.25">
      <c r="A359" s="58"/>
      <c r="B359" s="58"/>
      <c r="C359" s="58"/>
      <c r="D359" s="37"/>
      <c r="E359" s="37"/>
      <c r="F359" s="37"/>
      <c r="G359" s="37"/>
      <c r="H359" s="37"/>
      <c r="I359" s="37"/>
      <c r="J359" s="37"/>
      <c r="K359" s="37"/>
      <c r="L359" s="37"/>
    </row>
    <row r="360" spans="1:12" ht="15" customHeight="1" x14ac:dyDescent="0.25">
      <c r="A360" s="84" t="s">
        <v>125</v>
      </c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6"/>
    </row>
    <row r="361" spans="1:12" s="55" customFormat="1" x14ac:dyDescent="0.25">
      <c r="A361" s="126" t="s">
        <v>113</v>
      </c>
      <c r="B361" s="134" t="s">
        <v>266</v>
      </c>
      <c r="C361" s="126">
        <v>208</v>
      </c>
      <c r="D361" s="126">
        <v>5.82</v>
      </c>
      <c r="E361" s="126">
        <v>6.66</v>
      </c>
      <c r="F361" s="126">
        <v>17.47</v>
      </c>
      <c r="G361" s="126">
        <v>153.9</v>
      </c>
      <c r="H361" s="126">
        <v>208</v>
      </c>
      <c r="I361" s="126">
        <v>5.82</v>
      </c>
      <c r="J361" s="126">
        <v>6.66</v>
      </c>
      <c r="K361" s="126">
        <v>17.47</v>
      </c>
      <c r="L361" s="126">
        <v>153.9</v>
      </c>
    </row>
    <row r="362" spans="1:12" ht="15" customHeight="1" x14ac:dyDescent="0.25">
      <c r="A362" s="80" t="s">
        <v>111</v>
      </c>
      <c r="B362" s="81"/>
      <c r="C362" s="6">
        <f t="shared" ref="C362:K362" si="38">SUM(C359:C361)</f>
        <v>208</v>
      </c>
      <c r="D362" s="6">
        <f t="shared" si="38"/>
        <v>5.82</v>
      </c>
      <c r="E362" s="6">
        <f t="shared" si="38"/>
        <v>6.66</v>
      </c>
      <c r="F362" s="6">
        <f t="shared" si="38"/>
        <v>17.47</v>
      </c>
      <c r="G362" s="6">
        <f t="shared" si="38"/>
        <v>153.9</v>
      </c>
      <c r="H362" s="6">
        <f t="shared" si="38"/>
        <v>208</v>
      </c>
      <c r="I362" s="6">
        <f t="shared" si="38"/>
        <v>5.82</v>
      </c>
      <c r="J362" s="6">
        <f t="shared" si="38"/>
        <v>6.66</v>
      </c>
      <c r="K362" s="6">
        <f t="shared" si="38"/>
        <v>17.47</v>
      </c>
      <c r="L362" s="6">
        <f>SUM(L361:L361)</f>
        <v>153.9</v>
      </c>
    </row>
    <row r="363" spans="1:12" ht="15" customHeight="1" x14ac:dyDescent="0.25">
      <c r="A363" s="84" t="s">
        <v>129</v>
      </c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6"/>
    </row>
    <row r="364" spans="1:12" s="55" customFormat="1" ht="15.75" customHeight="1" x14ac:dyDescent="0.25">
      <c r="A364" s="126">
        <v>244</v>
      </c>
      <c r="B364" s="134" t="s">
        <v>107</v>
      </c>
      <c r="C364" s="126">
        <v>150</v>
      </c>
      <c r="D364" s="126">
        <v>20.16</v>
      </c>
      <c r="E364" s="126">
        <v>10.11</v>
      </c>
      <c r="F364" s="126">
        <v>33.85</v>
      </c>
      <c r="G364" s="126">
        <v>306.8</v>
      </c>
      <c r="H364" s="126">
        <v>200</v>
      </c>
      <c r="I364" s="126">
        <v>26.89</v>
      </c>
      <c r="J364" s="126">
        <v>13.49</v>
      </c>
      <c r="K364" s="126">
        <v>45.14</v>
      </c>
      <c r="L364" s="126">
        <v>409.1</v>
      </c>
    </row>
    <row r="365" spans="1:12" s="55" customFormat="1" ht="15" customHeight="1" x14ac:dyDescent="0.25">
      <c r="A365" s="126">
        <v>410</v>
      </c>
      <c r="B365" s="130" t="s">
        <v>130</v>
      </c>
      <c r="C365" s="128">
        <v>150</v>
      </c>
      <c r="D365" s="128">
        <v>4.4999999999999998E-2</v>
      </c>
      <c r="E365" s="128">
        <v>0</v>
      </c>
      <c r="F365" s="128">
        <v>4.51</v>
      </c>
      <c r="G365" s="128">
        <v>18.239999999999998</v>
      </c>
      <c r="H365" s="128">
        <v>200</v>
      </c>
      <c r="I365" s="128">
        <v>0.06</v>
      </c>
      <c r="J365" s="128">
        <v>0</v>
      </c>
      <c r="K365" s="128">
        <v>6.02</v>
      </c>
      <c r="L365" s="128">
        <v>24.32</v>
      </c>
    </row>
    <row r="366" spans="1:12" ht="15" customHeight="1" x14ac:dyDescent="0.25">
      <c r="A366" s="80" t="s">
        <v>111</v>
      </c>
      <c r="B366" s="81"/>
      <c r="C366" s="6">
        <f t="shared" ref="C366:L366" si="39">SUM(C364:C365)</f>
        <v>300</v>
      </c>
      <c r="D366" s="6">
        <f t="shared" si="39"/>
        <v>20.205000000000002</v>
      </c>
      <c r="E366" s="6">
        <f t="shared" si="39"/>
        <v>10.11</v>
      </c>
      <c r="F366" s="6">
        <f t="shared" si="39"/>
        <v>38.36</v>
      </c>
      <c r="G366" s="6">
        <f t="shared" si="39"/>
        <v>325.04000000000002</v>
      </c>
      <c r="H366" s="6">
        <f t="shared" si="39"/>
        <v>400</v>
      </c>
      <c r="I366" s="6">
        <f t="shared" si="39"/>
        <v>26.95</v>
      </c>
      <c r="J366" s="6">
        <f t="shared" si="39"/>
        <v>13.49</v>
      </c>
      <c r="K366" s="6">
        <f t="shared" si="39"/>
        <v>51.16</v>
      </c>
      <c r="L366" s="6">
        <f t="shared" si="39"/>
        <v>433.42</v>
      </c>
    </row>
    <row r="367" spans="1:12" ht="15" customHeight="1" x14ac:dyDescent="0.25">
      <c r="A367" s="36" t="s">
        <v>131</v>
      </c>
      <c r="B367" s="57"/>
      <c r="C367" s="36">
        <f>C366+C361+C358+C349</f>
        <v>1400</v>
      </c>
      <c r="D367" s="57"/>
      <c r="E367" s="57"/>
      <c r="F367" s="57"/>
      <c r="G367" s="36">
        <f>G366+G361+G358+G349</f>
        <v>1515.3600000000001</v>
      </c>
      <c r="H367" s="36">
        <f>H366+H361+H358+H349</f>
        <v>1712</v>
      </c>
      <c r="I367" s="57"/>
      <c r="J367" s="57"/>
      <c r="K367" s="57"/>
      <c r="L367" s="36">
        <f>L366+L362+L358+L349</f>
        <v>1814.92</v>
      </c>
    </row>
  </sheetData>
  <mergeCells count="65">
    <mergeCell ref="B8:K8"/>
    <mergeCell ref="H2:K2"/>
    <mergeCell ref="H3:J3"/>
    <mergeCell ref="H4:K4"/>
    <mergeCell ref="H5:K5"/>
    <mergeCell ref="B7:K7"/>
    <mergeCell ref="C9:G9"/>
    <mergeCell ref="H9:L9"/>
    <mergeCell ref="A11:L11"/>
    <mergeCell ref="A12:L12"/>
    <mergeCell ref="A19:L19"/>
    <mergeCell ref="A47:L47"/>
    <mergeCell ref="A56:L56"/>
    <mergeCell ref="A60:L60"/>
    <mergeCell ref="A68:L68"/>
    <mergeCell ref="A69:L69"/>
    <mergeCell ref="A28:L28"/>
    <mergeCell ref="A30:C30"/>
    <mergeCell ref="A32:L32"/>
    <mergeCell ref="A40:L40"/>
    <mergeCell ref="A41:L41"/>
    <mergeCell ref="A186:L186"/>
    <mergeCell ref="A196:L196"/>
    <mergeCell ref="A75:L75"/>
    <mergeCell ref="A83:L83"/>
    <mergeCell ref="A86:L86"/>
    <mergeCell ref="A94:L94"/>
    <mergeCell ref="A95:L95"/>
    <mergeCell ref="A101:L101"/>
    <mergeCell ref="A110:L110"/>
    <mergeCell ref="A115:L115"/>
    <mergeCell ref="A123:L123"/>
    <mergeCell ref="A124:L124"/>
    <mergeCell ref="A157:L157"/>
    <mergeCell ref="A166:L166"/>
    <mergeCell ref="A171:L171"/>
    <mergeCell ref="A179:L179"/>
    <mergeCell ref="A180:L180"/>
    <mergeCell ref="A130:L130"/>
    <mergeCell ref="A137:L137"/>
    <mergeCell ref="A142:L142"/>
    <mergeCell ref="A150:L150"/>
    <mergeCell ref="A151:L151"/>
    <mergeCell ref="A200:L200"/>
    <mergeCell ref="A207:L207"/>
    <mergeCell ref="A208:L208"/>
    <mergeCell ref="A214:L214"/>
    <mergeCell ref="A224:L224"/>
    <mergeCell ref="A229:L229"/>
    <mergeCell ref="A236:L236"/>
    <mergeCell ref="A237:L237"/>
    <mergeCell ref="A243:L243"/>
    <mergeCell ref="A270:L270"/>
    <mergeCell ref="A256:L256"/>
    <mergeCell ref="A263:L263"/>
    <mergeCell ref="A264:L264"/>
    <mergeCell ref="A251:L251"/>
    <mergeCell ref="A278:L278"/>
    <mergeCell ref="A296:L296"/>
    <mergeCell ref="A297:L297"/>
    <mergeCell ref="A289:D289"/>
    <mergeCell ref="A291:L291"/>
    <mergeCell ref="A292:L292"/>
    <mergeCell ref="A294:B294"/>
    <mergeCell ref="A281:L281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39"/>
  <sheetViews>
    <sheetView topLeftCell="A133" zoomScaleNormal="100" workbookViewId="0">
      <selection activeCell="A152" sqref="A152:XFD152"/>
    </sheetView>
  </sheetViews>
  <sheetFormatPr defaultRowHeight="15" x14ac:dyDescent="0.25"/>
  <cols>
    <col min="1" max="1" width="11" style="2" customWidth="1"/>
    <col min="2" max="2" width="28.5703125" style="16" customWidth="1"/>
    <col min="3" max="3" width="8.85546875" style="2" customWidth="1"/>
    <col min="4" max="12" width="8.7109375" style="2" customWidth="1"/>
  </cols>
  <sheetData>
    <row r="1" spans="1:12" s="66" customFormat="1" ht="15.75" customHeight="1" x14ac:dyDescent="0.25">
      <c r="A1" s="6" t="s">
        <v>113</v>
      </c>
      <c r="B1" s="10" t="s">
        <v>21</v>
      </c>
      <c r="C1" s="3">
        <v>100</v>
      </c>
      <c r="D1" s="3">
        <v>0.7</v>
      </c>
      <c r="E1" s="3">
        <v>0</v>
      </c>
      <c r="F1" s="3">
        <v>13.3</v>
      </c>
      <c r="G1" s="3">
        <v>55</v>
      </c>
      <c r="H1" s="3">
        <v>100</v>
      </c>
      <c r="I1" s="3">
        <v>0.7</v>
      </c>
      <c r="J1" s="3">
        <v>0</v>
      </c>
      <c r="K1" s="3">
        <v>13.3</v>
      </c>
      <c r="L1" s="3">
        <v>55</v>
      </c>
    </row>
    <row r="2" spans="1:12" s="66" customFormat="1" ht="15.75" customHeight="1" x14ac:dyDescent="0.25">
      <c r="A2" s="6">
        <v>637</v>
      </c>
      <c r="B2" s="12" t="s">
        <v>157</v>
      </c>
      <c r="C2" s="6">
        <v>200</v>
      </c>
      <c r="D2" s="6">
        <v>10.32</v>
      </c>
      <c r="E2" s="6">
        <v>13.84</v>
      </c>
      <c r="F2" s="6">
        <v>26.21</v>
      </c>
      <c r="G2" s="6">
        <v>318.88</v>
      </c>
      <c r="H2" s="6">
        <v>200</v>
      </c>
      <c r="I2" s="6">
        <v>11.35</v>
      </c>
      <c r="J2" s="6">
        <v>15.22</v>
      </c>
      <c r="K2" s="6">
        <v>28.83</v>
      </c>
      <c r="L2" s="6">
        <v>350.77</v>
      </c>
    </row>
    <row r="3" spans="1:12" s="66" customFormat="1" ht="15.75" customHeight="1" x14ac:dyDescent="0.25">
      <c r="A3" s="6">
        <v>1</v>
      </c>
      <c r="B3" s="10" t="s">
        <v>9</v>
      </c>
      <c r="C3" s="3">
        <v>30</v>
      </c>
      <c r="D3" s="3">
        <v>2.37</v>
      </c>
      <c r="E3" s="3">
        <v>0.3</v>
      </c>
      <c r="F3" s="3">
        <v>15.57</v>
      </c>
      <c r="G3" s="3">
        <v>70.8</v>
      </c>
      <c r="H3" s="3">
        <v>30</v>
      </c>
      <c r="I3" s="3">
        <v>2.37</v>
      </c>
      <c r="J3" s="3">
        <v>0.3</v>
      </c>
      <c r="K3" s="3">
        <v>15.57</v>
      </c>
      <c r="L3" s="3">
        <v>70.8</v>
      </c>
    </row>
    <row r="4" spans="1:12" s="66" customFormat="1" ht="15.75" customHeight="1" x14ac:dyDescent="0.25">
      <c r="A4" s="6">
        <v>1</v>
      </c>
      <c r="B4" s="12" t="s">
        <v>110</v>
      </c>
      <c r="C4" s="6">
        <v>36</v>
      </c>
      <c r="D4" s="6">
        <v>2.17</v>
      </c>
      <c r="E4" s="6">
        <v>6.79</v>
      </c>
      <c r="F4" s="6">
        <v>13.15</v>
      </c>
      <c r="G4" s="6">
        <v>122.4</v>
      </c>
      <c r="H4" s="6">
        <v>37</v>
      </c>
      <c r="I4" s="6">
        <v>2.2599999999999998</v>
      </c>
      <c r="J4" s="6">
        <v>6.98</v>
      </c>
      <c r="K4" s="6">
        <v>13.52</v>
      </c>
      <c r="L4" s="6">
        <v>125.8</v>
      </c>
    </row>
    <row r="5" spans="1:12" s="66" customFormat="1" ht="15.75" customHeight="1" x14ac:dyDescent="0.25">
      <c r="A5" s="6">
        <v>2</v>
      </c>
      <c r="B5" s="64" t="s">
        <v>135</v>
      </c>
      <c r="C5" s="6">
        <v>42</v>
      </c>
      <c r="D5" s="6">
        <v>2.17</v>
      </c>
      <c r="E5" s="6">
        <v>6.79</v>
      </c>
      <c r="F5" s="6">
        <v>13.15</v>
      </c>
      <c r="G5" s="6">
        <v>136.91999999999999</v>
      </c>
      <c r="H5" s="6">
        <v>44</v>
      </c>
      <c r="I5" s="6">
        <v>2.2599999999999998</v>
      </c>
      <c r="J5" s="6">
        <v>6.98</v>
      </c>
      <c r="K5" s="6">
        <v>13.52</v>
      </c>
      <c r="L5" s="6">
        <v>142.74</v>
      </c>
    </row>
    <row r="6" spans="1:12" s="66" customFormat="1" ht="15.75" customHeight="1" x14ac:dyDescent="0.25">
      <c r="A6" s="6">
        <v>3</v>
      </c>
      <c r="B6" s="64" t="s">
        <v>153</v>
      </c>
      <c r="C6" s="6">
        <v>42</v>
      </c>
      <c r="D6" s="6">
        <v>4.41</v>
      </c>
      <c r="E6" s="6">
        <v>6.42</v>
      </c>
      <c r="F6" s="6">
        <v>13.58</v>
      </c>
      <c r="G6" s="6">
        <v>129.69999999999999</v>
      </c>
      <c r="H6" s="6">
        <v>44</v>
      </c>
      <c r="I6" s="6">
        <v>4.7300000000000004</v>
      </c>
      <c r="J6" s="6">
        <v>6.88</v>
      </c>
      <c r="K6" s="6">
        <v>14.56</v>
      </c>
      <c r="L6" s="6">
        <v>139</v>
      </c>
    </row>
    <row r="7" spans="1:12" s="66" customFormat="1" ht="15.75" customHeight="1" x14ac:dyDescent="0.25">
      <c r="A7" s="6" t="s">
        <v>113</v>
      </c>
      <c r="B7" s="11" t="s">
        <v>56</v>
      </c>
      <c r="C7" s="3">
        <v>200</v>
      </c>
      <c r="D7" s="3">
        <v>1</v>
      </c>
      <c r="E7" s="3">
        <v>3</v>
      </c>
      <c r="F7" s="3">
        <v>42</v>
      </c>
      <c r="G7" s="3">
        <v>192</v>
      </c>
      <c r="H7" s="3">
        <v>200</v>
      </c>
      <c r="I7" s="3">
        <v>1</v>
      </c>
      <c r="J7" s="3">
        <v>3</v>
      </c>
      <c r="K7" s="3">
        <v>42</v>
      </c>
      <c r="L7" s="3">
        <v>192</v>
      </c>
    </row>
    <row r="8" spans="1:12" s="66" customFormat="1" ht="15.75" customHeight="1" x14ac:dyDescent="0.25">
      <c r="A8" s="6">
        <v>294</v>
      </c>
      <c r="B8" s="10" t="s">
        <v>106</v>
      </c>
      <c r="C8" s="6">
        <v>80</v>
      </c>
      <c r="D8" s="6">
        <v>10.34</v>
      </c>
      <c r="E8" s="6">
        <v>8.2899999999999991</v>
      </c>
      <c r="F8" s="6">
        <v>2.19</v>
      </c>
      <c r="G8" s="6">
        <v>124.5</v>
      </c>
      <c r="H8" s="6">
        <v>90</v>
      </c>
      <c r="I8" s="6">
        <v>11.63</v>
      </c>
      <c r="J8" s="6">
        <v>9.32</v>
      </c>
      <c r="K8" s="6">
        <v>2.46</v>
      </c>
      <c r="L8" s="6">
        <v>140.62</v>
      </c>
    </row>
    <row r="9" spans="1:12" s="66" customFormat="1" ht="15.75" customHeight="1" x14ac:dyDescent="0.25">
      <c r="A9" s="6">
        <v>268</v>
      </c>
      <c r="B9" s="10" t="s">
        <v>14</v>
      </c>
      <c r="C9" s="3">
        <v>80</v>
      </c>
      <c r="D9" s="3">
        <v>8.93</v>
      </c>
      <c r="E9" s="3">
        <v>6.62</v>
      </c>
      <c r="F9" s="3">
        <v>0.59</v>
      </c>
      <c r="G9" s="3">
        <v>162.49</v>
      </c>
      <c r="H9" s="3">
        <v>90</v>
      </c>
      <c r="I9" s="3">
        <v>10.039999999999999</v>
      </c>
      <c r="J9" s="3">
        <v>7.44</v>
      </c>
      <c r="K9" s="3">
        <v>0.66</v>
      </c>
      <c r="L9" s="3">
        <v>182.8</v>
      </c>
    </row>
    <row r="10" spans="1:12" s="66" customFormat="1" ht="15.75" customHeight="1" x14ac:dyDescent="0.25">
      <c r="A10" s="6">
        <v>331</v>
      </c>
      <c r="B10" s="12" t="s">
        <v>86</v>
      </c>
      <c r="C10" s="6">
        <v>220</v>
      </c>
      <c r="D10" s="6">
        <v>2.34</v>
      </c>
      <c r="E10" s="6">
        <v>7.22</v>
      </c>
      <c r="F10" s="6">
        <v>20.97</v>
      </c>
      <c r="G10" s="6">
        <v>150.69</v>
      </c>
      <c r="H10" s="6">
        <v>250</v>
      </c>
      <c r="I10" s="6">
        <v>2.66</v>
      </c>
      <c r="J10" s="6">
        <v>8.1999999999999993</v>
      </c>
      <c r="K10" s="6">
        <v>21.67</v>
      </c>
      <c r="L10" s="6">
        <v>171.1</v>
      </c>
    </row>
    <row r="11" spans="1:12" s="66" customFormat="1" ht="15.75" customHeight="1" x14ac:dyDescent="0.25">
      <c r="A11" s="6">
        <v>62</v>
      </c>
      <c r="B11" s="11" t="s">
        <v>43</v>
      </c>
      <c r="C11" s="3">
        <v>150</v>
      </c>
      <c r="D11" s="3">
        <v>1.1599999999999999</v>
      </c>
      <c r="E11" s="3">
        <v>3.8</v>
      </c>
      <c r="F11" s="3">
        <v>6.03</v>
      </c>
      <c r="G11" s="3">
        <v>62.5</v>
      </c>
      <c r="H11" s="3">
        <v>200</v>
      </c>
      <c r="I11" s="3">
        <v>1.55</v>
      </c>
      <c r="J11" s="3">
        <v>5.07</v>
      </c>
      <c r="K11" s="3">
        <v>8.0399999999999991</v>
      </c>
      <c r="L11" s="3">
        <v>83.33</v>
      </c>
    </row>
    <row r="12" spans="1:12" s="87" customFormat="1" ht="15.75" customHeight="1" x14ac:dyDescent="0.25">
      <c r="A12" s="6">
        <v>472</v>
      </c>
      <c r="B12" s="11" t="s">
        <v>92</v>
      </c>
      <c r="C12" s="3">
        <v>40</v>
      </c>
      <c r="D12" s="3">
        <v>2.71</v>
      </c>
      <c r="E12" s="3">
        <v>5.58</v>
      </c>
      <c r="F12" s="3">
        <v>20.85</v>
      </c>
      <c r="G12" s="3">
        <v>144.80000000000001</v>
      </c>
      <c r="H12" s="3">
        <v>60</v>
      </c>
      <c r="I12" s="3">
        <v>4.0599999999999996</v>
      </c>
      <c r="J12" s="3">
        <v>8.3699999999999992</v>
      </c>
      <c r="K12" s="3">
        <v>31.28</v>
      </c>
      <c r="L12" s="3">
        <v>217.2</v>
      </c>
    </row>
    <row r="13" spans="1:12" s="66" customFormat="1" ht="15.75" customHeight="1" x14ac:dyDescent="0.25">
      <c r="A13" s="6" t="s">
        <v>145</v>
      </c>
      <c r="B13" s="12" t="s">
        <v>147</v>
      </c>
      <c r="C13" s="6">
        <v>40</v>
      </c>
      <c r="D13" s="6">
        <v>5.32</v>
      </c>
      <c r="E13" s="6">
        <v>1.98</v>
      </c>
      <c r="F13" s="6">
        <v>31.44</v>
      </c>
      <c r="G13" s="6">
        <v>164.71</v>
      </c>
      <c r="H13" s="6">
        <v>60</v>
      </c>
      <c r="I13" s="6">
        <v>7.08</v>
      </c>
      <c r="J13" s="6">
        <v>2.63</v>
      </c>
      <c r="K13" s="6">
        <v>41.81</v>
      </c>
      <c r="L13" s="6">
        <v>219.07</v>
      </c>
    </row>
    <row r="14" spans="1:12" s="66" customFormat="1" ht="15.75" customHeight="1" x14ac:dyDescent="0.25">
      <c r="A14" s="6" t="s">
        <v>145</v>
      </c>
      <c r="B14" s="12" t="s">
        <v>146</v>
      </c>
      <c r="C14" s="6">
        <v>40</v>
      </c>
      <c r="D14" s="6">
        <v>5.32</v>
      </c>
      <c r="E14" s="6">
        <v>1.98</v>
      </c>
      <c r="F14" s="6">
        <v>31.44</v>
      </c>
      <c r="G14" s="6">
        <v>164.71</v>
      </c>
      <c r="H14" s="6">
        <v>60</v>
      </c>
      <c r="I14" s="6">
        <v>7.08</v>
      </c>
      <c r="J14" s="6">
        <v>2.63</v>
      </c>
      <c r="K14" s="6">
        <v>41.81</v>
      </c>
      <c r="L14" s="6">
        <v>219.07</v>
      </c>
    </row>
    <row r="15" spans="1:12" s="66" customFormat="1" ht="15.75" customHeight="1" x14ac:dyDescent="0.25">
      <c r="A15" s="6" t="s">
        <v>113</v>
      </c>
      <c r="B15" s="12" t="s">
        <v>164</v>
      </c>
      <c r="C15" s="6">
        <v>30</v>
      </c>
      <c r="D15" s="6">
        <v>1.26</v>
      </c>
      <c r="E15" s="6">
        <v>6.36</v>
      </c>
      <c r="F15" s="6">
        <v>19.2</v>
      </c>
      <c r="G15" s="6">
        <v>137.1</v>
      </c>
      <c r="H15" s="6">
        <v>30</v>
      </c>
      <c r="I15" s="6">
        <v>1.26</v>
      </c>
      <c r="J15" s="6">
        <v>6.36</v>
      </c>
      <c r="K15" s="6">
        <v>19.2</v>
      </c>
      <c r="L15" s="6">
        <v>137.1</v>
      </c>
    </row>
    <row r="16" spans="1:12" s="66" customFormat="1" ht="15.75" customHeight="1" x14ac:dyDescent="0.25">
      <c r="A16" s="6" t="s">
        <v>140</v>
      </c>
      <c r="B16" s="11" t="s">
        <v>26</v>
      </c>
      <c r="C16" s="3">
        <v>120</v>
      </c>
      <c r="D16" s="3">
        <v>13.8</v>
      </c>
      <c r="E16" s="3">
        <v>1.33</v>
      </c>
      <c r="F16" s="3">
        <v>30.48</v>
      </c>
      <c r="G16" s="3">
        <v>185.76</v>
      </c>
      <c r="H16" s="3">
        <v>130</v>
      </c>
      <c r="I16" s="3">
        <v>14.95</v>
      </c>
      <c r="J16" s="3">
        <v>1.44</v>
      </c>
      <c r="K16" s="3">
        <v>33.020000000000003</v>
      </c>
      <c r="L16" s="3">
        <v>201.24</v>
      </c>
    </row>
    <row r="17" spans="1:12" s="66" customFormat="1" ht="15.75" customHeight="1" x14ac:dyDescent="0.25">
      <c r="A17" s="6" t="s">
        <v>113</v>
      </c>
      <c r="B17" s="12" t="s">
        <v>229</v>
      </c>
      <c r="C17" s="6">
        <v>30</v>
      </c>
      <c r="D17" s="6">
        <v>0.9</v>
      </c>
      <c r="E17" s="6">
        <v>0</v>
      </c>
      <c r="F17" s="6">
        <v>1.8</v>
      </c>
      <c r="G17" s="6">
        <v>35.299999999999997</v>
      </c>
      <c r="H17" s="6">
        <v>30</v>
      </c>
      <c r="I17" s="6">
        <v>0.9</v>
      </c>
      <c r="J17" s="6">
        <v>0</v>
      </c>
      <c r="K17" s="6">
        <v>1.8</v>
      </c>
      <c r="L17" s="6">
        <v>35.299999999999997</v>
      </c>
    </row>
    <row r="18" spans="1:12" s="66" customFormat="1" ht="15.75" customHeight="1" x14ac:dyDescent="0.25">
      <c r="A18" s="6">
        <v>123</v>
      </c>
      <c r="B18" s="12" t="s">
        <v>142</v>
      </c>
      <c r="C18" s="6">
        <v>20</v>
      </c>
      <c r="D18" s="6">
        <v>2.46</v>
      </c>
      <c r="E18" s="6">
        <v>0.3</v>
      </c>
      <c r="F18" s="6">
        <v>15.21</v>
      </c>
      <c r="G18" s="6">
        <v>73.64</v>
      </c>
      <c r="H18" s="6">
        <v>25</v>
      </c>
      <c r="I18" s="6">
        <v>3.1</v>
      </c>
      <c r="J18" s="6">
        <v>0.39</v>
      </c>
      <c r="K18" s="6">
        <v>19.010000000000002</v>
      </c>
      <c r="L18" s="6">
        <v>92.05</v>
      </c>
    </row>
    <row r="19" spans="1:12" s="66" customFormat="1" ht="15.75" customHeight="1" x14ac:dyDescent="0.25">
      <c r="A19" s="6">
        <v>332</v>
      </c>
      <c r="B19" s="11" t="s">
        <v>72</v>
      </c>
      <c r="C19" s="3">
        <v>120</v>
      </c>
      <c r="D19" s="3">
        <v>6.99</v>
      </c>
      <c r="E19" s="3">
        <v>4.34</v>
      </c>
      <c r="F19" s="3">
        <v>36</v>
      </c>
      <c r="G19" s="3">
        <v>211.05</v>
      </c>
      <c r="H19" s="3">
        <v>130</v>
      </c>
      <c r="I19" s="3">
        <v>7.57</v>
      </c>
      <c r="J19" s="3">
        <v>4.7</v>
      </c>
      <c r="K19" s="3">
        <v>39</v>
      </c>
      <c r="L19" s="3">
        <v>228.64</v>
      </c>
    </row>
    <row r="20" spans="1:12" s="66" customFormat="1" ht="15.75" customHeight="1" x14ac:dyDescent="0.25">
      <c r="A20" s="6">
        <v>293</v>
      </c>
      <c r="B20" s="11" t="s">
        <v>151</v>
      </c>
      <c r="C20" s="3">
        <v>80</v>
      </c>
      <c r="D20" s="3">
        <v>14.85</v>
      </c>
      <c r="E20" s="3">
        <v>16.579999999999998</v>
      </c>
      <c r="F20" s="3">
        <v>4.62</v>
      </c>
      <c r="G20" s="3">
        <v>227.03</v>
      </c>
      <c r="H20" s="3">
        <v>90</v>
      </c>
      <c r="I20" s="3">
        <v>16.7</v>
      </c>
      <c r="J20" s="3">
        <v>18.649999999999999</v>
      </c>
      <c r="K20" s="3">
        <v>5.19</v>
      </c>
      <c r="L20" s="3">
        <v>255.4</v>
      </c>
    </row>
    <row r="21" spans="1:12" s="66" customFormat="1" ht="15.75" customHeight="1" x14ac:dyDescent="0.25">
      <c r="A21" s="6">
        <v>293</v>
      </c>
      <c r="B21" s="11" t="s">
        <v>289</v>
      </c>
      <c r="C21" s="3">
        <v>80</v>
      </c>
      <c r="D21" s="3">
        <v>14.85</v>
      </c>
      <c r="E21" s="3">
        <v>16.579999999999998</v>
      </c>
      <c r="F21" s="3">
        <v>4.62</v>
      </c>
      <c r="G21" s="3">
        <v>227.03</v>
      </c>
      <c r="H21" s="3">
        <v>90</v>
      </c>
      <c r="I21" s="3">
        <v>16.7</v>
      </c>
      <c r="J21" s="3">
        <v>18.649999999999999</v>
      </c>
      <c r="K21" s="3">
        <v>5.19</v>
      </c>
      <c r="L21" s="3">
        <v>255.4</v>
      </c>
    </row>
    <row r="22" spans="1:12" s="66" customFormat="1" ht="15.75" customHeight="1" x14ac:dyDescent="0.25">
      <c r="A22" s="53" t="s">
        <v>113</v>
      </c>
      <c r="B22" s="11" t="s">
        <v>23</v>
      </c>
      <c r="C22" s="32">
        <v>6</v>
      </c>
      <c r="D22" s="32">
        <v>0.02</v>
      </c>
      <c r="E22" s="32">
        <v>0</v>
      </c>
      <c r="F22" s="32">
        <v>3.83</v>
      </c>
      <c r="G22" s="32">
        <v>14.52</v>
      </c>
      <c r="H22" s="32">
        <v>7</v>
      </c>
      <c r="I22" s="32">
        <v>0.02</v>
      </c>
      <c r="J22" s="32">
        <v>0</v>
      </c>
      <c r="K22" s="32">
        <v>4.47</v>
      </c>
      <c r="L22" s="32">
        <v>16.940000000000001</v>
      </c>
    </row>
    <row r="23" spans="1:12" s="66" customFormat="1" ht="15" customHeight="1" x14ac:dyDescent="0.25">
      <c r="A23" s="6">
        <v>292</v>
      </c>
      <c r="B23" s="11" t="s">
        <v>54</v>
      </c>
      <c r="C23" s="6">
        <v>200</v>
      </c>
      <c r="D23" s="3">
        <v>22.51</v>
      </c>
      <c r="E23" s="3">
        <v>18.600000000000001</v>
      </c>
      <c r="F23" s="3">
        <v>25.72</v>
      </c>
      <c r="G23" s="3">
        <v>299.10000000000002</v>
      </c>
      <c r="H23" s="6">
        <v>220</v>
      </c>
      <c r="I23" s="3">
        <v>24.76</v>
      </c>
      <c r="J23" s="3">
        <v>20.46</v>
      </c>
      <c r="K23" s="3">
        <v>28.29</v>
      </c>
      <c r="L23" s="3">
        <v>329.01</v>
      </c>
    </row>
    <row r="24" spans="1:12" s="66" customFormat="1" ht="15.75" customHeight="1" x14ac:dyDescent="0.25">
      <c r="A24" s="6">
        <v>291</v>
      </c>
      <c r="B24" s="89" t="s">
        <v>217</v>
      </c>
      <c r="C24" s="6">
        <v>200</v>
      </c>
      <c r="D24" s="6">
        <v>14.26</v>
      </c>
      <c r="E24" s="6">
        <v>10.54</v>
      </c>
      <c r="F24" s="6">
        <v>32.68</v>
      </c>
      <c r="G24" s="6">
        <v>283.2</v>
      </c>
      <c r="H24" s="6">
        <v>220</v>
      </c>
      <c r="I24" s="6">
        <v>15.69</v>
      </c>
      <c r="J24" s="6">
        <v>11.59</v>
      </c>
      <c r="K24" s="6">
        <v>35.950000000000003</v>
      </c>
      <c r="L24" s="6">
        <v>310.42</v>
      </c>
    </row>
    <row r="25" spans="1:12" s="66" customFormat="1" ht="15.75" customHeight="1" x14ac:dyDescent="0.25">
      <c r="A25" s="6" t="s">
        <v>180</v>
      </c>
      <c r="B25" s="12" t="s">
        <v>179</v>
      </c>
      <c r="C25" s="6">
        <v>150</v>
      </c>
      <c r="D25" s="6">
        <v>7.41</v>
      </c>
      <c r="E25" s="6">
        <v>5.99</v>
      </c>
      <c r="F25" s="6">
        <v>39.78</v>
      </c>
      <c r="G25" s="6">
        <v>242.7</v>
      </c>
      <c r="H25" s="6">
        <v>200</v>
      </c>
      <c r="I25" s="6">
        <v>9.8800000000000008</v>
      </c>
      <c r="J25" s="6">
        <v>7.99</v>
      </c>
      <c r="K25" s="6">
        <v>53.04</v>
      </c>
      <c r="L25" s="6">
        <v>323.60000000000002</v>
      </c>
    </row>
    <row r="26" spans="1:12" s="66" customFormat="1" ht="15.75" customHeight="1" x14ac:dyDescent="0.25">
      <c r="A26" s="6">
        <v>252</v>
      </c>
      <c r="B26" s="20" t="s">
        <v>183</v>
      </c>
      <c r="C26" s="3">
        <v>150</v>
      </c>
      <c r="D26" s="3">
        <v>21.92</v>
      </c>
      <c r="E26" s="3">
        <v>9.08</v>
      </c>
      <c r="F26" s="3">
        <v>21.83</v>
      </c>
      <c r="G26" s="3">
        <v>256.68</v>
      </c>
      <c r="H26" s="3">
        <v>180</v>
      </c>
      <c r="I26" s="3">
        <v>25.57</v>
      </c>
      <c r="J26" s="3">
        <v>10.59</v>
      </c>
      <c r="K26" s="3">
        <v>25.47</v>
      </c>
      <c r="L26" s="3">
        <v>299.45999999999998</v>
      </c>
    </row>
    <row r="27" spans="1:12" s="66" customFormat="1" ht="15.75" customHeight="1" x14ac:dyDescent="0.25">
      <c r="A27" s="6" t="s">
        <v>113</v>
      </c>
      <c r="B27" s="12" t="s">
        <v>194</v>
      </c>
      <c r="C27" s="6">
        <v>30</v>
      </c>
      <c r="D27" s="6">
        <v>1.5</v>
      </c>
      <c r="E27" s="6">
        <v>0.06</v>
      </c>
      <c r="F27" s="6">
        <v>26.4</v>
      </c>
      <c r="G27" s="6">
        <v>99</v>
      </c>
      <c r="H27" s="6">
        <v>30</v>
      </c>
      <c r="I27" s="6">
        <v>1.5</v>
      </c>
      <c r="J27" s="6">
        <v>0.06</v>
      </c>
      <c r="K27" s="6">
        <v>26.4</v>
      </c>
      <c r="L27" s="6">
        <v>99</v>
      </c>
    </row>
    <row r="28" spans="1:12" s="66" customFormat="1" ht="15.75" customHeight="1" x14ac:dyDescent="0.25">
      <c r="A28" s="6" t="s">
        <v>212</v>
      </c>
      <c r="B28" s="12" t="s">
        <v>213</v>
      </c>
      <c r="C28" s="3">
        <v>80</v>
      </c>
      <c r="D28" s="6">
        <v>7.34</v>
      </c>
      <c r="E28" s="6">
        <v>9.0500000000000007</v>
      </c>
      <c r="F28" s="6">
        <v>8.4700000000000006</v>
      </c>
      <c r="G28" s="6">
        <v>144.6</v>
      </c>
      <c r="H28" s="3">
        <v>90</v>
      </c>
      <c r="I28" s="6">
        <v>8.57</v>
      </c>
      <c r="J28" s="6">
        <v>10.55</v>
      </c>
      <c r="K28" s="6">
        <v>9.8800000000000008</v>
      </c>
      <c r="L28" s="6">
        <v>168.7</v>
      </c>
    </row>
    <row r="29" spans="1:12" s="66" customFormat="1" ht="15.75" customHeight="1" x14ac:dyDescent="0.25">
      <c r="A29" s="6" t="s">
        <v>113</v>
      </c>
      <c r="B29" s="11" t="s">
        <v>76</v>
      </c>
      <c r="C29" s="3">
        <v>40</v>
      </c>
      <c r="D29" s="3">
        <v>0</v>
      </c>
      <c r="E29" s="3">
        <v>2.8</v>
      </c>
      <c r="F29" s="3">
        <v>2.8</v>
      </c>
      <c r="G29" s="3">
        <v>36</v>
      </c>
      <c r="H29" s="3">
        <v>50</v>
      </c>
      <c r="I29" s="3">
        <v>0</v>
      </c>
      <c r="J29" s="3">
        <v>3.5</v>
      </c>
      <c r="K29" s="3">
        <v>3.5</v>
      </c>
      <c r="L29" s="3">
        <v>45</v>
      </c>
    </row>
    <row r="30" spans="1:12" s="66" customFormat="1" ht="15.75" customHeight="1" x14ac:dyDescent="0.25">
      <c r="A30" s="6">
        <v>34</v>
      </c>
      <c r="B30" s="11" t="s">
        <v>37</v>
      </c>
      <c r="C30" s="3">
        <v>40</v>
      </c>
      <c r="D30" s="3">
        <v>0.88</v>
      </c>
      <c r="E30" s="3">
        <v>2.68</v>
      </c>
      <c r="F30" s="3">
        <v>4.12</v>
      </c>
      <c r="G30" s="3">
        <v>44</v>
      </c>
      <c r="H30" s="3">
        <v>50</v>
      </c>
      <c r="I30" s="3">
        <v>1.1000000000000001</v>
      </c>
      <c r="J30" s="3">
        <v>3.35</v>
      </c>
      <c r="K30" s="3">
        <v>5.15</v>
      </c>
      <c r="L30" s="3">
        <v>55</v>
      </c>
    </row>
    <row r="31" spans="1:12" s="66" customFormat="1" ht="15.75" customHeight="1" x14ac:dyDescent="0.25">
      <c r="A31" s="6" t="s">
        <v>113</v>
      </c>
      <c r="B31" s="12" t="s">
        <v>159</v>
      </c>
      <c r="C31" s="6">
        <v>150</v>
      </c>
      <c r="D31" s="6">
        <v>4.8</v>
      </c>
      <c r="E31" s="6">
        <v>3.75</v>
      </c>
      <c r="F31" s="6">
        <v>19.95</v>
      </c>
      <c r="G31" s="6">
        <v>133.5</v>
      </c>
      <c r="H31" s="6">
        <v>200</v>
      </c>
      <c r="I31" s="6">
        <v>6.4</v>
      </c>
      <c r="J31" s="6">
        <v>5</v>
      </c>
      <c r="K31" s="6">
        <v>26.6</v>
      </c>
      <c r="L31" s="6">
        <v>178</v>
      </c>
    </row>
    <row r="32" spans="1:12" s="66" customFormat="1" ht="15.75" customHeight="1" x14ac:dyDescent="0.25">
      <c r="A32" s="6">
        <v>316</v>
      </c>
      <c r="B32" s="65" t="s">
        <v>100</v>
      </c>
      <c r="C32" s="3">
        <v>80</v>
      </c>
      <c r="D32" s="6">
        <v>5.21</v>
      </c>
      <c r="E32" s="6">
        <v>6.61</v>
      </c>
      <c r="F32" s="6">
        <v>6.95</v>
      </c>
      <c r="G32" s="6">
        <v>108.19</v>
      </c>
      <c r="H32" s="6">
        <v>90</v>
      </c>
      <c r="I32" s="6">
        <v>5.86</v>
      </c>
      <c r="J32" s="6">
        <v>7.44</v>
      </c>
      <c r="K32" s="6">
        <v>7.82</v>
      </c>
      <c r="L32" s="6">
        <v>121.71</v>
      </c>
    </row>
    <row r="33" spans="1:12" s="66" customFormat="1" ht="15.75" customHeight="1" x14ac:dyDescent="0.25">
      <c r="A33" s="6">
        <v>416</v>
      </c>
      <c r="B33" s="12" t="s">
        <v>108</v>
      </c>
      <c r="C33" s="6">
        <v>150</v>
      </c>
      <c r="D33" s="6">
        <v>3.15</v>
      </c>
      <c r="E33" s="6">
        <v>2.72</v>
      </c>
      <c r="F33" s="6">
        <v>12.96</v>
      </c>
      <c r="G33" s="6">
        <v>89</v>
      </c>
      <c r="H33" s="6">
        <v>200</v>
      </c>
      <c r="I33" s="6">
        <v>4.2</v>
      </c>
      <c r="J33" s="6">
        <v>3.62</v>
      </c>
      <c r="K33" s="6">
        <v>17.28</v>
      </c>
      <c r="L33" s="6">
        <v>118.66</v>
      </c>
    </row>
    <row r="34" spans="1:12" s="66" customFormat="1" ht="15.75" customHeight="1" x14ac:dyDescent="0.25">
      <c r="A34" s="6">
        <v>143</v>
      </c>
      <c r="B34" s="11" t="s">
        <v>29</v>
      </c>
      <c r="C34" s="3">
        <v>120</v>
      </c>
      <c r="D34" s="3">
        <v>3.14</v>
      </c>
      <c r="E34" s="3">
        <v>3.88</v>
      </c>
      <c r="F34" s="3">
        <v>16.14</v>
      </c>
      <c r="G34" s="3">
        <v>104.59</v>
      </c>
      <c r="H34" s="3">
        <v>130</v>
      </c>
      <c r="I34" s="3">
        <v>3.4</v>
      </c>
      <c r="J34" s="3">
        <v>4.2</v>
      </c>
      <c r="K34" s="3">
        <v>17.77</v>
      </c>
      <c r="L34" s="3">
        <v>113.31</v>
      </c>
    </row>
    <row r="35" spans="1:12" s="66" customFormat="1" ht="15.75" customHeight="1" x14ac:dyDescent="0.25">
      <c r="A35" s="6">
        <v>136</v>
      </c>
      <c r="B35" s="11" t="s">
        <v>75</v>
      </c>
      <c r="C35" s="3">
        <v>120</v>
      </c>
      <c r="D35" s="3">
        <v>2.5</v>
      </c>
      <c r="E35" s="3">
        <v>5.62</v>
      </c>
      <c r="F35" s="3">
        <v>21.76</v>
      </c>
      <c r="G35" s="3">
        <v>145.96</v>
      </c>
      <c r="H35" s="3">
        <v>130</v>
      </c>
      <c r="I35" s="3">
        <v>2.71</v>
      </c>
      <c r="J35" s="3">
        <v>6.09</v>
      </c>
      <c r="K35" s="3">
        <v>23.57</v>
      </c>
      <c r="L35" s="3">
        <v>158.12</v>
      </c>
    </row>
    <row r="36" spans="1:12" s="66" customFormat="1" ht="15.75" customHeight="1" x14ac:dyDescent="0.25">
      <c r="A36" s="6">
        <v>339</v>
      </c>
      <c r="B36" s="10" t="s">
        <v>13</v>
      </c>
      <c r="C36" s="3">
        <v>120</v>
      </c>
      <c r="D36" s="3">
        <v>2.4500000000000002</v>
      </c>
      <c r="E36" s="3">
        <v>3.84</v>
      </c>
      <c r="F36" s="3">
        <v>16.350000000000001</v>
      </c>
      <c r="G36" s="3">
        <v>109.8</v>
      </c>
      <c r="H36" s="3">
        <v>130</v>
      </c>
      <c r="I36" s="3">
        <v>2.65</v>
      </c>
      <c r="J36" s="3">
        <v>4.16</v>
      </c>
      <c r="K36" s="3">
        <v>17.71</v>
      </c>
      <c r="L36" s="3">
        <v>118.95</v>
      </c>
    </row>
    <row r="37" spans="1:12" s="66" customFormat="1" ht="15.75" customHeight="1" x14ac:dyDescent="0.25">
      <c r="A37" s="6">
        <v>168</v>
      </c>
      <c r="B37" s="10" t="s">
        <v>8</v>
      </c>
      <c r="C37" s="3">
        <v>150</v>
      </c>
      <c r="D37" s="3">
        <v>4.74</v>
      </c>
      <c r="E37" s="3">
        <v>6.68</v>
      </c>
      <c r="F37" s="3">
        <v>19.12</v>
      </c>
      <c r="G37" s="3">
        <v>155.54</v>
      </c>
      <c r="H37" s="3">
        <v>180</v>
      </c>
      <c r="I37" s="3">
        <v>5.69</v>
      </c>
      <c r="J37" s="3">
        <v>8.02</v>
      </c>
      <c r="K37" s="3">
        <v>22.94</v>
      </c>
      <c r="L37" s="3">
        <v>186.65</v>
      </c>
    </row>
    <row r="38" spans="1:12" s="66" customFormat="1" ht="15.75" customHeight="1" x14ac:dyDescent="0.25">
      <c r="A38" s="6">
        <v>168</v>
      </c>
      <c r="B38" s="11" t="s">
        <v>31</v>
      </c>
      <c r="C38" s="3">
        <v>150</v>
      </c>
      <c r="D38" s="3">
        <v>5.96</v>
      </c>
      <c r="E38" s="3">
        <v>6.16</v>
      </c>
      <c r="F38" s="3">
        <v>26.36</v>
      </c>
      <c r="G38" s="3">
        <v>184.63</v>
      </c>
      <c r="H38" s="3">
        <v>180</v>
      </c>
      <c r="I38" s="3">
        <v>7.16</v>
      </c>
      <c r="J38" s="3">
        <v>7.39</v>
      </c>
      <c r="K38" s="3">
        <v>28.94</v>
      </c>
      <c r="L38" s="3">
        <v>221.54</v>
      </c>
    </row>
    <row r="39" spans="1:12" s="66" customFormat="1" ht="15" customHeight="1" x14ac:dyDescent="0.25">
      <c r="A39" s="6">
        <v>168</v>
      </c>
      <c r="B39" s="11" t="s">
        <v>58</v>
      </c>
      <c r="C39" s="3">
        <v>150</v>
      </c>
      <c r="D39" s="3">
        <v>4.79</v>
      </c>
      <c r="E39" s="3">
        <v>6.1</v>
      </c>
      <c r="F39" s="3">
        <v>25.68</v>
      </c>
      <c r="G39" s="3">
        <v>176.42</v>
      </c>
      <c r="H39" s="3">
        <v>180</v>
      </c>
      <c r="I39" s="3">
        <v>5.75</v>
      </c>
      <c r="J39" s="3">
        <v>7.32</v>
      </c>
      <c r="K39" s="3">
        <v>25.68</v>
      </c>
      <c r="L39" s="3">
        <v>211.71</v>
      </c>
    </row>
    <row r="40" spans="1:12" s="66" customFormat="1" ht="15.75" customHeight="1" x14ac:dyDescent="0.25">
      <c r="A40" s="6">
        <v>168</v>
      </c>
      <c r="B40" s="11" t="s">
        <v>42</v>
      </c>
      <c r="C40" s="3">
        <v>150</v>
      </c>
      <c r="D40" s="3">
        <v>5.58</v>
      </c>
      <c r="E40" s="3">
        <v>6.05</v>
      </c>
      <c r="F40" s="3">
        <v>26.46</v>
      </c>
      <c r="G40" s="3">
        <v>182.94</v>
      </c>
      <c r="H40" s="3">
        <v>180</v>
      </c>
      <c r="I40" s="3">
        <v>6.7</v>
      </c>
      <c r="J40" s="3">
        <v>7.3</v>
      </c>
      <c r="K40" s="3">
        <v>31.75</v>
      </c>
      <c r="L40" s="3">
        <v>219.53</v>
      </c>
    </row>
    <row r="41" spans="1:12" s="66" customFormat="1" ht="15.75" customHeight="1" x14ac:dyDescent="0.25">
      <c r="A41" s="6">
        <v>168</v>
      </c>
      <c r="B41" s="11" t="s">
        <v>66</v>
      </c>
      <c r="C41" s="3">
        <v>150</v>
      </c>
      <c r="D41" s="3">
        <v>4.78</v>
      </c>
      <c r="E41" s="3">
        <v>5.14</v>
      </c>
      <c r="F41" s="3">
        <v>28.38</v>
      </c>
      <c r="G41" s="3">
        <v>176.21</v>
      </c>
      <c r="H41" s="3">
        <v>180</v>
      </c>
      <c r="I41" s="3">
        <v>5.73</v>
      </c>
      <c r="J41" s="3">
        <v>6.17</v>
      </c>
      <c r="K41" s="3">
        <v>34.06</v>
      </c>
      <c r="L41" s="3">
        <v>211.5</v>
      </c>
    </row>
    <row r="42" spans="1:12" s="66" customFormat="1" ht="15.75" customHeight="1" x14ac:dyDescent="0.25">
      <c r="A42" s="6">
        <v>168</v>
      </c>
      <c r="B42" s="11" t="s">
        <v>82</v>
      </c>
      <c r="C42" s="3">
        <v>150</v>
      </c>
      <c r="D42" s="3">
        <v>4.08</v>
      </c>
      <c r="E42" s="3">
        <v>4.08</v>
      </c>
      <c r="F42" s="3">
        <v>25.05</v>
      </c>
      <c r="G42" s="3">
        <v>153</v>
      </c>
      <c r="H42" s="3">
        <v>180</v>
      </c>
      <c r="I42" s="3">
        <v>4.8899999999999997</v>
      </c>
      <c r="J42" s="3">
        <v>3.81</v>
      </c>
      <c r="K42" s="3">
        <v>30.04</v>
      </c>
      <c r="L42" s="3">
        <v>173.7</v>
      </c>
    </row>
    <row r="43" spans="1:12" s="66" customFormat="1" ht="15.75" customHeight="1" x14ac:dyDescent="0.25">
      <c r="A43" s="6">
        <v>168</v>
      </c>
      <c r="B43" s="11" t="s">
        <v>22</v>
      </c>
      <c r="C43" s="3">
        <v>150</v>
      </c>
      <c r="D43" s="3">
        <v>7.35</v>
      </c>
      <c r="E43" s="3">
        <v>10.46</v>
      </c>
      <c r="F43" s="3">
        <v>31.3</v>
      </c>
      <c r="G43" s="3">
        <v>248.69</v>
      </c>
      <c r="H43" s="3">
        <v>180</v>
      </c>
      <c r="I43" s="3">
        <v>8.82</v>
      </c>
      <c r="J43" s="3">
        <v>12.56</v>
      </c>
      <c r="K43" s="3">
        <v>37.56</v>
      </c>
      <c r="L43" s="3">
        <v>298.43</v>
      </c>
    </row>
    <row r="44" spans="1:12" s="66" customFormat="1" ht="15.75" customHeight="1" x14ac:dyDescent="0.25">
      <c r="A44" s="6">
        <v>168</v>
      </c>
      <c r="B44" s="11" t="s">
        <v>77</v>
      </c>
      <c r="C44" s="3">
        <v>150</v>
      </c>
      <c r="D44" s="3">
        <v>3.84</v>
      </c>
      <c r="E44" s="3">
        <v>4.97</v>
      </c>
      <c r="F44" s="3">
        <v>24.46</v>
      </c>
      <c r="G44" s="3">
        <v>157.6</v>
      </c>
      <c r="H44" s="3">
        <v>180</v>
      </c>
      <c r="I44" s="3">
        <v>4.6100000000000003</v>
      </c>
      <c r="J44" s="3">
        <v>5.97</v>
      </c>
      <c r="K44" s="3">
        <v>29.35</v>
      </c>
      <c r="L44" s="3">
        <v>189.12</v>
      </c>
    </row>
    <row r="45" spans="1:12" s="66" customFormat="1" ht="15.75" customHeight="1" x14ac:dyDescent="0.25">
      <c r="A45" s="6">
        <v>177</v>
      </c>
      <c r="B45" s="11" t="s">
        <v>83</v>
      </c>
      <c r="C45" s="3">
        <v>150</v>
      </c>
      <c r="D45" s="3">
        <v>3.86</v>
      </c>
      <c r="E45" s="3">
        <v>8.2899999999999991</v>
      </c>
      <c r="F45" s="3">
        <v>30.1</v>
      </c>
      <c r="G45" s="3">
        <v>224.6</v>
      </c>
      <c r="H45" s="3">
        <v>180</v>
      </c>
      <c r="I45" s="3">
        <v>4.75</v>
      </c>
      <c r="J45" s="3">
        <v>10.210000000000001</v>
      </c>
      <c r="K45" s="3">
        <v>37.130000000000003</v>
      </c>
      <c r="L45" s="3">
        <v>276.3</v>
      </c>
    </row>
    <row r="46" spans="1:12" s="66" customFormat="1" ht="15.75" customHeight="1" x14ac:dyDescent="0.25">
      <c r="A46" s="6">
        <v>168</v>
      </c>
      <c r="B46" s="11" t="s">
        <v>48</v>
      </c>
      <c r="C46" s="3">
        <v>150</v>
      </c>
      <c r="D46" s="3">
        <v>5.3</v>
      </c>
      <c r="E46" s="3">
        <v>4.88</v>
      </c>
      <c r="F46" s="3">
        <v>28.93</v>
      </c>
      <c r="G46" s="3">
        <v>180.64</v>
      </c>
      <c r="H46" s="3">
        <v>180</v>
      </c>
      <c r="I46" s="3">
        <v>6.39</v>
      </c>
      <c r="J46" s="3">
        <v>5.86</v>
      </c>
      <c r="K46" s="3">
        <v>34.72</v>
      </c>
      <c r="L46" s="3">
        <v>216.77</v>
      </c>
    </row>
    <row r="47" spans="1:12" s="66" customFormat="1" ht="15.75" customHeight="1" x14ac:dyDescent="0.25">
      <c r="A47" s="6">
        <v>396</v>
      </c>
      <c r="B47" s="11" t="s">
        <v>28</v>
      </c>
      <c r="C47" s="3">
        <v>150</v>
      </c>
      <c r="D47" s="3">
        <v>0.1</v>
      </c>
      <c r="E47" s="3">
        <v>0</v>
      </c>
      <c r="F47" s="3">
        <v>15.86</v>
      </c>
      <c r="G47" s="3">
        <v>63.8</v>
      </c>
      <c r="H47" s="3">
        <v>200</v>
      </c>
      <c r="I47" s="3">
        <v>0.13</v>
      </c>
      <c r="J47" s="3">
        <v>0</v>
      </c>
      <c r="K47" s="3">
        <v>21.15</v>
      </c>
      <c r="L47" s="3">
        <v>85.1</v>
      </c>
    </row>
    <row r="48" spans="1:12" s="66" customFormat="1" ht="15.75" customHeight="1" x14ac:dyDescent="0.25">
      <c r="A48" s="6">
        <v>299</v>
      </c>
      <c r="B48" s="11" t="s">
        <v>35</v>
      </c>
      <c r="C48" s="3">
        <v>60</v>
      </c>
      <c r="D48" s="3">
        <v>5.67</v>
      </c>
      <c r="E48" s="3">
        <v>13.74</v>
      </c>
      <c r="F48" s="3">
        <v>1.34</v>
      </c>
      <c r="G48" s="3">
        <v>154.05000000000001</v>
      </c>
      <c r="H48" s="3">
        <v>70</v>
      </c>
      <c r="I48" s="3">
        <v>6.61</v>
      </c>
      <c r="J48" s="3">
        <v>16.03</v>
      </c>
      <c r="K48" s="3">
        <v>1.56</v>
      </c>
      <c r="L48" s="3">
        <v>179.92</v>
      </c>
    </row>
    <row r="49" spans="1:12" s="66" customFormat="1" ht="15.75" customHeight="1" x14ac:dyDescent="0.25">
      <c r="A49" s="6">
        <v>394</v>
      </c>
      <c r="B49" s="11" t="s">
        <v>55</v>
      </c>
      <c r="C49" s="3">
        <v>150</v>
      </c>
      <c r="D49" s="3">
        <v>0.12</v>
      </c>
      <c r="E49" s="3">
        <v>0</v>
      </c>
      <c r="F49" s="3">
        <v>11.24</v>
      </c>
      <c r="G49" s="3">
        <v>45.48</v>
      </c>
      <c r="H49" s="3">
        <v>200</v>
      </c>
      <c r="I49" s="3">
        <v>0.16</v>
      </c>
      <c r="J49" s="3">
        <v>0</v>
      </c>
      <c r="K49" s="3">
        <v>14.99</v>
      </c>
      <c r="L49" s="3">
        <v>60.64</v>
      </c>
    </row>
    <row r="50" spans="1:12" s="66" customFormat="1" ht="15.75" customHeight="1" x14ac:dyDescent="0.25">
      <c r="A50" s="6">
        <v>394</v>
      </c>
      <c r="B50" s="11" t="s">
        <v>185</v>
      </c>
      <c r="C50" s="3">
        <v>150</v>
      </c>
      <c r="D50" s="3">
        <v>0.25</v>
      </c>
      <c r="E50" s="3">
        <v>0</v>
      </c>
      <c r="F50" s="3">
        <v>17</v>
      </c>
      <c r="G50" s="3">
        <v>68.989999999999995</v>
      </c>
      <c r="H50" s="3">
        <v>200</v>
      </c>
      <c r="I50" s="3">
        <v>0.33</v>
      </c>
      <c r="J50" s="3">
        <v>0</v>
      </c>
      <c r="K50" s="3">
        <v>22.67</v>
      </c>
      <c r="L50" s="3">
        <v>91.99</v>
      </c>
    </row>
    <row r="51" spans="1:12" s="66" customFormat="1" ht="15.75" customHeight="1" x14ac:dyDescent="0.25">
      <c r="A51" s="6">
        <v>394</v>
      </c>
      <c r="B51" s="11" t="s">
        <v>74</v>
      </c>
      <c r="C51" s="3">
        <v>150</v>
      </c>
      <c r="D51" s="3">
        <v>0.12</v>
      </c>
      <c r="E51" s="3">
        <v>0</v>
      </c>
      <c r="F51" s="3">
        <v>11.24</v>
      </c>
      <c r="G51" s="3">
        <v>45</v>
      </c>
      <c r="H51" s="3">
        <v>200</v>
      </c>
      <c r="I51" s="3">
        <v>0.16</v>
      </c>
      <c r="J51" s="3">
        <v>0</v>
      </c>
      <c r="K51" s="3">
        <v>14.99</v>
      </c>
      <c r="L51" s="3">
        <v>60</v>
      </c>
    </row>
    <row r="52" spans="1:12" s="66" customFormat="1" ht="15.75" customHeight="1" x14ac:dyDescent="0.25">
      <c r="A52" s="6">
        <v>394</v>
      </c>
      <c r="B52" s="11" t="s">
        <v>62</v>
      </c>
      <c r="C52" s="3">
        <v>150</v>
      </c>
      <c r="D52" s="3">
        <v>0.25</v>
      </c>
      <c r="E52" s="3">
        <v>0</v>
      </c>
      <c r="F52" s="3">
        <v>17</v>
      </c>
      <c r="G52" s="3">
        <v>68.989999999999995</v>
      </c>
      <c r="H52" s="3">
        <v>200</v>
      </c>
      <c r="I52" s="3">
        <v>0.33</v>
      </c>
      <c r="J52" s="3">
        <v>0</v>
      </c>
      <c r="K52" s="3">
        <v>22.67</v>
      </c>
      <c r="L52" s="3">
        <v>91.99</v>
      </c>
    </row>
    <row r="53" spans="1:12" s="66" customFormat="1" ht="15.75" customHeight="1" x14ac:dyDescent="0.25">
      <c r="A53" s="6">
        <v>390</v>
      </c>
      <c r="B53" s="12" t="s">
        <v>109</v>
      </c>
      <c r="C53" s="6">
        <v>150</v>
      </c>
      <c r="D53" s="6">
        <v>0.24</v>
      </c>
      <c r="E53" s="6">
        <v>0.06</v>
      </c>
      <c r="F53" s="6">
        <v>18.149999999999999</v>
      </c>
      <c r="G53" s="6">
        <v>74.099999999999994</v>
      </c>
      <c r="H53" s="6">
        <v>200</v>
      </c>
      <c r="I53" s="6">
        <v>0.32</v>
      </c>
      <c r="J53" s="6">
        <v>0.08</v>
      </c>
      <c r="K53" s="6">
        <v>24.2</v>
      </c>
      <c r="L53" s="6">
        <v>98.8</v>
      </c>
    </row>
    <row r="54" spans="1:12" s="66" customFormat="1" ht="15.75" customHeight="1" x14ac:dyDescent="0.25">
      <c r="A54" s="6">
        <v>394</v>
      </c>
      <c r="B54" s="11" t="s">
        <v>156</v>
      </c>
      <c r="C54" s="3">
        <v>150</v>
      </c>
      <c r="D54" s="3">
        <v>0.12</v>
      </c>
      <c r="E54" s="3">
        <v>0</v>
      </c>
      <c r="F54" s="3">
        <v>11.24</v>
      </c>
      <c r="G54" s="3">
        <v>45.48</v>
      </c>
      <c r="H54" s="3">
        <v>200</v>
      </c>
      <c r="I54" s="3">
        <v>0.16</v>
      </c>
      <c r="J54" s="3">
        <v>0</v>
      </c>
      <c r="K54" s="3">
        <v>14.99</v>
      </c>
      <c r="L54" s="3">
        <v>60.64</v>
      </c>
    </row>
    <row r="55" spans="1:12" s="66" customFormat="1" ht="15.75" customHeight="1" x14ac:dyDescent="0.25">
      <c r="A55" s="6">
        <v>394</v>
      </c>
      <c r="B55" s="10" t="s">
        <v>15</v>
      </c>
      <c r="C55" s="3">
        <v>150</v>
      </c>
      <c r="D55" s="3">
        <v>0.42</v>
      </c>
      <c r="E55" s="3">
        <v>0</v>
      </c>
      <c r="F55" s="3">
        <v>20.92</v>
      </c>
      <c r="G55" s="3">
        <v>85.34</v>
      </c>
      <c r="H55" s="3">
        <v>200</v>
      </c>
      <c r="I55" s="3">
        <v>0.56000000000000005</v>
      </c>
      <c r="J55" s="3">
        <v>0</v>
      </c>
      <c r="K55" s="3">
        <v>27.89</v>
      </c>
      <c r="L55" s="3">
        <v>113.79</v>
      </c>
    </row>
    <row r="56" spans="1:12" s="66" customFormat="1" ht="15.75" customHeight="1" x14ac:dyDescent="0.25">
      <c r="A56" s="6" t="s">
        <v>113</v>
      </c>
      <c r="B56" s="59" t="s">
        <v>169</v>
      </c>
      <c r="C56" s="6">
        <v>30</v>
      </c>
      <c r="D56" s="6">
        <v>0.3</v>
      </c>
      <c r="E56" s="6">
        <v>2.13</v>
      </c>
      <c r="F56" s="6">
        <v>20.010000000000002</v>
      </c>
      <c r="G56" s="6">
        <v>100.5</v>
      </c>
      <c r="H56" s="6">
        <v>30</v>
      </c>
      <c r="I56" s="6">
        <v>0.3</v>
      </c>
      <c r="J56" s="6">
        <v>2.13</v>
      </c>
      <c r="K56" s="6">
        <v>20.010000000000002</v>
      </c>
      <c r="L56" s="6">
        <v>100.5</v>
      </c>
    </row>
    <row r="57" spans="1:12" s="66" customFormat="1" ht="15.75" customHeight="1" x14ac:dyDescent="0.25">
      <c r="A57" s="6">
        <v>492</v>
      </c>
      <c r="B57" s="12" t="s">
        <v>18</v>
      </c>
      <c r="C57" s="6">
        <v>40</v>
      </c>
      <c r="D57" s="6">
        <v>2.72</v>
      </c>
      <c r="E57" s="6">
        <v>4.68</v>
      </c>
      <c r="F57" s="6">
        <v>27.06</v>
      </c>
      <c r="G57" s="6">
        <v>161.4</v>
      </c>
      <c r="H57" s="6">
        <v>60</v>
      </c>
      <c r="I57" s="6">
        <v>4.09</v>
      </c>
      <c r="J57" s="6">
        <v>7.02</v>
      </c>
      <c r="K57" s="6">
        <v>40.590000000000003</v>
      </c>
      <c r="L57" s="6">
        <v>242.1</v>
      </c>
    </row>
    <row r="58" spans="1:12" s="66" customFormat="1" ht="15.75" customHeight="1" x14ac:dyDescent="0.25">
      <c r="A58" s="6">
        <v>299</v>
      </c>
      <c r="B58" s="11" t="s">
        <v>61</v>
      </c>
      <c r="C58" s="3">
        <v>80</v>
      </c>
      <c r="D58" s="3">
        <v>5.67</v>
      </c>
      <c r="E58" s="3">
        <v>13.74</v>
      </c>
      <c r="F58" s="3">
        <v>1.34</v>
      </c>
      <c r="G58" s="3">
        <v>154.05000000000001</v>
      </c>
      <c r="H58" s="3">
        <v>90</v>
      </c>
      <c r="I58" s="3">
        <v>6.61</v>
      </c>
      <c r="J58" s="3">
        <v>16.03</v>
      </c>
      <c r="K58" s="3">
        <v>1.56</v>
      </c>
      <c r="L58" s="3">
        <v>179.92</v>
      </c>
    </row>
    <row r="59" spans="1:12" s="66" customFormat="1" ht="15.75" customHeight="1" x14ac:dyDescent="0.25">
      <c r="A59" s="6">
        <v>271</v>
      </c>
      <c r="B59" s="11" t="s">
        <v>132</v>
      </c>
      <c r="C59" s="3">
        <v>80</v>
      </c>
      <c r="D59" s="3">
        <v>10.69</v>
      </c>
      <c r="E59" s="3">
        <v>3.76</v>
      </c>
      <c r="F59" s="3">
        <v>7.9</v>
      </c>
      <c r="G59" s="3">
        <v>108</v>
      </c>
      <c r="H59" s="3">
        <v>90</v>
      </c>
      <c r="I59" s="3">
        <v>12.03</v>
      </c>
      <c r="J59" s="3">
        <v>4.2300000000000004</v>
      </c>
      <c r="K59" s="3">
        <v>8.9</v>
      </c>
      <c r="L59" s="3">
        <v>121.5</v>
      </c>
    </row>
    <row r="60" spans="1:12" s="66" customFormat="1" ht="15.75" customHeight="1" x14ac:dyDescent="0.25">
      <c r="A60" s="6">
        <v>414</v>
      </c>
      <c r="B60" s="11" t="s">
        <v>24</v>
      </c>
      <c r="C60" s="3">
        <v>150</v>
      </c>
      <c r="D60" s="3">
        <v>2.09</v>
      </c>
      <c r="E60" s="3">
        <v>2.39</v>
      </c>
      <c r="F60" s="3">
        <v>14.78</v>
      </c>
      <c r="G60" s="3">
        <v>89.02</v>
      </c>
      <c r="H60" s="3">
        <v>200</v>
      </c>
      <c r="I60" s="3">
        <v>2.79</v>
      </c>
      <c r="J60" s="3">
        <v>3.19</v>
      </c>
      <c r="K60" s="3">
        <v>19.71</v>
      </c>
      <c r="L60" s="3">
        <v>118.69</v>
      </c>
    </row>
    <row r="61" spans="1:12" s="66" customFormat="1" ht="15.75" customHeight="1" x14ac:dyDescent="0.25">
      <c r="A61" s="6" t="s">
        <v>171</v>
      </c>
      <c r="B61" s="12" t="s">
        <v>201</v>
      </c>
      <c r="C61" s="3">
        <v>40</v>
      </c>
      <c r="D61" s="3">
        <v>3.09</v>
      </c>
      <c r="E61" s="3">
        <v>2.59</v>
      </c>
      <c r="F61" s="3">
        <v>19.260000000000002</v>
      </c>
      <c r="G61" s="3">
        <v>112.86</v>
      </c>
      <c r="H61" s="3">
        <v>60</v>
      </c>
      <c r="I61" s="3">
        <v>4.6399999999999997</v>
      </c>
      <c r="J61" s="3">
        <v>3.89</v>
      </c>
      <c r="K61" s="3">
        <v>28.9</v>
      </c>
      <c r="L61" s="3">
        <v>169.3</v>
      </c>
    </row>
    <row r="62" spans="1:12" s="66" customFormat="1" ht="15.75" customHeight="1" x14ac:dyDescent="0.25">
      <c r="A62" s="6">
        <v>217</v>
      </c>
      <c r="B62" s="12" t="s">
        <v>94</v>
      </c>
      <c r="C62" s="6">
        <v>150</v>
      </c>
      <c r="D62" s="6">
        <v>6.3</v>
      </c>
      <c r="E62" s="6">
        <v>5.25</v>
      </c>
      <c r="F62" s="6">
        <v>18.600000000000001</v>
      </c>
      <c r="G62" s="6">
        <v>147.9</v>
      </c>
      <c r="H62" s="6">
        <v>200</v>
      </c>
      <c r="I62" s="6">
        <v>8.4</v>
      </c>
      <c r="J62" s="6">
        <v>7</v>
      </c>
      <c r="K62" s="6">
        <v>24.8</v>
      </c>
      <c r="L62" s="6">
        <v>197.2</v>
      </c>
    </row>
    <row r="63" spans="1:12" s="66" customFormat="1" ht="15.75" customHeight="1" x14ac:dyDescent="0.25">
      <c r="A63" s="6">
        <v>217</v>
      </c>
      <c r="B63" s="11" t="s">
        <v>95</v>
      </c>
      <c r="C63" s="3">
        <v>150</v>
      </c>
      <c r="D63" s="3">
        <v>19.07</v>
      </c>
      <c r="E63" s="3">
        <v>7.62</v>
      </c>
      <c r="F63" s="3">
        <v>19.34</v>
      </c>
      <c r="G63" s="3">
        <v>222.15</v>
      </c>
      <c r="H63" s="3">
        <v>200</v>
      </c>
      <c r="I63" s="3">
        <v>25.43</v>
      </c>
      <c r="J63" s="3">
        <v>10.16</v>
      </c>
      <c r="K63" s="3">
        <v>25.79</v>
      </c>
      <c r="L63" s="3">
        <v>296.2</v>
      </c>
    </row>
    <row r="64" spans="1:12" s="66" customFormat="1" ht="15.75" customHeight="1" x14ac:dyDescent="0.25">
      <c r="A64" s="6">
        <v>217</v>
      </c>
      <c r="B64" s="11" t="s">
        <v>97</v>
      </c>
      <c r="C64" s="3">
        <v>150</v>
      </c>
      <c r="D64" s="3">
        <v>19.07</v>
      </c>
      <c r="E64" s="3">
        <v>7.62</v>
      </c>
      <c r="F64" s="3">
        <v>19.34</v>
      </c>
      <c r="G64" s="3">
        <v>222.15</v>
      </c>
      <c r="H64" s="3">
        <v>200</v>
      </c>
      <c r="I64" s="3">
        <v>25.43</v>
      </c>
      <c r="J64" s="3">
        <v>10.16</v>
      </c>
      <c r="K64" s="3">
        <v>25.79</v>
      </c>
      <c r="L64" s="3">
        <v>296.2</v>
      </c>
    </row>
    <row r="65" spans="1:12" s="66" customFormat="1" ht="15.75" customHeight="1" x14ac:dyDescent="0.25">
      <c r="A65" s="6">
        <v>217</v>
      </c>
      <c r="B65" s="11" t="s">
        <v>51</v>
      </c>
      <c r="C65" s="3">
        <v>150</v>
      </c>
      <c r="D65" s="3">
        <v>19.07</v>
      </c>
      <c r="E65" s="3">
        <v>7.62</v>
      </c>
      <c r="F65" s="3">
        <v>19.34</v>
      </c>
      <c r="G65" s="3">
        <v>222.15</v>
      </c>
      <c r="H65" s="3">
        <v>200</v>
      </c>
      <c r="I65" s="3">
        <v>25.43</v>
      </c>
      <c r="J65" s="3">
        <v>10.16</v>
      </c>
      <c r="K65" s="3">
        <v>25.79</v>
      </c>
      <c r="L65" s="3">
        <v>296.2</v>
      </c>
    </row>
    <row r="66" spans="1:12" s="66" customFormat="1" ht="15.75" customHeight="1" x14ac:dyDescent="0.25">
      <c r="A66" s="6">
        <v>217</v>
      </c>
      <c r="B66" s="12" t="s">
        <v>98</v>
      </c>
      <c r="C66" s="6">
        <v>150</v>
      </c>
      <c r="D66" s="6">
        <v>6.3</v>
      </c>
      <c r="E66" s="6">
        <v>5.25</v>
      </c>
      <c r="F66" s="6">
        <v>18.600000000000001</v>
      </c>
      <c r="G66" s="6">
        <v>147.9</v>
      </c>
      <c r="H66" s="6">
        <v>200</v>
      </c>
      <c r="I66" s="6">
        <v>8.4</v>
      </c>
      <c r="J66" s="6">
        <v>7</v>
      </c>
      <c r="K66" s="6">
        <v>24.8</v>
      </c>
      <c r="L66" s="6">
        <v>197.2</v>
      </c>
    </row>
    <row r="67" spans="1:12" s="66" customFormat="1" ht="15.75" customHeight="1" x14ac:dyDescent="0.25">
      <c r="A67" s="6">
        <v>217</v>
      </c>
      <c r="B67" s="11" t="s">
        <v>96</v>
      </c>
      <c r="C67" s="3">
        <v>150</v>
      </c>
      <c r="D67" s="3">
        <v>19.07</v>
      </c>
      <c r="E67" s="3">
        <v>7.62</v>
      </c>
      <c r="F67" s="3">
        <v>19.34</v>
      </c>
      <c r="G67" s="3">
        <v>222.15</v>
      </c>
      <c r="H67" s="3">
        <v>200</v>
      </c>
      <c r="I67" s="3">
        <v>25.43</v>
      </c>
      <c r="J67" s="3">
        <v>10.16</v>
      </c>
      <c r="K67" s="3">
        <v>25.79</v>
      </c>
      <c r="L67" s="3">
        <v>296.2</v>
      </c>
    </row>
    <row r="68" spans="1:12" s="66" customFormat="1" ht="15.75" customHeight="1" x14ac:dyDescent="0.25">
      <c r="A68" s="6">
        <v>244</v>
      </c>
      <c r="B68" s="12" t="s">
        <v>107</v>
      </c>
      <c r="C68" s="6">
        <v>150</v>
      </c>
      <c r="D68" s="6">
        <v>20.16</v>
      </c>
      <c r="E68" s="6">
        <v>10.11</v>
      </c>
      <c r="F68" s="6">
        <v>33.85</v>
      </c>
      <c r="G68" s="6">
        <v>306.8</v>
      </c>
      <c r="H68" s="6">
        <v>200</v>
      </c>
      <c r="I68" s="6">
        <v>26.89</v>
      </c>
      <c r="J68" s="6">
        <v>13.49</v>
      </c>
      <c r="K68" s="6">
        <v>45.14</v>
      </c>
      <c r="L68" s="6">
        <v>409.1</v>
      </c>
    </row>
    <row r="69" spans="1:12" s="66" customFormat="1" ht="15.75" customHeight="1" x14ac:dyDescent="0.25">
      <c r="A69" s="6">
        <v>315</v>
      </c>
      <c r="B69" s="12" t="s">
        <v>258</v>
      </c>
      <c r="C69" s="6">
        <v>200</v>
      </c>
      <c r="D69" s="6">
        <v>17.68</v>
      </c>
      <c r="E69" s="6">
        <v>11.32</v>
      </c>
      <c r="F69" s="6">
        <v>19.75</v>
      </c>
      <c r="G69" s="6">
        <v>273.33</v>
      </c>
      <c r="H69" s="6">
        <v>220</v>
      </c>
      <c r="I69" s="6">
        <v>19.45</v>
      </c>
      <c r="J69" s="6">
        <v>12.42</v>
      </c>
      <c r="K69" s="6">
        <v>21.73</v>
      </c>
      <c r="L69" s="6">
        <v>300.66000000000003</v>
      </c>
    </row>
    <row r="70" spans="1:12" s="66" customFormat="1" ht="15.75" customHeight="1" x14ac:dyDescent="0.25">
      <c r="A70" s="6">
        <v>219</v>
      </c>
      <c r="B70" s="11" t="s">
        <v>34</v>
      </c>
      <c r="C70" s="3">
        <v>120</v>
      </c>
      <c r="D70" s="3">
        <v>4.41</v>
      </c>
      <c r="E70" s="3">
        <v>4.25</v>
      </c>
      <c r="F70" s="3">
        <v>28.27</v>
      </c>
      <c r="G70" s="3">
        <v>168.87</v>
      </c>
      <c r="H70" s="3">
        <v>130</v>
      </c>
      <c r="I70" s="3">
        <v>4.78</v>
      </c>
      <c r="J70" s="3">
        <v>4.5999999999999996</v>
      </c>
      <c r="K70" s="3">
        <v>30.63</v>
      </c>
      <c r="L70" s="3">
        <v>182.94</v>
      </c>
    </row>
    <row r="71" spans="1:12" s="66" customFormat="1" ht="15.75" customHeight="1" x14ac:dyDescent="0.25">
      <c r="A71" s="6">
        <v>220</v>
      </c>
      <c r="B71" s="11" t="s">
        <v>64</v>
      </c>
      <c r="C71" s="3">
        <v>150</v>
      </c>
      <c r="D71" s="3">
        <v>7.56</v>
      </c>
      <c r="E71" s="3">
        <v>10.39</v>
      </c>
      <c r="F71" s="3">
        <v>0.79</v>
      </c>
      <c r="G71" s="3">
        <v>228.45</v>
      </c>
      <c r="H71" s="3">
        <v>200</v>
      </c>
      <c r="I71" s="3">
        <v>10.1</v>
      </c>
      <c r="J71" s="3">
        <v>13.85</v>
      </c>
      <c r="K71" s="3">
        <v>1.1000000000000001</v>
      </c>
      <c r="L71" s="3">
        <v>304.60000000000002</v>
      </c>
    </row>
    <row r="72" spans="1:12" s="66" customFormat="1" ht="15.75" customHeight="1" x14ac:dyDescent="0.25">
      <c r="A72" s="6" t="s">
        <v>113</v>
      </c>
      <c r="B72" s="12" t="s">
        <v>136</v>
      </c>
      <c r="C72" s="6">
        <v>150</v>
      </c>
      <c r="D72" s="6">
        <v>1.2</v>
      </c>
      <c r="E72" s="6">
        <v>0.3</v>
      </c>
      <c r="F72" s="6">
        <v>11.25</v>
      </c>
      <c r="G72" s="6">
        <v>57</v>
      </c>
      <c r="H72" s="6">
        <v>150</v>
      </c>
      <c r="I72" s="6">
        <v>1.2</v>
      </c>
      <c r="J72" s="6">
        <v>0.3</v>
      </c>
      <c r="K72" s="6">
        <v>11.25</v>
      </c>
      <c r="L72" s="6">
        <v>57</v>
      </c>
    </row>
    <row r="73" spans="1:12" s="66" customFormat="1" ht="15.75" customHeight="1" x14ac:dyDescent="0.25">
      <c r="A73" s="6" t="s">
        <v>113</v>
      </c>
      <c r="B73" s="12" t="s">
        <v>115</v>
      </c>
      <c r="C73" s="6">
        <v>30</v>
      </c>
      <c r="D73" s="6">
        <v>0.15</v>
      </c>
      <c r="E73" s="6">
        <v>0</v>
      </c>
      <c r="F73" s="6">
        <v>22.83</v>
      </c>
      <c r="G73" s="6">
        <v>91.2</v>
      </c>
      <c r="H73" s="6">
        <v>30</v>
      </c>
      <c r="I73" s="6">
        <v>0.15</v>
      </c>
      <c r="J73" s="6">
        <v>0</v>
      </c>
      <c r="K73" s="6">
        <v>22.83</v>
      </c>
      <c r="L73" s="6">
        <v>91.2</v>
      </c>
    </row>
    <row r="74" spans="1:12" s="66" customFormat="1" ht="15.75" customHeight="1" x14ac:dyDescent="0.25">
      <c r="A74" s="6" t="s">
        <v>113</v>
      </c>
      <c r="B74" s="10" t="s">
        <v>10</v>
      </c>
      <c r="C74" s="3">
        <v>6</v>
      </c>
      <c r="D74" s="3">
        <v>0.04</v>
      </c>
      <c r="E74" s="3">
        <v>4.68</v>
      </c>
      <c r="F74" s="3">
        <v>0.06</v>
      </c>
      <c r="G74" s="3">
        <v>42.52</v>
      </c>
      <c r="H74" s="3">
        <v>7</v>
      </c>
      <c r="I74" s="3">
        <v>0.05</v>
      </c>
      <c r="J74" s="3">
        <v>5.46</v>
      </c>
      <c r="K74" s="3">
        <v>7.0000000000000007E-2</v>
      </c>
      <c r="L74" s="3">
        <v>49.6</v>
      </c>
    </row>
    <row r="75" spans="1:12" s="66" customFormat="1" ht="15.75" customHeight="1" x14ac:dyDescent="0.25">
      <c r="A75" s="6" t="s">
        <v>113</v>
      </c>
      <c r="B75" s="59" t="s">
        <v>319</v>
      </c>
      <c r="C75" s="6">
        <v>150</v>
      </c>
      <c r="D75" s="6">
        <v>4.5</v>
      </c>
      <c r="E75" s="6">
        <v>4.8</v>
      </c>
      <c r="F75" s="6">
        <v>7.05</v>
      </c>
      <c r="G75" s="6">
        <v>87</v>
      </c>
      <c r="H75" s="6">
        <v>200</v>
      </c>
      <c r="I75" s="6">
        <v>6</v>
      </c>
      <c r="J75" s="6">
        <v>6.4</v>
      </c>
      <c r="K75" s="6">
        <v>9.4</v>
      </c>
      <c r="L75" s="6">
        <v>116</v>
      </c>
    </row>
    <row r="76" spans="1:12" s="66" customFormat="1" ht="15.75" customHeight="1" x14ac:dyDescent="0.25">
      <c r="A76" s="6" t="s">
        <v>113</v>
      </c>
      <c r="B76" s="12" t="s">
        <v>190</v>
      </c>
      <c r="C76" s="6">
        <v>25</v>
      </c>
      <c r="D76" s="6">
        <v>1.7</v>
      </c>
      <c r="E76" s="6">
        <v>2.13</v>
      </c>
      <c r="F76" s="6">
        <v>14.25</v>
      </c>
      <c r="G76" s="6">
        <v>76.75</v>
      </c>
      <c r="H76" s="6">
        <v>30</v>
      </c>
      <c r="I76" s="6">
        <v>2.04</v>
      </c>
      <c r="J76" s="6">
        <v>2.5499999999999998</v>
      </c>
      <c r="K76" s="6">
        <v>17.100000000000001</v>
      </c>
      <c r="L76" s="6">
        <v>92.1</v>
      </c>
    </row>
    <row r="77" spans="1:12" s="66" customFormat="1" ht="15.75" customHeight="1" x14ac:dyDescent="0.25">
      <c r="A77" s="6" t="s">
        <v>113</v>
      </c>
      <c r="B77" s="59" t="s">
        <v>128</v>
      </c>
      <c r="C77" s="6">
        <v>150</v>
      </c>
      <c r="D77" s="6">
        <v>4.5</v>
      </c>
      <c r="E77" s="6">
        <v>4.8</v>
      </c>
      <c r="F77" s="6">
        <v>7.05</v>
      </c>
      <c r="G77" s="6">
        <v>87</v>
      </c>
      <c r="H77" s="6">
        <v>200</v>
      </c>
      <c r="I77" s="6">
        <v>6</v>
      </c>
      <c r="J77" s="6">
        <v>6.4</v>
      </c>
      <c r="K77" s="6">
        <v>9.4</v>
      </c>
      <c r="L77" s="6">
        <v>116</v>
      </c>
    </row>
    <row r="78" spans="1:12" s="66" customFormat="1" ht="15.75" customHeight="1" x14ac:dyDescent="0.25">
      <c r="A78" s="8" t="s">
        <v>113</v>
      </c>
      <c r="B78" s="123" t="s">
        <v>143</v>
      </c>
      <c r="C78" s="8">
        <v>40</v>
      </c>
      <c r="D78" s="8">
        <v>0.4</v>
      </c>
      <c r="E78" s="8">
        <v>4</v>
      </c>
      <c r="F78" s="8">
        <v>2.8</v>
      </c>
      <c r="G78" s="8">
        <v>48.8</v>
      </c>
      <c r="H78" s="6">
        <v>50</v>
      </c>
      <c r="I78" s="8">
        <v>0.5</v>
      </c>
      <c r="J78" s="8">
        <v>5</v>
      </c>
      <c r="K78" s="8">
        <v>3.5</v>
      </c>
      <c r="L78" s="6">
        <v>61</v>
      </c>
    </row>
    <row r="79" spans="1:12" s="66" customFormat="1" ht="15.75" customHeight="1" x14ac:dyDescent="0.25">
      <c r="A79" s="6">
        <v>417</v>
      </c>
      <c r="B79" s="83" t="s">
        <v>79</v>
      </c>
      <c r="C79" s="3">
        <v>150</v>
      </c>
      <c r="D79" s="3">
        <v>0.51</v>
      </c>
      <c r="E79" s="3">
        <v>0</v>
      </c>
      <c r="F79" s="3">
        <v>15.76</v>
      </c>
      <c r="G79" s="3">
        <v>35.15</v>
      </c>
      <c r="H79" s="3">
        <v>200</v>
      </c>
      <c r="I79" s="3">
        <v>0.68</v>
      </c>
      <c r="J79" s="3">
        <v>0</v>
      </c>
      <c r="K79" s="3">
        <v>21</v>
      </c>
      <c r="L79" s="3">
        <v>46.87</v>
      </c>
    </row>
    <row r="80" spans="1:12" s="66" customFormat="1" ht="15.75" customHeight="1" x14ac:dyDescent="0.25">
      <c r="A80" s="6">
        <v>417</v>
      </c>
      <c r="B80" s="11" t="s">
        <v>63</v>
      </c>
      <c r="C80" s="5">
        <v>150</v>
      </c>
      <c r="D80" s="5">
        <v>0.08</v>
      </c>
      <c r="E80" s="5">
        <v>0</v>
      </c>
      <c r="F80" s="5">
        <v>15.8</v>
      </c>
      <c r="G80" s="5">
        <v>63.52</v>
      </c>
      <c r="H80" s="3">
        <v>200</v>
      </c>
      <c r="I80" s="5">
        <v>0.11</v>
      </c>
      <c r="J80" s="5">
        <v>0</v>
      </c>
      <c r="K80" s="5">
        <v>21.1</v>
      </c>
      <c r="L80" s="3">
        <v>84.7</v>
      </c>
    </row>
    <row r="81" spans="1:12" s="66" customFormat="1" ht="15.75" customHeight="1" x14ac:dyDescent="0.25">
      <c r="A81" s="6">
        <v>338</v>
      </c>
      <c r="B81" s="11" t="s">
        <v>57</v>
      </c>
      <c r="C81" s="3">
        <v>180</v>
      </c>
      <c r="D81" s="3">
        <v>3.78</v>
      </c>
      <c r="E81" s="3">
        <v>8.2799999999999994</v>
      </c>
      <c r="F81" s="3">
        <v>19.03</v>
      </c>
      <c r="G81" s="3">
        <v>185.4</v>
      </c>
      <c r="H81" s="3">
        <v>200</v>
      </c>
      <c r="I81" s="3">
        <v>4.2</v>
      </c>
      <c r="J81" s="3">
        <v>9.1999999999999993</v>
      </c>
      <c r="K81" s="3">
        <v>21.4</v>
      </c>
      <c r="L81" s="3">
        <v>206</v>
      </c>
    </row>
    <row r="82" spans="1:12" s="66" customFormat="1" ht="15.75" customHeight="1" x14ac:dyDescent="0.25">
      <c r="A82" s="6" t="s">
        <v>168</v>
      </c>
      <c r="B82" s="12" t="s">
        <v>167</v>
      </c>
      <c r="C82" s="6">
        <v>150</v>
      </c>
      <c r="D82" s="6">
        <v>7.06</v>
      </c>
      <c r="E82" s="6">
        <v>10.62</v>
      </c>
      <c r="F82" s="6">
        <v>34.07</v>
      </c>
      <c r="G82" s="6">
        <v>260.10000000000002</v>
      </c>
      <c r="H82" s="6">
        <v>200</v>
      </c>
      <c r="I82" s="6">
        <v>9.41</v>
      </c>
      <c r="J82" s="6">
        <v>14.16</v>
      </c>
      <c r="K82" s="6">
        <v>45.42</v>
      </c>
      <c r="L82" s="6">
        <v>346.8</v>
      </c>
    </row>
    <row r="83" spans="1:12" s="66" customFormat="1" ht="15.75" customHeight="1" x14ac:dyDescent="0.25">
      <c r="A83" s="6"/>
      <c r="B83" s="12" t="s">
        <v>209</v>
      </c>
      <c r="C83" s="6">
        <v>40</v>
      </c>
      <c r="D83" s="6">
        <v>0</v>
      </c>
      <c r="E83" s="6">
        <v>0</v>
      </c>
      <c r="F83" s="6">
        <v>1.1200000000000001</v>
      </c>
      <c r="G83" s="6">
        <v>6</v>
      </c>
      <c r="H83" s="6">
        <v>50</v>
      </c>
      <c r="I83" s="6">
        <v>0</v>
      </c>
      <c r="J83" s="6">
        <v>0</v>
      </c>
      <c r="K83" s="6">
        <v>1.4</v>
      </c>
      <c r="L83" s="6">
        <v>7.5</v>
      </c>
    </row>
    <row r="84" spans="1:12" s="66" customFormat="1" ht="15.75" customHeight="1" x14ac:dyDescent="0.25">
      <c r="A84" s="6" t="s">
        <v>113</v>
      </c>
      <c r="B84" s="12" t="s">
        <v>292</v>
      </c>
      <c r="C84" s="6">
        <v>40</v>
      </c>
      <c r="D84" s="6">
        <v>0</v>
      </c>
      <c r="E84" s="6">
        <v>0</v>
      </c>
      <c r="F84" s="6">
        <v>1.2</v>
      </c>
      <c r="G84" s="6">
        <v>4.8</v>
      </c>
      <c r="H84" s="6">
        <v>50</v>
      </c>
      <c r="I84" s="6">
        <v>0</v>
      </c>
      <c r="J84" s="6">
        <v>0</v>
      </c>
      <c r="K84" s="6">
        <v>1.5</v>
      </c>
      <c r="L84" s="6">
        <v>6</v>
      </c>
    </row>
    <row r="85" spans="1:12" s="66" customFormat="1" ht="15.75" customHeight="1" x14ac:dyDescent="0.25">
      <c r="A85" s="6">
        <v>233</v>
      </c>
      <c r="B85" s="11" t="s">
        <v>47</v>
      </c>
      <c r="C85" s="3">
        <v>180</v>
      </c>
      <c r="D85" s="3">
        <v>13.8</v>
      </c>
      <c r="E85" s="3">
        <v>17.100000000000001</v>
      </c>
      <c r="F85" s="3">
        <v>20.12</v>
      </c>
      <c r="G85" s="3">
        <v>252</v>
      </c>
      <c r="H85" s="3">
        <v>200</v>
      </c>
      <c r="I85" s="3">
        <v>15.33</v>
      </c>
      <c r="J85" s="3">
        <v>19</v>
      </c>
      <c r="K85" s="3">
        <v>22.36</v>
      </c>
      <c r="L85" s="3">
        <v>280</v>
      </c>
    </row>
    <row r="86" spans="1:12" s="66" customFormat="1" ht="15.75" customHeight="1" x14ac:dyDescent="0.25">
      <c r="A86" s="6">
        <v>230</v>
      </c>
      <c r="B86" s="11" t="s">
        <v>163</v>
      </c>
      <c r="C86" s="3">
        <v>150</v>
      </c>
      <c r="D86" s="3">
        <v>16.03</v>
      </c>
      <c r="E86" s="3">
        <v>29.65</v>
      </c>
      <c r="F86" s="3">
        <v>2.46</v>
      </c>
      <c r="G86" s="3">
        <v>341</v>
      </c>
      <c r="H86" s="3">
        <v>180</v>
      </c>
      <c r="I86" s="3">
        <v>19.239999999999998</v>
      </c>
      <c r="J86" s="3">
        <v>5.69</v>
      </c>
      <c r="K86" s="3">
        <v>3.29</v>
      </c>
      <c r="L86" s="3">
        <v>455.3</v>
      </c>
    </row>
    <row r="87" spans="1:12" s="66" customFormat="1" x14ac:dyDescent="0.25">
      <c r="A87" s="6">
        <v>316</v>
      </c>
      <c r="B87" s="12" t="s">
        <v>101</v>
      </c>
      <c r="C87" s="3">
        <v>80</v>
      </c>
      <c r="D87" s="6">
        <v>5.21</v>
      </c>
      <c r="E87" s="6">
        <v>6.61</v>
      </c>
      <c r="F87" s="6">
        <v>6.95</v>
      </c>
      <c r="G87" s="6">
        <v>108.19</v>
      </c>
      <c r="H87" s="3">
        <v>90</v>
      </c>
      <c r="I87" s="6">
        <v>5.86</v>
      </c>
      <c r="J87" s="6">
        <v>7.44</v>
      </c>
      <c r="K87" s="6">
        <v>7.82</v>
      </c>
      <c r="L87" s="6">
        <v>121.71</v>
      </c>
    </row>
    <row r="88" spans="1:12" s="66" customFormat="1" x14ac:dyDescent="0.25">
      <c r="A88" s="6">
        <v>332</v>
      </c>
      <c r="B88" s="12" t="s">
        <v>90</v>
      </c>
      <c r="C88" s="6">
        <v>120</v>
      </c>
      <c r="D88" s="6">
        <v>2.92</v>
      </c>
      <c r="E88" s="6">
        <v>4.29</v>
      </c>
      <c r="F88" s="6">
        <v>29.34</v>
      </c>
      <c r="G88" s="6">
        <v>167.76</v>
      </c>
      <c r="H88" s="3">
        <v>130</v>
      </c>
      <c r="I88" s="6">
        <v>3.16</v>
      </c>
      <c r="J88" s="6">
        <v>4.6500000000000004</v>
      </c>
      <c r="K88" s="6">
        <v>31.79</v>
      </c>
      <c r="L88" s="6">
        <v>181.74</v>
      </c>
    </row>
    <row r="89" spans="1:12" s="66" customFormat="1" x14ac:dyDescent="0.25">
      <c r="A89" s="6" t="s">
        <v>113</v>
      </c>
      <c r="B89" s="12" t="s">
        <v>112</v>
      </c>
      <c r="C89" s="6">
        <v>30</v>
      </c>
      <c r="D89" s="6">
        <v>2.25</v>
      </c>
      <c r="E89" s="6">
        <v>4.5</v>
      </c>
      <c r="F89" s="6">
        <v>20.399999999999999</v>
      </c>
      <c r="G89" s="6">
        <v>132</v>
      </c>
      <c r="H89" s="6">
        <v>30</v>
      </c>
      <c r="I89" s="6">
        <v>2.25</v>
      </c>
      <c r="J89" s="6">
        <v>4.5</v>
      </c>
      <c r="K89" s="6">
        <v>20.399999999999999</v>
      </c>
      <c r="L89" s="6">
        <v>132</v>
      </c>
    </row>
    <row r="90" spans="1:12" s="66" customFormat="1" x14ac:dyDescent="0.25">
      <c r="A90" s="6" t="s">
        <v>171</v>
      </c>
      <c r="B90" s="11" t="s">
        <v>170</v>
      </c>
      <c r="C90" s="3">
        <v>40</v>
      </c>
      <c r="D90" s="3">
        <v>3.09</v>
      </c>
      <c r="E90" s="3">
        <v>2.59</v>
      </c>
      <c r="F90" s="3">
        <v>19.260000000000002</v>
      </c>
      <c r="G90" s="3">
        <v>112.86</v>
      </c>
      <c r="H90" s="3">
        <v>60</v>
      </c>
      <c r="I90" s="3">
        <v>4.6399999999999997</v>
      </c>
      <c r="J90" s="3">
        <v>3.89</v>
      </c>
      <c r="K90" s="3">
        <v>28.9</v>
      </c>
      <c r="L90" s="3">
        <v>169.3</v>
      </c>
    </row>
    <row r="91" spans="1:12" s="66" customFormat="1" x14ac:dyDescent="0.25">
      <c r="A91" s="6">
        <v>437</v>
      </c>
      <c r="B91" s="11" t="s">
        <v>80</v>
      </c>
      <c r="C91" s="3">
        <v>40</v>
      </c>
      <c r="D91" s="3">
        <v>3.1</v>
      </c>
      <c r="E91" s="3">
        <v>2.6</v>
      </c>
      <c r="F91" s="3">
        <v>19.32</v>
      </c>
      <c r="G91" s="3">
        <v>113.15</v>
      </c>
      <c r="H91" s="3">
        <v>60</v>
      </c>
      <c r="I91" s="3">
        <v>3.88</v>
      </c>
      <c r="J91" s="3">
        <v>3.25</v>
      </c>
      <c r="K91" s="3">
        <v>24.15</v>
      </c>
      <c r="L91" s="3">
        <v>169.3</v>
      </c>
    </row>
    <row r="92" spans="1:12" s="66" customFormat="1" x14ac:dyDescent="0.25">
      <c r="A92" s="6" t="s">
        <v>160</v>
      </c>
      <c r="B92" s="12" t="s">
        <v>299</v>
      </c>
      <c r="C92" s="6">
        <v>180</v>
      </c>
      <c r="D92" s="6">
        <v>4.71</v>
      </c>
      <c r="E92" s="6">
        <v>17.260000000000002</v>
      </c>
      <c r="F92" s="6">
        <v>51.24</v>
      </c>
      <c r="G92" s="6">
        <v>378.9</v>
      </c>
      <c r="H92" s="6">
        <v>200</v>
      </c>
      <c r="I92" s="6">
        <v>5.24</v>
      </c>
      <c r="J92" s="6">
        <v>19.18</v>
      </c>
      <c r="K92" s="6">
        <v>56.93</v>
      </c>
      <c r="L92" s="6">
        <v>421.28</v>
      </c>
    </row>
    <row r="93" spans="1:12" s="66" customFormat="1" x14ac:dyDescent="0.25">
      <c r="A93" s="6">
        <v>321</v>
      </c>
      <c r="B93" s="12" t="s">
        <v>162</v>
      </c>
      <c r="C93" s="6">
        <v>200</v>
      </c>
      <c r="D93" s="6">
        <v>16.940000000000001</v>
      </c>
      <c r="E93" s="6">
        <v>14.65</v>
      </c>
      <c r="F93" s="6">
        <v>30.09</v>
      </c>
      <c r="G93" s="6">
        <v>316.8</v>
      </c>
      <c r="H93" s="6">
        <v>220</v>
      </c>
      <c r="I93" s="6">
        <v>18.89</v>
      </c>
      <c r="J93" s="6">
        <v>15.94</v>
      </c>
      <c r="K93" s="6">
        <v>33.44</v>
      </c>
      <c r="L93" s="6">
        <v>352</v>
      </c>
    </row>
    <row r="94" spans="1:12" s="66" customFormat="1" x14ac:dyDescent="0.25">
      <c r="A94" s="6" t="s">
        <v>113</v>
      </c>
      <c r="B94" s="11" t="s">
        <v>67</v>
      </c>
      <c r="C94" s="3">
        <v>6</v>
      </c>
      <c r="D94" s="3">
        <v>0.02</v>
      </c>
      <c r="E94" s="3">
        <v>0</v>
      </c>
      <c r="F94" s="3">
        <v>3.83</v>
      </c>
      <c r="G94" s="3">
        <v>14.52</v>
      </c>
      <c r="H94" s="3">
        <v>7</v>
      </c>
      <c r="I94" s="3">
        <v>0.2</v>
      </c>
      <c r="J94" s="3">
        <v>0</v>
      </c>
      <c r="K94" s="3">
        <v>4.47</v>
      </c>
      <c r="L94" s="3">
        <v>16.940000000000001</v>
      </c>
    </row>
    <row r="95" spans="1:12" s="66" customFormat="1" x14ac:dyDescent="0.25">
      <c r="A95" s="6"/>
      <c r="B95" s="12" t="s">
        <v>214</v>
      </c>
      <c r="C95" s="6">
        <v>40</v>
      </c>
      <c r="D95" s="6">
        <v>0</v>
      </c>
      <c r="E95" s="6">
        <v>0</v>
      </c>
      <c r="F95" s="6">
        <v>1.52</v>
      </c>
      <c r="G95" s="6">
        <v>14.8</v>
      </c>
      <c r="H95" s="6">
        <v>50</v>
      </c>
      <c r="I95" s="6">
        <v>0</v>
      </c>
      <c r="J95" s="6">
        <v>0</v>
      </c>
      <c r="K95" s="6">
        <v>1.9</v>
      </c>
      <c r="L95" s="6">
        <v>18.5</v>
      </c>
    </row>
    <row r="96" spans="1:12" s="66" customFormat="1" x14ac:dyDescent="0.25">
      <c r="A96" s="6">
        <v>209</v>
      </c>
      <c r="B96" s="12" t="s">
        <v>138</v>
      </c>
      <c r="C96" s="35">
        <v>185</v>
      </c>
      <c r="D96" s="6">
        <v>9.8000000000000007</v>
      </c>
      <c r="E96" s="6">
        <v>12.24</v>
      </c>
      <c r="F96" s="6">
        <v>62.92</v>
      </c>
      <c r="G96" s="6">
        <v>402</v>
      </c>
      <c r="H96" s="6">
        <v>200</v>
      </c>
      <c r="I96" s="6">
        <v>10.69</v>
      </c>
      <c r="J96" s="6">
        <v>13.23</v>
      </c>
      <c r="K96" s="6">
        <v>68.010000000000005</v>
      </c>
      <c r="L96" s="6">
        <v>435.57</v>
      </c>
    </row>
    <row r="97" spans="1:17" s="66" customFormat="1" x14ac:dyDescent="0.25">
      <c r="A97" s="6">
        <v>80</v>
      </c>
      <c r="B97" s="11" t="s">
        <v>53</v>
      </c>
      <c r="C97" s="3">
        <v>150</v>
      </c>
      <c r="D97" s="3">
        <v>3.02</v>
      </c>
      <c r="E97" s="3">
        <v>6.78</v>
      </c>
      <c r="F97" s="3">
        <v>19.43</v>
      </c>
      <c r="G97" s="3">
        <v>89.76</v>
      </c>
      <c r="H97" s="3">
        <v>200</v>
      </c>
      <c r="I97" s="3">
        <v>4.03</v>
      </c>
      <c r="J97" s="3">
        <v>9.0399999999999991</v>
      </c>
      <c r="K97" s="3">
        <v>25.91</v>
      </c>
      <c r="L97" s="3">
        <v>119.68</v>
      </c>
    </row>
    <row r="98" spans="1:17" s="66" customFormat="1" x14ac:dyDescent="0.25">
      <c r="A98" s="6">
        <v>82</v>
      </c>
      <c r="B98" s="48" t="s">
        <v>133</v>
      </c>
      <c r="C98" s="6">
        <v>150</v>
      </c>
      <c r="D98" s="6">
        <v>1.26</v>
      </c>
      <c r="E98" s="6">
        <v>3.06</v>
      </c>
      <c r="F98" s="6">
        <v>9.9499999999999993</v>
      </c>
      <c r="G98" s="6">
        <v>72.45</v>
      </c>
      <c r="H98" s="6">
        <v>200</v>
      </c>
      <c r="I98" s="6">
        <v>1.68</v>
      </c>
      <c r="J98" s="6">
        <v>4.09</v>
      </c>
      <c r="K98" s="6">
        <v>13.27</v>
      </c>
      <c r="L98" s="6">
        <v>96.6</v>
      </c>
    </row>
    <row r="99" spans="1:17" s="66" customFormat="1" x14ac:dyDescent="0.25">
      <c r="A99" s="6" t="s">
        <v>171</v>
      </c>
      <c r="B99" s="47" t="s">
        <v>189</v>
      </c>
      <c r="C99" s="3">
        <v>40</v>
      </c>
      <c r="D99" s="3">
        <v>3.1</v>
      </c>
      <c r="E99" s="3">
        <v>2.6</v>
      </c>
      <c r="F99" s="3">
        <v>19.32</v>
      </c>
      <c r="G99" s="3">
        <v>113.15</v>
      </c>
      <c r="H99" s="3">
        <v>60</v>
      </c>
      <c r="I99" s="3">
        <v>3.88</v>
      </c>
      <c r="J99" s="3">
        <v>3.25</v>
      </c>
      <c r="K99" s="3">
        <v>24.15</v>
      </c>
      <c r="L99" s="3">
        <v>141.44</v>
      </c>
      <c r="Q99" s="66" t="s">
        <v>223</v>
      </c>
    </row>
    <row r="100" spans="1:17" s="66" customFormat="1" x14ac:dyDescent="0.25">
      <c r="A100" s="6">
        <v>315</v>
      </c>
      <c r="B100" s="119" t="s">
        <v>44</v>
      </c>
      <c r="C100" s="4">
        <v>120</v>
      </c>
      <c r="D100" s="4">
        <v>3.11</v>
      </c>
      <c r="E100" s="4">
        <v>4.01</v>
      </c>
      <c r="F100" s="4">
        <v>32.229999999999997</v>
      </c>
      <c r="G100" s="3">
        <v>180.14</v>
      </c>
      <c r="H100" s="3">
        <v>130</v>
      </c>
      <c r="I100" s="4">
        <v>3.37</v>
      </c>
      <c r="J100" s="4">
        <v>4.34</v>
      </c>
      <c r="K100" s="4">
        <v>34.92</v>
      </c>
      <c r="L100" s="3">
        <v>195.15</v>
      </c>
    </row>
    <row r="101" spans="1:17" s="66" customFormat="1" x14ac:dyDescent="0.25">
      <c r="A101" s="6">
        <v>332</v>
      </c>
      <c r="B101" s="48" t="s">
        <v>91</v>
      </c>
      <c r="C101" s="6">
        <v>120</v>
      </c>
      <c r="D101" s="6">
        <v>2.92</v>
      </c>
      <c r="E101" s="6">
        <v>4.29</v>
      </c>
      <c r="F101" s="6">
        <v>29.34</v>
      </c>
      <c r="G101" s="6">
        <v>167.76</v>
      </c>
      <c r="H101" s="3">
        <v>130</v>
      </c>
      <c r="I101" s="4">
        <v>3.37</v>
      </c>
      <c r="J101" s="4">
        <v>4.34</v>
      </c>
      <c r="K101" s="4">
        <v>34.92</v>
      </c>
      <c r="L101" s="3">
        <v>195.15</v>
      </c>
    </row>
    <row r="102" spans="1:17" x14ac:dyDescent="0.25">
      <c r="A102" s="1">
        <v>312</v>
      </c>
      <c r="B102" s="140" t="s">
        <v>50</v>
      </c>
      <c r="C102" s="19">
        <v>80</v>
      </c>
      <c r="D102" s="19">
        <v>11.06</v>
      </c>
      <c r="E102" s="19">
        <v>7.46</v>
      </c>
      <c r="F102" s="19">
        <v>4.4800000000000004</v>
      </c>
      <c r="G102" s="19">
        <v>129.38</v>
      </c>
      <c r="H102" s="19">
        <v>90</v>
      </c>
      <c r="I102" s="19">
        <v>12.44</v>
      </c>
      <c r="J102" s="19">
        <v>8.39</v>
      </c>
      <c r="K102" s="19">
        <v>5.04</v>
      </c>
      <c r="L102" s="19">
        <v>145.55000000000001</v>
      </c>
    </row>
    <row r="103" spans="1:17" s="66" customFormat="1" x14ac:dyDescent="0.25">
      <c r="A103" s="6">
        <v>263</v>
      </c>
      <c r="B103" s="121" t="s">
        <v>152</v>
      </c>
      <c r="C103" s="3">
        <v>80</v>
      </c>
      <c r="D103" s="6">
        <v>13.73</v>
      </c>
      <c r="E103" s="6">
        <v>4.74</v>
      </c>
      <c r="F103" s="6">
        <v>3.42</v>
      </c>
      <c r="G103" s="6">
        <v>112</v>
      </c>
      <c r="H103" s="3">
        <v>90</v>
      </c>
      <c r="I103" s="6">
        <v>15.45</v>
      </c>
      <c r="J103" s="6">
        <v>5.34</v>
      </c>
      <c r="K103" s="6">
        <v>3.85</v>
      </c>
      <c r="L103" s="6">
        <v>126</v>
      </c>
    </row>
    <row r="104" spans="1:17" s="66" customFormat="1" x14ac:dyDescent="0.25">
      <c r="A104" s="6">
        <v>261</v>
      </c>
      <c r="B104" s="47" t="s">
        <v>73</v>
      </c>
      <c r="C104" s="3">
        <v>80</v>
      </c>
      <c r="D104" s="3">
        <v>8.2899999999999991</v>
      </c>
      <c r="E104" s="3">
        <v>4.58</v>
      </c>
      <c r="F104" s="3">
        <v>4.2699999999999996</v>
      </c>
      <c r="G104" s="3">
        <v>171.51</v>
      </c>
      <c r="H104" s="3">
        <v>90</v>
      </c>
      <c r="I104" s="3">
        <v>9.32</v>
      </c>
      <c r="J104" s="3">
        <v>5.12</v>
      </c>
      <c r="K104" s="3">
        <v>4.83</v>
      </c>
      <c r="L104" s="3">
        <v>192.94</v>
      </c>
    </row>
    <row r="105" spans="1:17" s="66" customFormat="1" ht="16.5" customHeight="1" x14ac:dyDescent="0.25">
      <c r="A105" s="6">
        <v>277</v>
      </c>
      <c r="B105" s="121" t="s">
        <v>99</v>
      </c>
      <c r="C105" s="3">
        <v>80</v>
      </c>
      <c r="D105" s="6">
        <v>9.73</v>
      </c>
      <c r="E105" s="6">
        <v>3.45</v>
      </c>
      <c r="F105" s="6">
        <v>10.06</v>
      </c>
      <c r="G105" s="6">
        <v>110.66</v>
      </c>
      <c r="H105" s="3">
        <v>90</v>
      </c>
      <c r="I105" s="6">
        <v>10.95</v>
      </c>
      <c r="J105" s="6">
        <v>3.88</v>
      </c>
      <c r="K105" s="6">
        <v>11.32</v>
      </c>
      <c r="L105" s="6">
        <v>124.5</v>
      </c>
    </row>
    <row r="106" spans="1:17" s="66" customFormat="1" x14ac:dyDescent="0.25">
      <c r="A106" s="6" t="s">
        <v>134</v>
      </c>
      <c r="B106" s="47" t="s">
        <v>59</v>
      </c>
      <c r="C106" s="3">
        <v>120</v>
      </c>
      <c r="D106" s="3">
        <v>2.48</v>
      </c>
      <c r="E106" s="3">
        <v>4.5599999999999996</v>
      </c>
      <c r="F106" s="3" t="s">
        <v>60</v>
      </c>
      <c r="G106" s="3">
        <v>104.8</v>
      </c>
      <c r="H106" s="3">
        <v>130</v>
      </c>
      <c r="I106" s="3">
        <v>2.69</v>
      </c>
      <c r="J106" s="3">
        <v>4.9400000000000004</v>
      </c>
      <c r="K106" s="3">
        <v>27.56</v>
      </c>
      <c r="L106" s="3">
        <v>113.53</v>
      </c>
    </row>
    <row r="107" spans="1:17" s="66" customFormat="1" x14ac:dyDescent="0.25">
      <c r="A107" s="6" t="s">
        <v>113</v>
      </c>
      <c r="B107" s="120" t="s">
        <v>306</v>
      </c>
      <c r="C107" s="3">
        <v>200</v>
      </c>
      <c r="D107" s="3">
        <v>0</v>
      </c>
      <c r="E107" s="3">
        <v>0</v>
      </c>
      <c r="F107" s="3">
        <v>22</v>
      </c>
      <c r="G107" s="3">
        <v>90</v>
      </c>
      <c r="H107" s="3">
        <v>200</v>
      </c>
      <c r="I107" s="3">
        <v>0</v>
      </c>
      <c r="J107" s="3">
        <v>0</v>
      </c>
      <c r="K107" s="3">
        <v>22</v>
      </c>
      <c r="L107" s="3">
        <v>90</v>
      </c>
    </row>
    <row r="108" spans="1:17" s="66" customFormat="1" x14ac:dyDescent="0.25">
      <c r="A108" s="6">
        <v>366</v>
      </c>
      <c r="B108" s="47" t="s">
        <v>36</v>
      </c>
      <c r="C108" s="3">
        <v>30</v>
      </c>
      <c r="D108" s="3">
        <v>0.16</v>
      </c>
      <c r="E108" s="3">
        <v>1.1000000000000001</v>
      </c>
      <c r="F108" s="3">
        <v>1.57</v>
      </c>
      <c r="G108" s="3">
        <v>16.850000000000001</v>
      </c>
      <c r="H108" s="3">
        <v>30</v>
      </c>
      <c r="I108" s="3">
        <v>0.16</v>
      </c>
      <c r="J108" s="3">
        <v>1.1000000000000001</v>
      </c>
      <c r="K108" s="3">
        <v>1.57</v>
      </c>
      <c r="L108" s="3">
        <v>16.850000000000001</v>
      </c>
    </row>
    <row r="109" spans="1:17" s="66" customFormat="1" x14ac:dyDescent="0.25">
      <c r="A109" s="6">
        <v>368</v>
      </c>
      <c r="B109" s="48" t="s">
        <v>177</v>
      </c>
      <c r="C109" s="6">
        <v>30</v>
      </c>
      <c r="D109" s="6">
        <v>0.6</v>
      </c>
      <c r="E109" s="6">
        <v>1.57</v>
      </c>
      <c r="F109" s="6">
        <v>2.12</v>
      </c>
      <c r="G109" s="6">
        <v>25.14</v>
      </c>
      <c r="H109" s="6">
        <v>40</v>
      </c>
      <c r="I109" s="6">
        <v>0.8</v>
      </c>
      <c r="J109" s="6">
        <v>2.09</v>
      </c>
      <c r="K109" s="6">
        <v>2.83</v>
      </c>
      <c r="L109" s="6">
        <v>33.56</v>
      </c>
    </row>
    <row r="110" spans="1:17" s="66" customFormat="1" ht="15.75" customHeight="1" x14ac:dyDescent="0.25">
      <c r="A110" s="6">
        <v>385</v>
      </c>
      <c r="B110" s="48" t="s">
        <v>219</v>
      </c>
      <c r="C110" s="6">
        <v>30</v>
      </c>
      <c r="D110" s="6">
        <v>0.5</v>
      </c>
      <c r="E110" s="6">
        <v>4.0199999999999996</v>
      </c>
      <c r="F110" s="6">
        <v>1.5</v>
      </c>
      <c r="G110" s="6">
        <v>44.04</v>
      </c>
      <c r="H110" s="6">
        <v>30</v>
      </c>
      <c r="I110" s="6">
        <v>0.5</v>
      </c>
      <c r="J110" s="6">
        <v>4.0199999999999996</v>
      </c>
      <c r="K110" s="6">
        <v>1.5</v>
      </c>
      <c r="L110" s="6">
        <v>44.04</v>
      </c>
    </row>
    <row r="111" spans="1:17" s="66" customFormat="1" x14ac:dyDescent="0.25">
      <c r="A111" s="6" t="s">
        <v>113</v>
      </c>
      <c r="B111" s="48" t="s">
        <v>137</v>
      </c>
      <c r="C111" s="6">
        <v>30</v>
      </c>
      <c r="D111" s="6">
        <v>0</v>
      </c>
      <c r="E111" s="6">
        <v>0</v>
      </c>
      <c r="F111" s="6">
        <v>3.18</v>
      </c>
      <c r="G111" s="6">
        <v>12.75</v>
      </c>
      <c r="H111" s="6">
        <v>30</v>
      </c>
      <c r="I111" s="6">
        <v>0</v>
      </c>
      <c r="J111" s="6">
        <v>0</v>
      </c>
      <c r="K111" s="6">
        <v>3.18</v>
      </c>
      <c r="L111" s="6">
        <v>12.75</v>
      </c>
    </row>
    <row r="112" spans="1:17" s="66" customFormat="1" x14ac:dyDescent="0.25">
      <c r="A112" s="6">
        <v>92</v>
      </c>
      <c r="B112" s="48" t="s">
        <v>84</v>
      </c>
      <c r="C112" s="6">
        <v>150</v>
      </c>
      <c r="D112" s="3">
        <v>13.18</v>
      </c>
      <c r="E112" s="3">
        <v>7.1</v>
      </c>
      <c r="F112" s="3">
        <v>23.12</v>
      </c>
      <c r="G112" s="3">
        <v>204.65</v>
      </c>
      <c r="H112" s="6">
        <v>200</v>
      </c>
      <c r="I112" s="3">
        <v>16.100000000000001</v>
      </c>
      <c r="J112" s="3">
        <v>9.77</v>
      </c>
      <c r="K112" s="3">
        <v>30.9</v>
      </c>
      <c r="L112" s="3">
        <v>269.45999999999998</v>
      </c>
    </row>
    <row r="113" spans="1:12" s="66" customFormat="1" x14ac:dyDescent="0.25">
      <c r="A113" s="6">
        <v>88</v>
      </c>
      <c r="B113" s="48" t="s">
        <v>89</v>
      </c>
      <c r="C113" s="6">
        <v>150</v>
      </c>
      <c r="D113" s="6">
        <v>1.61</v>
      </c>
      <c r="E113" s="6">
        <v>1.7</v>
      </c>
      <c r="F113" s="6">
        <v>10.199999999999999</v>
      </c>
      <c r="G113" s="6">
        <v>62.8</v>
      </c>
      <c r="H113" s="6">
        <v>200</v>
      </c>
      <c r="I113" s="6">
        <v>2.68</v>
      </c>
      <c r="J113" s="6">
        <v>2.83</v>
      </c>
      <c r="K113" s="6">
        <v>17.14</v>
      </c>
      <c r="L113" s="6">
        <v>104.7</v>
      </c>
    </row>
    <row r="114" spans="1:12" s="66" customFormat="1" x14ac:dyDescent="0.25">
      <c r="A114" s="6" t="s">
        <v>141</v>
      </c>
      <c r="B114" s="47" t="s">
        <v>144</v>
      </c>
      <c r="C114" s="3">
        <v>150</v>
      </c>
      <c r="D114" s="3">
        <v>1.4</v>
      </c>
      <c r="E114" s="3">
        <v>2.33</v>
      </c>
      <c r="F114" s="3">
        <v>8.17</v>
      </c>
      <c r="G114" s="3">
        <v>59.27</v>
      </c>
      <c r="H114" s="3">
        <v>200</v>
      </c>
      <c r="I114" s="3">
        <v>1.87</v>
      </c>
      <c r="J114" s="3">
        <v>3.11</v>
      </c>
      <c r="K114" s="3">
        <v>10.9</v>
      </c>
      <c r="L114" s="3">
        <v>79</v>
      </c>
    </row>
    <row r="115" spans="1:12" s="66" customFormat="1" x14ac:dyDescent="0.25">
      <c r="A115" s="39"/>
      <c r="B115" s="47" t="s">
        <v>49</v>
      </c>
      <c r="C115" s="3">
        <v>150</v>
      </c>
      <c r="D115" s="3">
        <v>1.39</v>
      </c>
      <c r="E115" s="3">
        <v>4.6399999999999997</v>
      </c>
      <c r="F115" s="3">
        <v>9.26</v>
      </c>
      <c r="G115" s="3">
        <v>84.35</v>
      </c>
      <c r="H115" s="3">
        <v>200</v>
      </c>
      <c r="I115" s="3">
        <v>1.85</v>
      </c>
      <c r="J115" s="3">
        <v>6.19</v>
      </c>
      <c r="K115" s="3">
        <v>12.35</v>
      </c>
      <c r="L115" s="3">
        <v>112.47</v>
      </c>
    </row>
    <row r="116" spans="1:12" s="66" customFormat="1" x14ac:dyDescent="0.25">
      <c r="A116" s="39"/>
      <c r="B116" s="48" t="s">
        <v>88</v>
      </c>
      <c r="C116" s="6">
        <v>150</v>
      </c>
      <c r="D116" s="3">
        <v>5.93</v>
      </c>
      <c r="E116" s="3">
        <v>6.08</v>
      </c>
      <c r="F116" s="3">
        <v>6.85</v>
      </c>
      <c r="G116" s="3">
        <v>84.98</v>
      </c>
      <c r="H116" s="6">
        <v>200</v>
      </c>
      <c r="I116" s="6">
        <v>6.28</v>
      </c>
      <c r="J116" s="3">
        <v>7.11</v>
      </c>
      <c r="K116" s="3">
        <v>9.66</v>
      </c>
      <c r="L116" s="3">
        <v>126.79</v>
      </c>
    </row>
    <row r="117" spans="1:12" s="66" customFormat="1" x14ac:dyDescent="0.25">
      <c r="A117" s="6">
        <v>94</v>
      </c>
      <c r="B117" s="47" t="s">
        <v>69</v>
      </c>
      <c r="C117" s="3">
        <v>150</v>
      </c>
      <c r="D117" s="3">
        <v>6</v>
      </c>
      <c r="E117" s="3">
        <v>8.85</v>
      </c>
      <c r="F117" s="3">
        <v>9.24</v>
      </c>
      <c r="G117" s="3">
        <v>155.24</v>
      </c>
      <c r="H117" s="3">
        <v>200</v>
      </c>
      <c r="I117" s="3">
        <v>8</v>
      </c>
      <c r="J117" s="3">
        <v>11.8</v>
      </c>
      <c r="K117" s="3">
        <v>12.32</v>
      </c>
      <c r="L117" s="3">
        <v>206.99</v>
      </c>
    </row>
    <row r="118" spans="1:12" s="66" customFormat="1" x14ac:dyDescent="0.25">
      <c r="A118" s="6">
        <v>86</v>
      </c>
      <c r="B118" s="12" t="s">
        <v>103</v>
      </c>
      <c r="C118" s="3">
        <v>150</v>
      </c>
      <c r="D118" s="3">
        <v>6</v>
      </c>
      <c r="E118" s="3">
        <v>8.85</v>
      </c>
      <c r="F118" s="3">
        <v>9.24</v>
      </c>
      <c r="G118" s="3">
        <v>155.24</v>
      </c>
      <c r="H118" s="3">
        <v>200</v>
      </c>
      <c r="I118" s="3">
        <v>8</v>
      </c>
      <c r="J118" s="3">
        <v>11.8</v>
      </c>
      <c r="K118" s="3">
        <v>12.32</v>
      </c>
      <c r="L118" s="3">
        <v>206.99</v>
      </c>
    </row>
    <row r="119" spans="1:12" s="66" customFormat="1" ht="15" customHeight="1" x14ac:dyDescent="0.25">
      <c r="A119" s="6">
        <v>100</v>
      </c>
      <c r="B119" s="11" t="s">
        <v>70</v>
      </c>
      <c r="C119" s="3">
        <v>150</v>
      </c>
      <c r="D119" s="3">
        <v>4.1900000000000004</v>
      </c>
      <c r="E119" s="3">
        <v>4.59</v>
      </c>
      <c r="F119" s="3">
        <v>14.8</v>
      </c>
      <c r="G119" s="3">
        <v>117.06</v>
      </c>
      <c r="H119" s="3">
        <v>200</v>
      </c>
      <c r="I119" s="3">
        <v>5.59</v>
      </c>
      <c r="J119" s="3">
        <v>6.12</v>
      </c>
      <c r="K119" s="3">
        <v>19.73</v>
      </c>
      <c r="L119" s="3">
        <v>156.1</v>
      </c>
    </row>
    <row r="120" spans="1:12" s="66" customFormat="1" x14ac:dyDescent="0.25">
      <c r="A120" s="6">
        <v>97</v>
      </c>
      <c r="B120" s="12" t="s">
        <v>186</v>
      </c>
      <c r="C120" s="6">
        <v>150</v>
      </c>
      <c r="D120" s="6">
        <v>3.62</v>
      </c>
      <c r="E120" s="7" t="s">
        <v>187</v>
      </c>
      <c r="F120" s="6">
        <v>10.81</v>
      </c>
      <c r="G120" s="6">
        <v>93.45</v>
      </c>
      <c r="H120" s="6">
        <v>200</v>
      </c>
      <c r="I120" s="6">
        <v>4.82</v>
      </c>
      <c r="J120" s="6">
        <v>5.29</v>
      </c>
      <c r="K120" s="6">
        <v>14.41</v>
      </c>
      <c r="L120" s="6">
        <v>124.6</v>
      </c>
    </row>
    <row r="121" spans="1:12" s="66" customFormat="1" x14ac:dyDescent="0.25">
      <c r="A121" s="6">
        <v>114</v>
      </c>
      <c r="B121" s="48" t="s">
        <v>312</v>
      </c>
      <c r="C121" s="6">
        <v>150</v>
      </c>
      <c r="D121" s="6">
        <v>3.52</v>
      </c>
      <c r="E121" s="6">
        <v>6.91</v>
      </c>
      <c r="F121" s="6">
        <v>18.239999999999998</v>
      </c>
      <c r="G121" s="6">
        <v>117.3</v>
      </c>
      <c r="H121" s="6">
        <v>200</v>
      </c>
      <c r="I121" s="6">
        <v>4.6900000000000004</v>
      </c>
      <c r="J121" s="6">
        <v>9.1999999999999993</v>
      </c>
      <c r="K121" s="6">
        <v>13.65</v>
      </c>
      <c r="L121" s="6">
        <v>156.4</v>
      </c>
    </row>
    <row r="122" spans="1:12" s="66" customFormat="1" x14ac:dyDescent="0.25">
      <c r="A122" s="39"/>
      <c r="B122" s="11" t="s">
        <v>301</v>
      </c>
      <c r="C122" s="3">
        <v>150</v>
      </c>
      <c r="D122" s="3">
        <v>6</v>
      </c>
      <c r="E122" s="3">
        <v>8.85</v>
      </c>
      <c r="F122" s="3">
        <v>9.24</v>
      </c>
      <c r="G122" s="3">
        <v>155.24</v>
      </c>
      <c r="H122" s="3">
        <v>200</v>
      </c>
      <c r="I122" s="3">
        <v>8</v>
      </c>
      <c r="J122" s="3">
        <v>11.8</v>
      </c>
      <c r="K122" s="3">
        <v>12.32</v>
      </c>
      <c r="L122" s="3">
        <v>206.99</v>
      </c>
    </row>
    <row r="123" spans="1:12" s="66" customFormat="1" ht="15" customHeight="1" x14ac:dyDescent="0.25">
      <c r="A123" s="6">
        <v>91</v>
      </c>
      <c r="B123" s="12" t="s">
        <v>85</v>
      </c>
      <c r="C123" s="3">
        <v>150</v>
      </c>
      <c r="D123" s="3">
        <v>6</v>
      </c>
      <c r="E123" s="3">
        <v>8.85</v>
      </c>
      <c r="F123" s="3">
        <v>9.24</v>
      </c>
      <c r="G123" s="3">
        <v>155.24</v>
      </c>
      <c r="H123" s="3">
        <v>200</v>
      </c>
      <c r="I123" s="3">
        <v>8</v>
      </c>
      <c r="J123" s="3">
        <v>11.8</v>
      </c>
      <c r="K123" s="3">
        <v>12.32</v>
      </c>
      <c r="L123" s="3">
        <v>206.99</v>
      </c>
    </row>
    <row r="124" spans="1:12" s="66" customFormat="1" ht="20.25" customHeight="1" x14ac:dyDescent="0.25">
      <c r="A124" s="6">
        <v>88</v>
      </c>
      <c r="B124" s="11" t="s">
        <v>25</v>
      </c>
      <c r="C124" s="3">
        <v>150</v>
      </c>
      <c r="D124" s="3">
        <v>1.61</v>
      </c>
      <c r="E124" s="3">
        <v>1.7</v>
      </c>
      <c r="F124" s="3">
        <v>10.31</v>
      </c>
      <c r="G124" s="3">
        <v>62.85</v>
      </c>
      <c r="H124" s="3">
        <v>200</v>
      </c>
      <c r="I124" s="3">
        <v>2.15</v>
      </c>
      <c r="J124" s="3">
        <v>2.27</v>
      </c>
      <c r="K124" s="3">
        <v>13.75</v>
      </c>
      <c r="L124" s="3">
        <v>83.8</v>
      </c>
    </row>
    <row r="125" spans="1:12" s="66" customFormat="1" x14ac:dyDescent="0.25">
      <c r="A125" s="6">
        <v>89</v>
      </c>
      <c r="B125" s="12" t="s">
        <v>87</v>
      </c>
      <c r="C125" s="6">
        <v>150</v>
      </c>
      <c r="D125" s="6">
        <v>3.98</v>
      </c>
      <c r="E125" s="6">
        <v>3.11</v>
      </c>
      <c r="F125" s="6">
        <v>9.26</v>
      </c>
      <c r="G125" s="6">
        <v>81</v>
      </c>
      <c r="H125" s="6">
        <v>200</v>
      </c>
      <c r="I125" s="6">
        <v>6.64</v>
      </c>
      <c r="J125" s="6">
        <v>5.18</v>
      </c>
      <c r="K125" s="6">
        <v>15.44</v>
      </c>
      <c r="L125" s="6">
        <v>139</v>
      </c>
    </row>
    <row r="126" spans="1:12" s="66" customFormat="1" x14ac:dyDescent="0.25">
      <c r="A126" s="6">
        <v>87</v>
      </c>
      <c r="B126" s="11" t="s">
        <v>307</v>
      </c>
      <c r="C126" s="3">
        <v>150</v>
      </c>
      <c r="D126" s="3">
        <v>1.8</v>
      </c>
      <c r="E126" s="3">
        <v>2.85</v>
      </c>
      <c r="F126" s="3">
        <v>2.95</v>
      </c>
      <c r="G126" s="3">
        <v>59.27</v>
      </c>
      <c r="H126" s="3">
        <v>200</v>
      </c>
      <c r="I126" s="3">
        <v>2.4</v>
      </c>
      <c r="J126" s="3">
        <v>3.8</v>
      </c>
      <c r="K126" s="3">
        <v>3.93</v>
      </c>
      <c r="L126" s="3">
        <v>79</v>
      </c>
    </row>
    <row r="127" spans="1:12" s="66" customFormat="1" x14ac:dyDescent="0.25">
      <c r="A127" s="6">
        <v>70</v>
      </c>
      <c r="B127" s="10" t="s">
        <v>172</v>
      </c>
      <c r="C127" s="3">
        <v>150</v>
      </c>
      <c r="D127" s="3">
        <v>1.1599999999999999</v>
      </c>
      <c r="E127" s="3">
        <v>3.8</v>
      </c>
      <c r="F127" s="3">
        <v>6.03</v>
      </c>
      <c r="G127" s="3">
        <v>62.5</v>
      </c>
      <c r="H127" s="3">
        <v>200</v>
      </c>
      <c r="I127" s="3">
        <v>1.55</v>
      </c>
      <c r="J127" s="3">
        <v>5.0999999999999996</v>
      </c>
      <c r="K127" s="3">
        <v>8.0399999999999991</v>
      </c>
      <c r="L127" s="3">
        <v>83.33</v>
      </c>
    </row>
    <row r="128" spans="1:12" s="66" customFormat="1" x14ac:dyDescent="0.25">
      <c r="A128" s="6">
        <v>80</v>
      </c>
      <c r="B128" s="11" t="s">
        <v>314</v>
      </c>
      <c r="C128" s="3">
        <v>150</v>
      </c>
      <c r="D128" s="3">
        <v>2.95</v>
      </c>
      <c r="E128" s="3">
        <v>3.68</v>
      </c>
      <c r="F128" s="3">
        <v>12.63</v>
      </c>
      <c r="G128" s="3">
        <v>90.66</v>
      </c>
      <c r="H128" s="3">
        <v>200</v>
      </c>
      <c r="I128" s="3">
        <v>3.93</v>
      </c>
      <c r="J128" s="3">
        <v>4.91</v>
      </c>
      <c r="K128" s="3">
        <v>16.84</v>
      </c>
      <c r="L128" s="3">
        <v>120.88</v>
      </c>
    </row>
    <row r="129" spans="1:12" s="66" customFormat="1" x14ac:dyDescent="0.25">
      <c r="A129" s="6">
        <v>296</v>
      </c>
      <c r="B129" s="12" t="s">
        <v>149</v>
      </c>
      <c r="C129" s="6">
        <v>60</v>
      </c>
      <c r="D129" s="6">
        <v>11.67</v>
      </c>
      <c r="E129" s="6">
        <v>8.5399999999999991</v>
      </c>
      <c r="F129" s="6">
        <v>12.53</v>
      </c>
      <c r="G129" s="6">
        <v>174</v>
      </c>
      <c r="H129" s="6">
        <v>70</v>
      </c>
      <c r="I129" s="6">
        <v>13.6</v>
      </c>
      <c r="J129" s="6">
        <v>9.9600000000000009</v>
      </c>
      <c r="K129" s="6">
        <v>14.61</v>
      </c>
      <c r="L129" s="6">
        <v>232</v>
      </c>
    </row>
    <row r="130" spans="1:12" s="66" customFormat="1" ht="12.75" customHeight="1" x14ac:dyDescent="0.25">
      <c r="A130" s="6">
        <v>296</v>
      </c>
      <c r="B130" s="12" t="s">
        <v>105</v>
      </c>
      <c r="C130" s="6">
        <v>60</v>
      </c>
      <c r="D130" s="6">
        <v>11.67</v>
      </c>
      <c r="E130" s="6">
        <v>8.5399999999999991</v>
      </c>
      <c r="F130" s="6">
        <v>12.53</v>
      </c>
      <c r="G130" s="6">
        <v>174</v>
      </c>
      <c r="H130" s="6">
        <v>70</v>
      </c>
      <c r="I130" s="6">
        <v>13.6</v>
      </c>
      <c r="J130" s="6">
        <v>9.9600000000000009</v>
      </c>
      <c r="K130" s="6">
        <v>14.61</v>
      </c>
      <c r="L130" s="6">
        <v>232</v>
      </c>
    </row>
    <row r="131" spans="1:12" s="66" customFormat="1" x14ac:dyDescent="0.25">
      <c r="A131" s="39"/>
      <c r="B131" s="11" t="s">
        <v>38</v>
      </c>
      <c r="C131" s="3">
        <v>30</v>
      </c>
      <c r="D131" s="3">
        <v>2.5499999999999998</v>
      </c>
      <c r="E131" s="3">
        <v>3.18</v>
      </c>
      <c r="F131" s="3">
        <v>21.39</v>
      </c>
      <c r="G131" s="3">
        <v>119.1</v>
      </c>
      <c r="H131" s="3">
        <v>30</v>
      </c>
      <c r="I131" s="3">
        <v>2.5499999999999998</v>
      </c>
      <c r="J131" s="3">
        <v>3.18</v>
      </c>
      <c r="K131" s="3">
        <v>21.39</v>
      </c>
      <c r="L131" s="3">
        <v>119.1</v>
      </c>
    </row>
    <row r="132" spans="1:12" s="66" customFormat="1" x14ac:dyDescent="0.25">
      <c r="A132" s="6" t="s">
        <v>113</v>
      </c>
      <c r="B132" s="10" t="s">
        <v>11</v>
      </c>
      <c r="C132" s="3">
        <v>6</v>
      </c>
      <c r="D132" s="3">
        <v>1.6</v>
      </c>
      <c r="E132" s="3">
        <v>1.61</v>
      </c>
      <c r="F132" s="3">
        <v>0</v>
      </c>
      <c r="G132" s="3">
        <v>21.12</v>
      </c>
      <c r="H132" s="3">
        <v>7</v>
      </c>
      <c r="I132" s="3">
        <v>1.87</v>
      </c>
      <c r="J132" s="3">
        <v>1.88</v>
      </c>
      <c r="K132" s="3">
        <v>0</v>
      </c>
      <c r="L132" s="3">
        <v>24.64</v>
      </c>
    </row>
    <row r="133" spans="1:12" s="66" customFormat="1" x14ac:dyDescent="0.25">
      <c r="A133" s="6" t="s">
        <v>199</v>
      </c>
      <c r="B133" s="12" t="s">
        <v>200</v>
      </c>
      <c r="C133" s="6">
        <v>150</v>
      </c>
      <c r="D133" s="6">
        <v>28.67</v>
      </c>
      <c r="E133" s="6">
        <v>7.48</v>
      </c>
      <c r="F133" s="6">
        <v>39.590000000000003</v>
      </c>
      <c r="G133" s="6">
        <v>340.36</v>
      </c>
      <c r="H133" s="6">
        <v>200</v>
      </c>
      <c r="I133" s="6">
        <v>38.22</v>
      </c>
      <c r="J133" s="6">
        <v>9.9700000000000006</v>
      </c>
      <c r="K133" s="6">
        <v>52.76</v>
      </c>
      <c r="L133" s="6">
        <v>453.81</v>
      </c>
    </row>
    <row r="134" spans="1:12" s="66" customFormat="1" ht="15.75" customHeight="1" x14ac:dyDescent="0.25">
      <c r="A134" s="39"/>
      <c r="B134" s="11" t="s">
        <v>52</v>
      </c>
      <c r="C134" s="3">
        <v>40</v>
      </c>
      <c r="D134" s="3">
        <v>5.48</v>
      </c>
      <c r="E134" s="3">
        <v>11.16</v>
      </c>
      <c r="F134" s="3">
        <v>0.96</v>
      </c>
      <c r="G134" s="3">
        <v>125.8</v>
      </c>
      <c r="H134" s="3">
        <v>50</v>
      </c>
      <c r="I134" s="3">
        <v>6.85</v>
      </c>
      <c r="J134" s="3">
        <v>13.95</v>
      </c>
      <c r="K134" s="3">
        <v>1.2</v>
      </c>
      <c r="L134" s="3">
        <v>157.25</v>
      </c>
    </row>
    <row r="135" spans="1:12" s="66" customFormat="1" x14ac:dyDescent="0.25">
      <c r="A135" s="6">
        <v>304</v>
      </c>
      <c r="B135" s="12" t="s">
        <v>150</v>
      </c>
      <c r="C135" s="3">
        <v>60</v>
      </c>
      <c r="D135" s="3">
        <v>5.67</v>
      </c>
      <c r="E135" s="3">
        <v>13.74</v>
      </c>
      <c r="F135" s="3">
        <v>1.34</v>
      </c>
      <c r="G135" s="3">
        <v>154.05000000000001</v>
      </c>
      <c r="H135" s="3">
        <v>70</v>
      </c>
      <c r="I135" s="3">
        <v>6.61</v>
      </c>
      <c r="J135" s="3">
        <v>16.03</v>
      </c>
      <c r="K135" s="3">
        <v>1.56</v>
      </c>
      <c r="L135" s="3">
        <v>179.92</v>
      </c>
    </row>
    <row r="136" spans="1:12" s="66" customFormat="1" x14ac:dyDescent="0.25">
      <c r="A136" s="6">
        <v>95</v>
      </c>
      <c r="B136" s="10" t="s">
        <v>19</v>
      </c>
      <c r="C136" s="3">
        <v>150</v>
      </c>
      <c r="D136" s="3">
        <v>7.93</v>
      </c>
      <c r="E136" s="3">
        <v>2.4700000000000002</v>
      </c>
      <c r="F136" s="3">
        <v>4.0199999999999996</v>
      </c>
      <c r="G136" s="3">
        <v>69.739999999999995</v>
      </c>
      <c r="H136" s="3">
        <v>200</v>
      </c>
      <c r="I136" s="3">
        <v>10.57</v>
      </c>
      <c r="J136" s="3">
        <v>3.29</v>
      </c>
      <c r="K136" s="3">
        <v>5.36</v>
      </c>
      <c r="L136" s="3">
        <v>92.99</v>
      </c>
    </row>
    <row r="137" spans="1:12" s="66" customFormat="1" x14ac:dyDescent="0.25">
      <c r="A137" s="6">
        <v>90</v>
      </c>
      <c r="B137" s="12" t="s">
        <v>102</v>
      </c>
      <c r="C137" s="6">
        <v>150</v>
      </c>
      <c r="D137" s="6">
        <v>3.63</v>
      </c>
      <c r="E137" s="6">
        <v>2.13</v>
      </c>
      <c r="F137" s="6">
        <v>9.39</v>
      </c>
      <c r="G137" s="6">
        <v>71.400000000000006</v>
      </c>
      <c r="H137" s="6">
        <v>200</v>
      </c>
      <c r="I137" s="6">
        <v>4.84</v>
      </c>
      <c r="J137" s="6">
        <v>2.84</v>
      </c>
      <c r="K137" s="6">
        <v>12.53</v>
      </c>
      <c r="L137" s="6">
        <v>95.2</v>
      </c>
    </row>
    <row r="138" spans="1:12" s="66" customFormat="1" x14ac:dyDescent="0.25">
      <c r="A138" s="6">
        <v>396</v>
      </c>
      <c r="B138" s="12" t="s">
        <v>166</v>
      </c>
      <c r="C138" s="6">
        <v>150</v>
      </c>
      <c r="D138" s="6">
        <v>0.1</v>
      </c>
      <c r="E138" s="6">
        <v>0.06</v>
      </c>
      <c r="F138" s="6">
        <v>20.6</v>
      </c>
      <c r="G138" s="6">
        <v>83.1</v>
      </c>
      <c r="H138" s="6">
        <v>200</v>
      </c>
      <c r="I138" s="6">
        <v>0.14000000000000001</v>
      </c>
      <c r="J138" s="6">
        <v>0.04</v>
      </c>
      <c r="K138" s="6">
        <v>27.47</v>
      </c>
      <c r="L138" s="6">
        <v>110.8</v>
      </c>
    </row>
    <row r="139" spans="1:12" s="66" customFormat="1" x14ac:dyDescent="0.25">
      <c r="A139" s="6" t="s">
        <v>145</v>
      </c>
      <c r="B139" s="12" t="s">
        <v>148</v>
      </c>
      <c r="C139" s="6">
        <v>40</v>
      </c>
      <c r="D139" s="6">
        <v>5.32</v>
      </c>
      <c r="E139" s="6">
        <v>1.98</v>
      </c>
      <c r="F139" s="6">
        <v>31.44</v>
      </c>
      <c r="G139" s="6">
        <v>164.71</v>
      </c>
      <c r="H139" s="6">
        <v>60</v>
      </c>
      <c r="I139" s="6">
        <v>7.08</v>
      </c>
      <c r="J139" s="6">
        <v>2.63</v>
      </c>
      <c r="K139" s="6">
        <v>41.81</v>
      </c>
      <c r="L139" s="6">
        <v>219.07</v>
      </c>
    </row>
    <row r="140" spans="1:12" s="66" customFormat="1" x14ac:dyDescent="0.25">
      <c r="A140" s="6" t="s">
        <v>113</v>
      </c>
      <c r="B140" s="10" t="s">
        <v>16</v>
      </c>
      <c r="C140" s="3">
        <v>40</v>
      </c>
      <c r="D140" s="3">
        <v>3.4</v>
      </c>
      <c r="E140" s="3">
        <v>1.32</v>
      </c>
      <c r="F140" s="3">
        <v>17</v>
      </c>
      <c r="G140" s="3">
        <v>103.6</v>
      </c>
      <c r="H140" s="3">
        <v>50</v>
      </c>
      <c r="I140" s="3">
        <v>4.25</v>
      </c>
      <c r="J140" s="3">
        <v>1.65</v>
      </c>
      <c r="K140" s="3">
        <v>21.25</v>
      </c>
      <c r="L140" s="3">
        <v>129.5</v>
      </c>
    </row>
    <row r="141" spans="1:12" s="66" customFormat="1" x14ac:dyDescent="0.25">
      <c r="A141" s="6" t="s">
        <v>113</v>
      </c>
      <c r="B141" s="10" t="s">
        <v>16</v>
      </c>
      <c r="C141" s="3">
        <v>20</v>
      </c>
      <c r="D141" s="3">
        <v>1.7</v>
      </c>
      <c r="E141" s="3">
        <v>0.66</v>
      </c>
      <c r="F141" s="3">
        <v>8.5</v>
      </c>
      <c r="G141" s="3">
        <v>51.8</v>
      </c>
      <c r="H141" s="3">
        <v>25</v>
      </c>
      <c r="I141" s="3">
        <v>2.13</v>
      </c>
      <c r="J141" s="3">
        <v>0.83</v>
      </c>
      <c r="K141" s="3">
        <v>10.63</v>
      </c>
      <c r="L141" s="3">
        <v>64.7</v>
      </c>
    </row>
    <row r="142" spans="1:12" s="66" customFormat="1" x14ac:dyDescent="0.25">
      <c r="A142" s="6" t="s">
        <v>113</v>
      </c>
      <c r="B142" s="10" t="s">
        <v>124</v>
      </c>
      <c r="C142" s="3">
        <v>40</v>
      </c>
      <c r="D142" s="3">
        <v>2.8</v>
      </c>
      <c r="E142" s="3">
        <v>0.28000000000000003</v>
      </c>
      <c r="F142" s="3">
        <v>19.96</v>
      </c>
      <c r="G142" s="3">
        <v>96</v>
      </c>
      <c r="H142" s="3">
        <v>50</v>
      </c>
      <c r="I142" s="3">
        <v>3.5</v>
      </c>
      <c r="J142" s="3">
        <v>0.35</v>
      </c>
      <c r="K142" s="3">
        <v>24.95</v>
      </c>
      <c r="L142" s="3">
        <v>120</v>
      </c>
    </row>
    <row r="143" spans="1:12" s="66" customFormat="1" x14ac:dyDescent="0.25">
      <c r="A143" s="6" t="s">
        <v>113</v>
      </c>
      <c r="B143" s="10" t="s">
        <v>124</v>
      </c>
      <c r="C143" s="3">
        <v>20</v>
      </c>
      <c r="D143" s="3">
        <v>1.4</v>
      </c>
      <c r="E143" s="3">
        <v>0.14000000000000001</v>
      </c>
      <c r="F143" s="3">
        <v>10</v>
      </c>
      <c r="G143" s="3">
        <v>48</v>
      </c>
      <c r="H143" s="3">
        <v>25</v>
      </c>
      <c r="I143" s="3">
        <v>1.75</v>
      </c>
      <c r="J143" s="3">
        <v>0.18</v>
      </c>
      <c r="K143" s="3">
        <v>12.48</v>
      </c>
      <c r="L143" s="3">
        <v>60</v>
      </c>
    </row>
    <row r="144" spans="1:12" s="66" customFormat="1" ht="15.75" customHeight="1" x14ac:dyDescent="0.25">
      <c r="A144" s="6">
        <v>135</v>
      </c>
      <c r="B144" s="12" t="s">
        <v>178</v>
      </c>
      <c r="C144" s="6">
        <v>180</v>
      </c>
      <c r="D144" s="6">
        <v>21.21</v>
      </c>
      <c r="E144" s="6">
        <v>14.85</v>
      </c>
      <c r="F144" s="6">
        <v>29.47</v>
      </c>
      <c r="G144" s="6">
        <v>328.77</v>
      </c>
      <c r="H144" s="6">
        <v>220</v>
      </c>
      <c r="I144" s="6">
        <v>25.92</v>
      </c>
      <c r="J144" s="6">
        <v>18.149999999999999</v>
      </c>
      <c r="K144" s="6">
        <v>36.020000000000003</v>
      </c>
      <c r="L144" s="6">
        <v>401.81</v>
      </c>
    </row>
    <row r="145" spans="1:17" s="66" customFormat="1" x14ac:dyDescent="0.25">
      <c r="A145" s="6">
        <v>413</v>
      </c>
      <c r="B145" s="11" t="s">
        <v>65</v>
      </c>
      <c r="C145" s="3">
        <v>150</v>
      </c>
      <c r="D145" s="3">
        <v>0.09</v>
      </c>
      <c r="E145" s="3">
        <v>0</v>
      </c>
      <c r="F145" s="3">
        <v>9.0299999999999994</v>
      </c>
      <c r="G145" s="3">
        <v>36.479999999999997</v>
      </c>
      <c r="H145" s="3">
        <v>200</v>
      </c>
      <c r="I145" s="3">
        <v>0.12</v>
      </c>
      <c r="J145" s="3">
        <v>0</v>
      </c>
      <c r="K145" s="3">
        <v>12.04</v>
      </c>
      <c r="L145" s="3">
        <v>48.64</v>
      </c>
    </row>
    <row r="146" spans="1:17" s="66" customFormat="1" x14ac:dyDescent="0.25">
      <c r="A146" s="6">
        <v>410</v>
      </c>
      <c r="B146" s="10" t="s">
        <v>130</v>
      </c>
      <c r="C146" s="3">
        <v>150</v>
      </c>
      <c r="D146" s="3">
        <v>4.4999999999999998E-2</v>
      </c>
      <c r="E146" s="3">
        <v>0</v>
      </c>
      <c r="F146" s="3">
        <v>4.51</v>
      </c>
      <c r="G146" s="3">
        <v>18.239999999999998</v>
      </c>
      <c r="H146" s="3">
        <v>200</v>
      </c>
      <c r="I146" s="3">
        <v>0.06</v>
      </c>
      <c r="J146" s="3">
        <v>0</v>
      </c>
      <c r="K146" s="3">
        <v>6.02</v>
      </c>
      <c r="L146" s="3">
        <v>24.32</v>
      </c>
      <c r="Q146" s="66" t="s">
        <v>223</v>
      </c>
    </row>
    <row r="147" spans="1:17" s="66" customFormat="1" x14ac:dyDescent="0.25">
      <c r="A147" s="6">
        <v>412</v>
      </c>
      <c r="B147" s="10" t="s">
        <v>12</v>
      </c>
      <c r="C147" s="3">
        <v>150</v>
      </c>
      <c r="D147" s="3">
        <v>0.05</v>
      </c>
      <c r="E147" s="3">
        <v>0.01</v>
      </c>
      <c r="F147" s="3">
        <v>11.48</v>
      </c>
      <c r="G147" s="3">
        <v>46.22</v>
      </c>
      <c r="H147" s="3">
        <v>200</v>
      </c>
      <c r="I147" s="3">
        <v>0.1</v>
      </c>
      <c r="J147" s="3">
        <v>0.01</v>
      </c>
      <c r="K147" s="3">
        <v>15.31</v>
      </c>
      <c r="L147" s="3">
        <v>61.63</v>
      </c>
    </row>
    <row r="148" spans="1:17" s="66" customFormat="1" ht="15.75" customHeight="1" x14ac:dyDescent="0.25">
      <c r="A148" s="6">
        <v>413</v>
      </c>
      <c r="B148" s="11" t="s">
        <v>32</v>
      </c>
      <c r="C148" s="3">
        <v>150</v>
      </c>
      <c r="D148" s="3">
        <v>1.05</v>
      </c>
      <c r="E148" s="3">
        <v>1.2</v>
      </c>
      <c r="F148" s="3">
        <v>13.01</v>
      </c>
      <c r="G148" s="3">
        <v>66.989999999999995</v>
      </c>
      <c r="H148" s="3">
        <v>200</v>
      </c>
      <c r="I148" s="3">
        <v>1.4</v>
      </c>
      <c r="J148" s="3">
        <v>1.6</v>
      </c>
      <c r="K148" s="3">
        <v>17.350000000000001</v>
      </c>
      <c r="L148" s="3">
        <v>89.32</v>
      </c>
    </row>
    <row r="149" spans="1:17" s="66" customFormat="1" ht="14.25" customHeight="1" x14ac:dyDescent="0.25">
      <c r="A149" s="6">
        <v>410</v>
      </c>
      <c r="B149" s="10" t="s">
        <v>20</v>
      </c>
      <c r="C149" s="3">
        <v>150</v>
      </c>
      <c r="D149" s="3">
        <v>0.09</v>
      </c>
      <c r="E149" s="3">
        <v>0</v>
      </c>
      <c r="F149" s="3">
        <v>9.0299999999999994</v>
      </c>
      <c r="G149" s="3">
        <v>36.479999999999997</v>
      </c>
      <c r="H149" s="3">
        <v>200</v>
      </c>
      <c r="I149" s="3">
        <v>0.12</v>
      </c>
      <c r="J149" s="3">
        <v>0</v>
      </c>
      <c r="K149" s="3">
        <v>12.04</v>
      </c>
      <c r="L149" s="3">
        <v>48.64</v>
      </c>
    </row>
    <row r="150" spans="1:17" s="66" customFormat="1" x14ac:dyDescent="0.25">
      <c r="A150" s="6">
        <v>412</v>
      </c>
      <c r="B150" s="10" t="s">
        <v>12</v>
      </c>
      <c r="C150" s="3">
        <v>150</v>
      </c>
      <c r="D150" s="3">
        <v>0.05</v>
      </c>
      <c r="E150" s="3">
        <v>0.01</v>
      </c>
      <c r="F150" s="3">
        <v>11.48</v>
      </c>
      <c r="G150" s="3">
        <v>46.22</v>
      </c>
      <c r="H150" s="3">
        <v>200</v>
      </c>
      <c r="I150" s="3">
        <v>0.1</v>
      </c>
      <c r="J150" s="3">
        <v>0.01</v>
      </c>
      <c r="K150" s="3">
        <v>15.31</v>
      </c>
      <c r="L150" s="3">
        <v>61.63</v>
      </c>
    </row>
    <row r="151" spans="1:17" s="66" customFormat="1" x14ac:dyDescent="0.25">
      <c r="A151" s="6">
        <v>299</v>
      </c>
      <c r="B151" s="12" t="s">
        <v>315</v>
      </c>
      <c r="C151" s="3">
        <v>60</v>
      </c>
      <c r="D151" s="3">
        <v>5.67</v>
      </c>
      <c r="E151" s="3">
        <v>13.74</v>
      </c>
      <c r="F151" s="3">
        <v>1.34</v>
      </c>
      <c r="G151" s="3">
        <v>154.05000000000001</v>
      </c>
      <c r="H151" s="3">
        <v>70</v>
      </c>
      <c r="I151" s="3">
        <v>6.61</v>
      </c>
      <c r="J151" s="3">
        <v>16.03</v>
      </c>
      <c r="K151" s="3">
        <v>1.56</v>
      </c>
      <c r="L151" s="3">
        <v>179.92</v>
      </c>
    </row>
    <row r="152" spans="1:17" s="66" customFormat="1" ht="15.75" customHeight="1" x14ac:dyDescent="0.25">
      <c r="A152" s="6" t="s">
        <v>113</v>
      </c>
      <c r="B152" s="11" t="s">
        <v>30</v>
      </c>
      <c r="C152" s="3">
        <v>200</v>
      </c>
      <c r="D152" s="3">
        <v>0.8</v>
      </c>
      <c r="E152" s="3">
        <v>0</v>
      </c>
      <c r="F152" s="3">
        <v>22.6</v>
      </c>
      <c r="G152" s="3">
        <v>92</v>
      </c>
      <c r="H152" s="3">
        <v>200</v>
      </c>
      <c r="I152" s="3">
        <v>0.8</v>
      </c>
      <c r="J152" s="3">
        <v>0</v>
      </c>
      <c r="K152" s="3">
        <v>22.6</v>
      </c>
      <c r="L152" s="3">
        <v>92</v>
      </c>
    </row>
    <row r="153" spans="1:17" x14ac:dyDescent="0.25">
      <c r="A153" s="6" t="s">
        <v>113</v>
      </c>
      <c r="B153" s="17" t="s">
        <v>264</v>
      </c>
      <c r="C153" s="1">
        <v>200</v>
      </c>
      <c r="D153" s="1">
        <v>0.72</v>
      </c>
      <c r="E153" s="1">
        <v>0.28000000000000003</v>
      </c>
      <c r="F153" s="1">
        <v>30.46</v>
      </c>
      <c r="G153" s="1">
        <v>122</v>
      </c>
      <c r="H153" s="1">
        <v>200</v>
      </c>
      <c r="I153" s="1">
        <v>0.72</v>
      </c>
      <c r="J153" s="1">
        <v>0.28000000000000003</v>
      </c>
      <c r="K153" s="1">
        <v>30.46</v>
      </c>
      <c r="L153" s="1">
        <v>122</v>
      </c>
    </row>
    <row r="154" spans="1:17" x14ac:dyDescent="0.25">
      <c r="A154" s="6" t="s">
        <v>113</v>
      </c>
      <c r="B154" s="17" t="s">
        <v>266</v>
      </c>
      <c r="C154" s="1">
        <v>208</v>
      </c>
      <c r="D154" s="1">
        <v>5.82</v>
      </c>
      <c r="E154" s="1">
        <v>6.66</v>
      </c>
      <c r="F154" s="1">
        <v>17.47</v>
      </c>
      <c r="G154" s="1">
        <v>153.9</v>
      </c>
      <c r="H154" s="1">
        <v>208</v>
      </c>
      <c r="I154" s="1">
        <v>5.82</v>
      </c>
      <c r="J154" s="1">
        <v>6.66</v>
      </c>
      <c r="K154" s="1">
        <v>17.47</v>
      </c>
      <c r="L154" s="1">
        <v>153.9</v>
      </c>
    </row>
    <row r="155" spans="1:17" x14ac:dyDescent="0.25">
      <c r="A155" s="1">
        <v>376</v>
      </c>
      <c r="B155" s="17" t="s">
        <v>268</v>
      </c>
      <c r="C155" s="1">
        <v>30</v>
      </c>
      <c r="D155" s="1">
        <v>0.12</v>
      </c>
      <c r="E155" s="1">
        <v>0.03</v>
      </c>
      <c r="F155" s="1">
        <v>19.600000000000001</v>
      </c>
      <c r="G155" s="1">
        <v>79.099999999999994</v>
      </c>
      <c r="H155" s="1">
        <v>30</v>
      </c>
      <c r="I155" s="1">
        <v>0.12</v>
      </c>
      <c r="J155" s="1">
        <v>0.03</v>
      </c>
      <c r="K155" s="1">
        <v>19.600000000000001</v>
      </c>
      <c r="L155" s="1">
        <v>79.099999999999994</v>
      </c>
    </row>
    <row r="156" spans="1:17" x14ac:dyDescent="0.25">
      <c r="A156" s="1">
        <v>306</v>
      </c>
      <c r="B156" s="17" t="s">
        <v>280</v>
      </c>
      <c r="C156" s="1">
        <v>165</v>
      </c>
      <c r="D156" s="1">
        <v>17.93</v>
      </c>
      <c r="E156" s="1">
        <v>11.73</v>
      </c>
      <c r="F156" s="1">
        <v>33.340000000000003</v>
      </c>
      <c r="G156" s="1">
        <v>311</v>
      </c>
      <c r="H156" s="1">
        <v>200</v>
      </c>
      <c r="I156" s="6">
        <v>22.41</v>
      </c>
      <c r="J156" s="1">
        <v>14.66</v>
      </c>
      <c r="K156" s="1">
        <v>41.6</v>
      </c>
      <c r="L156" s="1">
        <v>388.7</v>
      </c>
    </row>
    <row r="157" spans="1:17" x14ac:dyDescent="0.25">
      <c r="A157" s="1">
        <v>306</v>
      </c>
      <c r="B157" s="17" t="s">
        <v>281</v>
      </c>
      <c r="C157" s="1">
        <v>165</v>
      </c>
      <c r="D157" s="1">
        <v>15.31</v>
      </c>
      <c r="E157" s="1">
        <v>7.32</v>
      </c>
      <c r="F157" s="1">
        <v>36.01</v>
      </c>
      <c r="G157" s="1">
        <v>271</v>
      </c>
      <c r="H157" s="1">
        <v>200</v>
      </c>
      <c r="I157" s="6">
        <v>19.100000000000001</v>
      </c>
      <c r="J157" s="1">
        <v>9.15</v>
      </c>
      <c r="K157" s="1">
        <v>45.01</v>
      </c>
      <c r="L157" s="1">
        <v>338.8</v>
      </c>
    </row>
    <row r="158" spans="1:17" x14ac:dyDescent="0.25">
      <c r="A158" s="1">
        <v>225</v>
      </c>
      <c r="B158" s="51" t="s">
        <v>283</v>
      </c>
      <c r="C158" s="1">
        <v>165</v>
      </c>
      <c r="D158" s="1">
        <v>10.49</v>
      </c>
      <c r="E158" s="1">
        <v>10.35</v>
      </c>
      <c r="F158" s="1">
        <v>27.95</v>
      </c>
      <c r="G158" s="1">
        <v>247</v>
      </c>
      <c r="H158" s="1">
        <v>200</v>
      </c>
      <c r="I158" s="1">
        <v>12.7</v>
      </c>
      <c r="J158" s="1">
        <v>12.5</v>
      </c>
      <c r="K158" s="1">
        <v>33.9</v>
      </c>
      <c r="L158" s="1">
        <v>299.39999999999998</v>
      </c>
    </row>
    <row r="159" spans="1:17" s="66" customFormat="1" ht="15.75" customHeight="1" x14ac:dyDescent="0.25">
      <c r="A159" s="6">
        <v>394</v>
      </c>
      <c r="B159" s="11" t="s">
        <v>55</v>
      </c>
      <c r="C159" s="3">
        <v>100</v>
      </c>
      <c r="D159" s="3">
        <v>0.8</v>
      </c>
      <c r="E159" s="3">
        <v>0</v>
      </c>
      <c r="F159" s="3">
        <v>14.97</v>
      </c>
      <c r="G159" s="3">
        <v>30.32</v>
      </c>
      <c r="H159" s="3">
        <v>100</v>
      </c>
      <c r="I159" s="3">
        <v>0.8</v>
      </c>
      <c r="J159" s="3">
        <v>0</v>
      </c>
      <c r="K159" s="3">
        <v>14.97</v>
      </c>
      <c r="L159" s="3">
        <v>30.32</v>
      </c>
    </row>
    <row r="160" spans="1:17" s="66" customFormat="1" ht="15.75" customHeight="1" x14ac:dyDescent="0.25">
      <c r="A160" s="6">
        <v>394</v>
      </c>
      <c r="B160" s="10" t="s">
        <v>15</v>
      </c>
      <c r="C160" s="3">
        <v>100</v>
      </c>
      <c r="D160" s="3">
        <v>0.28000000000000003</v>
      </c>
      <c r="E160" s="3">
        <v>0</v>
      </c>
      <c r="F160" s="3">
        <v>13.49</v>
      </c>
      <c r="G160" s="3">
        <v>56.39</v>
      </c>
      <c r="H160" s="3">
        <v>100</v>
      </c>
      <c r="I160" s="3">
        <v>0.28000000000000003</v>
      </c>
      <c r="J160" s="3">
        <v>0</v>
      </c>
      <c r="K160" s="3">
        <v>13.49</v>
      </c>
      <c r="L160" s="3">
        <v>56.39</v>
      </c>
    </row>
    <row r="161" spans="1:12" s="66" customFormat="1" ht="15.75" customHeight="1" x14ac:dyDescent="0.25">
      <c r="A161" s="6">
        <v>417</v>
      </c>
      <c r="B161" s="83" t="s">
        <v>232</v>
      </c>
      <c r="C161" s="3">
        <v>150</v>
      </c>
      <c r="D161" s="3">
        <v>0.51</v>
      </c>
      <c r="E161" s="3">
        <v>0</v>
      </c>
      <c r="F161" s="3">
        <v>15.76</v>
      </c>
      <c r="G161" s="3">
        <v>35.15</v>
      </c>
      <c r="H161" s="3">
        <v>200</v>
      </c>
      <c r="I161" s="3">
        <v>0.68</v>
      </c>
      <c r="J161" s="3">
        <v>0</v>
      </c>
      <c r="K161" s="3">
        <v>21</v>
      </c>
      <c r="L161" s="3">
        <v>46.87</v>
      </c>
    </row>
    <row r="162" spans="1:12" s="87" customFormat="1" ht="15.75" customHeight="1" x14ac:dyDescent="0.25">
      <c r="A162" s="53">
        <v>394</v>
      </c>
      <c r="B162" s="11" t="s">
        <v>286</v>
      </c>
      <c r="C162" s="32">
        <v>200</v>
      </c>
      <c r="D162" s="32">
        <v>0.42</v>
      </c>
      <c r="E162" s="32">
        <v>0</v>
      </c>
      <c r="F162" s="32">
        <v>20.92</v>
      </c>
      <c r="G162" s="32">
        <v>85.34</v>
      </c>
      <c r="H162" s="32">
        <v>200</v>
      </c>
      <c r="I162" s="32">
        <v>0.56000000000000005</v>
      </c>
      <c r="J162" s="32">
        <v>0</v>
      </c>
      <c r="K162" s="32">
        <v>27.89</v>
      </c>
      <c r="L162" s="32">
        <v>85.34</v>
      </c>
    </row>
    <row r="163" spans="1:12" s="66" customFormat="1" x14ac:dyDescent="0.25">
      <c r="A163" s="6" t="s">
        <v>113</v>
      </c>
      <c r="B163" s="14" t="s">
        <v>306</v>
      </c>
      <c r="C163" s="3">
        <v>100</v>
      </c>
      <c r="D163" s="3">
        <v>0</v>
      </c>
      <c r="E163" s="3">
        <v>0</v>
      </c>
      <c r="F163" s="3">
        <v>22</v>
      </c>
      <c r="G163" s="3">
        <v>45</v>
      </c>
      <c r="H163" s="3">
        <v>100</v>
      </c>
      <c r="I163" s="3">
        <v>0</v>
      </c>
      <c r="J163" s="3">
        <v>0</v>
      </c>
      <c r="K163" s="3">
        <v>22</v>
      </c>
      <c r="L163" s="3">
        <v>45</v>
      </c>
    </row>
    <row r="164" spans="1:12" s="66" customFormat="1" ht="15.75" customHeight="1" x14ac:dyDescent="0.25">
      <c r="A164" s="6">
        <v>417</v>
      </c>
      <c r="B164" s="83" t="s">
        <v>79</v>
      </c>
      <c r="C164" s="3">
        <v>100</v>
      </c>
      <c r="D164" s="3">
        <v>0.34</v>
      </c>
      <c r="E164" s="3">
        <v>0</v>
      </c>
      <c r="F164" s="3">
        <v>10.5</v>
      </c>
      <c r="G164" s="3">
        <v>23.43</v>
      </c>
      <c r="H164" s="3">
        <v>100</v>
      </c>
      <c r="I164" s="3">
        <v>0.34</v>
      </c>
      <c r="J164" s="3">
        <v>0</v>
      </c>
      <c r="K164" s="3">
        <v>10.5</v>
      </c>
      <c r="L164" s="3">
        <v>23.43</v>
      </c>
    </row>
    <row r="165" spans="1:12" s="87" customFormat="1" ht="15.75" customHeight="1" x14ac:dyDescent="0.25">
      <c r="A165" s="53">
        <v>394</v>
      </c>
      <c r="B165" s="11" t="s">
        <v>286</v>
      </c>
      <c r="C165" s="32">
        <v>100</v>
      </c>
      <c r="D165" s="32">
        <v>0.28000000000000003</v>
      </c>
      <c r="E165" s="32">
        <v>0</v>
      </c>
      <c r="F165" s="32">
        <v>13.95</v>
      </c>
      <c r="G165" s="32">
        <v>42.67</v>
      </c>
      <c r="H165" s="32">
        <v>100</v>
      </c>
      <c r="I165" s="32">
        <v>0.28000000000000003</v>
      </c>
      <c r="J165" s="32">
        <v>0</v>
      </c>
      <c r="K165" s="32">
        <v>13.95</v>
      </c>
      <c r="L165" s="32">
        <v>42.67</v>
      </c>
    </row>
    <row r="166" spans="1:12" s="66" customFormat="1" ht="15.75" customHeight="1" x14ac:dyDescent="0.25">
      <c r="A166" s="6" t="s">
        <v>113</v>
      </c>
      <c r="B166" s="11" t="s">
        <v>30</v>
      </c>
      <c r="C166" s="3">
        <v>120</v>
      </c>
      <c r="D166" s="3">
        <v>0.4</v>
      </c>
      <c r="E166" s="3">
        <v>0</v>
      </c>
      <c r="F166" s="3">
        <v>11.3</v>
      </c>
      <c r="G166" s="3">
        <v>48.3</v>
      </c>
      <c r="H166" s="3">
        <v>120</v>
      </c>
      <c r="I166" s="3">
        <v>0.4</v>
      </c>
      <c r="J166" s="3">
        <v>0</v>
      </c>
      <c r="K166" s="3">
        <v>11.3</v>
      </c>
      <c r="L166" s="3">
        <v>48.3</v>
      </c>
    </row>
    <row r="167" spans="1:12" s="66" customFormat="1" ht="15.75" customHeight="1" x14ac:dyDescent="0.25">
      <c r="A167" s="6">
        <v>417</v>
      </c>
      <c r="B167" s="11" t="s">
        <v>232</v>
      </c>
      <c r="C167" s="3">
        <v>100</v>
      </c>
      <c r="D167" s="3">
        <v>0.34</v>
      </c>
      <c r="E167" s="3">
        <v>0</v>
      </c>
      <c r="F167" s="3">
        <v>10.5</v>
      </c>
      <c r="G167" s="3">
        <v>23.43</v>
      </c>
      <c r="H167" s="3">
        <v>100</v>
      </c>
      <c r="I167" s="3">
        <v>0.34</v>
      </c>
      <c r="J167" s="3">
        <v>0</v>
      </c>
      <c r="K167" s="3">
        <v>10.5</v>
      </c>
      <c r="L167" s="3">
        <v>23.43</v>
      </c>
    </row>
    <row r="168" spans="1:12" x14ac:dyDescent="0.25">
      <c r="A168" s="1"/>
      <c r="B168" s="17" t="s">
        <v>290</v>
      </c>
      <c r="C168" s="1">
        <v>40</v>
      </c>
      <c r="D168" s="1">
        <v>1.4</v>
      </c>
      <c r="E168" s="1">
        <v>7.5</v>
      </c>
      <c r="F168" s="1">
        <v>20.8</v>
      </c>
      <c r="G168" s="1">
        <v>157.46</v>
      </c>
      <c r="H168" s="1">
        <v>60</v>
      </c>
      <c r="I168" s="1">
        <v>2.1</v>
      </c>
      <c r="J168" s="1">
        <v>11.34</v>
      </c>
      <c r="K168" s="1">
        <v>31.32</v>
      </c>
      <c r="L168" s="1">
        <v>236.4</v>
      </c>
    </row>
    <row r="169" spans="1:12" s="66" customFormat="1" x14ac:dyDescent="0.25">
      <c r="A169" s="6" t="s">
        <v>113</v>
      </c>
      <c r="B169" s="12" t="s">
        <v>112</v>
      </c>
      <c r="C169" s="6">
        <v>15</v>
      </c>
      <c r="D169" s="6">
        <v>1.1299999999999999</v>
      </c>
      <c r="E169" s="6">
        <v>2.25</v>
      </c>
      <c r="F169" s="6">
        <v>10.199999999999999</v>
      </c>
      <c r="G169" s="6">
        <v>66</v>
      </c>
      <c r="H169" s="6">
        <v>15</v>
      </c>
      <c r="I169" s="6">
        <v>1.1299999999999999</v>
      </c>
      <c r="J169" s="6">
        <v>2.25</v>
      </c>
      <c r="K169" s="6">
        <v>10.199999999999999</v>
      </c>
      <c r="L169" s="6">
        <v>66</v>
      </c>
    </row>
    <row r="170" spans="1:12" s="66" customFormat="1" x14ac:dyDescent="0.25">
      <c r="A170" s="6">
        <v>73</v>
      </c>
      <c r="B170" s="11" t="s">
        <v>71</v>
      </c>
      <c r="C170" s="3">
        <v>150</v>
      </c>
      <c r="D170" s="3">
        <v>1.94</v>
      </c>
      <c r="E170" s="3">
        <v>5.87</v>
      </c>
      <c r="F170" s="3">
        <v>6.84</v>
      </c>
      <c r="G170" s="3">
        <v>85.76</v>
      </c>
      <c r="H170" s="3">
        <v>200</v>
      </c>
      <c r="I170" s="3">
        <v>2.59</v>
      </c>
      <c r="J170" s="3">
        <v>7.83</v>
      </c>
      <c r="K170" s="3">
        <v>9.1199999999999992</v>
      </c>
      <c r="L170" s="3">
        <v>114.34</v>
      </c>
    </row>
    <row r="171" spans="1:12" s="66" customFormat="1" x14ac:dyDescent="0.25">
      <c r="A171" s="6" t="s">
        <v>113</v>
      </c>
      <c r="B171" s="12" t="s">
        <v>112</v>
      </c>
      <c r="C171" s="6">
        <v>15</v>
      </c>
      <c r="D171" s="6">
        <v>1.125</v>
      </c>
      <c r="E171" s="6">
        <v>2.25</v>
      </c>
      <c r="F171" s="6">
        <v>10.199999999999999</v>
      </c>
      <c r="G171" s="6">
        <v>66</v>
      </c>
      <c r="H171" s="6">
        <v>15</v>
      </c>
      <c r="I171" s="6">
        <v>1.125</v>
      </c>
      <c r="J171" s="6">
        <v>2.25</v>
      </c>
      <c r="K171" s="6">
        <v>10.199999999999999</v>
      </c>
      <c r="L171" s="6">
        <v>66</v>
      </c>
    </row>
    <row r="172" spans="1:12" x14ac:dyDescent="0.25">
      <c r="A172" s="1">
        <v>122</v>
      </c>
      <c r="B172" s="17" t="s">
        <v>308</v>
      </c>
      <c r="C172" s="1">
        <v>80</v>
      </c>
      <c r="D172" s="1">
        <v>12.301</v>
      </c>
      <c r="E172" s="1">
        <v>6.8710000000000004</v>
      </c>
      <c r="F172" s="1">
        <v>3.6579999999999999</v>
      </c>
      <c r="G172" s="1">
        <v>124.76300000000001</v>
      </c>
      <c r="H172" s="1">
        <v>90</v>
      </c>
      <c r="I172" s="1">
        <v>13.837999999999999</v>
      </c>
      <c r="J172" s="1">
        <v>7.7290000000000001</v>
      </c>
      <c r="K172" s="1">
        <v>4.1150000000000002</v>
      </c>
      <c r="L172" s="1">
        <v>140.358</v>
      </c>
    </row>
    <row r="173" spans="1:12" x14ac:dyDescent="0.25">
      <c r="A173" s="1" t="s">
        <v>113</v>
      </c>
      <c r="B173" s="17" t="s">
        <v>190</v>
      </c>
      <c r="C173" s="1">
        <v>50</v>
      </c>
      <c r="D173" s="1">
        <v>3.4</v>
      </c>
      <c r="E173" s="1">
        <v>4.26</v>
      </c>
      <c r="F173" s="1">
        <v>28.5</v>
      </c>
      <c r="G173" s="1">
        <v>153.5</v>
      </c>
      <c r="H173" s="1">
        <v>50</v>
      </c>
      <c r="I173" s="21">
        <v>3.4</v>
      </c>
      <c r="J173" s="1">
        <v>4.26</v>
      </c>
      <c r="K173" s="1">
        <v>28.5</v>
      </c>
      <c r="L173" s="1">
        <v>153.5</v>
      </c>
    </row>
    <row r="174" spans="1:12" s="66" customFormat="1" ht="15.75" customHeight="1" x14ac:dyDescent="0.25">
      <c r="A174" s="6" t="s">
        <v>113</v>
      </c>
      <c r="B174" s="12" t="s">
        <v>327</v>
      </c>
      <c r="C174" s="6">
        <v>40</v>
      </c>
      <c r="D174" s="6">
        <v>0</v>
      </c>
      <c r="E174" s="6">
        <v>0</v>
      </c>
      <c r="F174" s="6">
        <v>1.2</v>
      </c>
      <c r="G174" s="6">
        <v>6.4</v>
      </c>
      <c r="H174" s="6">
        <v>50</v>
      </c>
      <c r="I174" s="6">
        <v>0</v>
      </c>
      <c r="J174" s="6">
        <v>0</v>
      </c>
      <c r="K174" s="6">
        <v>1.5</v>
      </c>
      <c r="L174" s="6">
        <v>8</v>
      </c>
    </row>
    <row r="175" spans="1:12" x14ac:dyDescent="0.25">
      <c r="A175" s="1"/>
      <c r="B175" s="17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7"/>
      <c r="C176" s="1"/>
      <c r="D176" s="1"/>
      <c r="E176" s="1"/>
      <c r="F176" s="1"/>
      <c r="G176" s="1"/>
      <c r="H176" s="1"/>
      <c r="I176" s="1"/>
      <c r="J176" s="21"/>
      <c r="K176" s="1"/>
      <c r="L176" s="1"/>
    </row>
    <row r="177" spans="1:12" x14ac:dyDescent="0.25">
      <c r="A177" s="1"/>
      <c r="B177" s="17"/>
      <c r="C177" s="1"/>
      <c r="D177" s="1"/>
      <c r="E177" s="1"/>
      <c r="F177" s="1"/>
      <c r="G177" s="1"/>
      <c r="H177" s="1"/>
      <c r="I177" s="1"/>
      <c r="J177" s="1"/>
      <c r="K177" s="21"/>
      <c r="L177" s="1"/>
    </row>
    <row r="178" spans="1:12" x14ac:dyDescent="0.25">
      <c r="A178" s="1"/>
      <c r="B178" s="17"/>
      <c r="C178" s="1"/>
      <c r="D178" s="1"/>
      <c r="E178" s="1"/>
      <c r="F178" s="1"/>
      <c r="G178" s="1"/>
      <c r="H178" s="1"/>
      <c r="I178" s="1"/>
      <c r="J178" s="1"/>
      <c r="K178" s="1"/>
      <c r="L178" s="21"/>
    </row>
    <row r="179" spans="1:12" x14ac:dyDescent="0.25">
      <c r="A179" s="1"/>
      <c r="B179" s="17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7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7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7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7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7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6" spans="1:12" x14ac:dyDescent="0.25">
      <c r="I186" s="38"/>
    </row>
    <row r="187" spans="1:12" x14ac:dyDescent="0.25">
      <c r="I187" s="38"/>
    </row>
    <row r="189" spans="1:12" x14ac:dyDescent="0.25">
      <c r="J189" s="38"/>
    </row>
    <row r="190" spans="1:12" x14ac:dyDescent="0.25">
      <c r="J190" s="38"/>
      <c r="K190" s="38"/>
    </row>
    <row r="191" spans="1:12" x14ac:dyDescent="0.25">
      <c r="K191" s="38"/>
      <c r="L191" s="38"/>
    </row>
    <row r="192" spans="1:12" x14ac:dyDescent="0.25">
      <c r="L192" s="38"/>
    </row>
    <row r="196" spans="9:9" x14ac:dyDescent="0.25">
      <c r="I196" s="37"/>
    </row>
    <row r="197" spans="9:9" x14ac:dyDescent="0.25">
      <c r="I197" s="37"/>
    </row>
    <row r="198" spans="9:9" x14ac:dyDescent="0.25">
      <c r="I198" s="37"/>
    </row>
    <row r="199" spans="9:9" x14ac:dyDescent="0.25">
      <c r="I199" s="37"/>
    </row>
    <row r="200" spans="9:9" x14ac:dyDescent="0.25">
      <c r="I200" s="37"/>
    </row>
    <row r="201" spans="9:9" x14ac:dyDescent="0.25">
      <c r="I201" s="37"/>
    </row>
    <row r="202" spans="9:9" x14ac:dyDescent="0.25">
      <c r="I202" s="37"/>
    </row>
    <row r="203" spans="9:9" x14ac:dyDescent="0.25">
      <c r="I203" s="37"/>
    </row>
    <row r="204" spans="9:9" x14ac:dyDescent="0.25">
      <c r="I204" s="37"/>
    </row>
    <row r="205" spans="9:9" x14ac:dyDescent="0.25">
      <c r="I205" s="37"/>
    </row>
    <row r="206" spans="9:9" x14ac:dyDescent="0.25">
      <c r="I206" s="37"/>
    </row>
    <row r="207" spans="9:9" x14ac:dyDescent="0.25">
      <c r="I207" s="37"/>
    </row>
    <row r="208" spans="9:9" x14ac:dyDescent="0.25">
      <c r="I208" s="38"/>
    </row>
    <row r="209" spans="9:12" x14ac:dyDescent="0.25">
      <c r="I209" s="37"/>
    </row>
    <row r="210" spans="9:12" x14ac:dyDescent="0.25">
      <c r="I210" s="38"/>
    </row>
    <row r="211" spans="9:12" x14ac:dyDescent="0.25">
      <c r="I211" s="37"/>
      <c r="J211" s="38"/>
    </row>
    <row r="212" spans="9:12" x14ac:dyDescent="0.25">
      <c r="I212" s="37"/>
      <c r="K212" s="38"/>
    </row>
    <row r="213" spans="9:12" x14ac:dyDescent="0.25">
      <c r="I213" s="37"/>
      <c r="J213" s="38"/>
      <c r="L213" s="38"/>
    </row>
    <row r="214" spans="9:12" x14ac:dyDescent="0.25">
      <c r="I214" s="37"/>
      <c r="K214" s="38"/>
    </row>
    <row r="215" spans="9:12" x14ac:dyDescent="0.25">
      <c r="I215" s="37"/>
      <c r="L215" s="38"/>
    </row>
    <row r="216" spans="9:12" x14ac:dyDescent="0.25">
      <c r="I216" s="37"/>
    </row>
    <row r="217" spans="9:12" x14ac:dyDescent="0.25">
      <c r="I217" s="37"/>
    </row>
    <row r="218" spans="9:12" x14ac:dyDescent="0.25">
      <c r="I218" s="37"/>
    </row>
    <row r="219" spans="9:12" x14ac:dyDescent="0.25">
      <c r="I219" s="37"/>
    </row>
    <row r="220" spans="9:12" x14ac:dyDescent="0.25">
      <c r="I220" s="37"/>
    </row>
    <row r="221" spans="9:12" x14ac:dyDescent="0.25">
      <c r="I221" s="37"/>
    </row>
    <row r="222" spans="9:12" x14ac:dyDescent="0.25">
      <c r="I222" s="37"/>
    </row>
    <row r="223" spans="9:12" x14ac:dyDescent="0.25">
      <c r="I223" s="37"/>
    </row>
    <row r="224" spans="9:12" x14ac:dyDescent="0.25">
      <c r="I224" s="37"/>
    </row>
    <row r="225" spans="9:9" x14ac:dyDescent="0.25">
      <c r="I225" s="37"/>
    </row>
    <row r="226" spans="9:9" x14ac:dyDescent="0.25">
      <c r="I226" s="37"/>
    </row>
    <row r="227" spans="9:9" x14ac:dyDescent="0.25">
      <c r="I227" s="37"/>
    </row>
    <row r="228" spans="9:9" x14ac:dyDescent="0.25">
      <c r="I228" s="37"/>
    </row>
    <row r="229" spans="9:9" x14ac:dyDescent="0.25">
      <c r="I229" s="37"/>
    </row>
    <row r="230" spans="9:9" x14ac:dyDescent="0.25">
      <c r="I230" s="37"/>
    </row>
    <row r="231" spans="9:9" x14ac:dyDescent="0.25">
      <c r="I231" s="37"/>
    </row>
    <row r="232" spans="9:9" x14ac:dyDescent="0.25">
      <c r="I232" s="37"/>
    </row>
    <row r="233" spans="9:9" x14ac:dyDescent="0.25">
      <c r="I233" s="37"/>
    </row>
    <row r="234" spans="9:9" x14ac:dyDescent="0.25">
      <c r="I234" s="37"/>
    </row>
    <row r="235" spans="9:9" x14ac:dyDescent="0.25">
      <c r="I235" s="37"/>
    </row>
    <row r="236" spans="9:9" x14ac:dyDescent="0.25">
      <c r="I236" s="37"/>
    </row>
    <row r="237" spans="9:9" x14ac:dyDescent="0.25">
      <c r="I237" s="37"/>
    </row>
    <row r="238" spans="9:9" x14ac:dyDescent="0.25">
      <c r="I238" s="37"/>
    </row>
    <row r="239" spans="9:9" x14ac:dyDescent="0.25">
      <c r="I239" s="34"/>
    </row>
  </sheetData>
  <sortState xmlns:xlrd2="http://schemas.microsoft.com/office/spreadsheetml/2017/richdata2" ref="A2:L237">
    <sortCondition ref="B143"/>
  </sortState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89"/>
  <sheetViews>
    <sheetView topLeftCell="A10" workbookViewId="0">
      <selection activeCell="B10" sqref="B10"/>
    </sheetView>
  </sheetViews>
  <sheetFormatPr defaultRowHeight="15" x14ac:dyDescent="0.25"/>
  <cols>
    <col min="1" max="1" width="11.140625" customWidth="1"/>
    <col min="2" max="2" width="27.42578125" customWidth="1"/>
  </cols>
  <sheetData>
    <row r="1" spans="1:12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5"/>
      <c r="B2" s="25"/>
      <c r="C2" s="25"/>
      <c r="D2" s="25"/>
      <c r="E2" s="25"/>
      <c r="F2" s="25"/>
      <c r="G2" s="25"/>
      <c r="H2" s="202" t="s">
        <v>267</v>
      </c>
      <c r="I2" s="202"/>
      <c r="J2" s="202"/>
      <c r="K2" s="202"/>
      <c r="L2" s="25"/>
    </row>
    <row r="3" spans="1:12" x14ac:dyDescent="0.25">
      <c r="A3" s="25"/>
      <c r="B3" s="25"/>
      <c r="C3" s="25"/>
      <c r="D3" s="25"/>
      <c r="E3" s="25"/>
      <c r="F3" s="25"/>
      <c r="G3" s="25"/>
      <c r="H3" s="202" t="s">
        <v>122</v>
      </c>
      <c r="I3" s="202"/>
      <c r="J3" s="202"/>
      <c r="K3" s="25"/>
      <c r="L3" s="25"/>
    </row>
    <row r="4" spans="1:12" x14ac:dyDescent="0.25">
      <c r="A4" s="25"/>
      <c r="B4" s="25"/>
      <c r="C4" s="25"/>
      <c r="D4" s="25"/>
      <c r="E4" s="25"/>
      <c r="F4" s="25"/>
      <c r="G4" s="25"/>
      <c r="H4" s="202" t="s">
        <v>120</v>
      </c>
      <c r="I4" s="202"/>
      <c r="J4" s="202"/>
      <c r="K4" s="202"/>
      <c r="L4" s="25"/>
    </row>
    <row r="5" spans="1:12" x14ac:dyDescent="0.25">
      <c r="A5" s="25"/>
      <c r="B5" s="25"/>
      <c r="C5" s="25"/>
      <c r="D5" s="25"/>
      <c r="E5" s="25"/>
      <c r="F5" s="25"/>
      <c r="G5" s="25"/>
      <c r="H5" s="202" t="s">
        <v>119</v>
      </c>
      <c r="I5" s="202"/>
      <c r="J5" s="202"/>
      <c r="K5" s="202"/>
      <c r="L5" s="25"/>
    </row>
    <row r="6" spans="1:12" x14ac:dyDescent="0.25">
      <c r="A6" s="25"/>
      <c r="B6" s="25"/>
      <c r="C6" s="25"/>
      <c r="D6" s="25"/>
      <c r="E6" s="25"/>
      <c r="F6" s="25"/>
      <c r="G6" s="25"/>
      <c r="H6" s="26"/>
      <c r="I6" s="26"/>
      <c r="J6" s="26"/>
      <c r="K6" s="26"/>
      <c r="L6" s="25"/>
    </row>
    <row r="7" spans="1:12" x14ac:dyDescent="0.25">
      <c r="A7" s="25"/>
      <c r="B7" s="201" t="s">
        <v>271</v>
      </c>
      <c r="C7" s="201"/>
      <c r="D7" s="201"/>
      <c r="E7" s="201"/>
      <c r="F7" s="201"/>
      <c r="G7" s="201"/>
      <c r="H7" s="201"/>
      <c r="I7" s="201"/>
      <c r="J7" s="201"/>
      <c r="K7" s="201"/>
      <c r="L7" s="25"/>
    </row>
    <row r="8" spans="1:12" x14ac:dyDescent="0.25">
      <c r="A8" s="25"/>
      <c r="B8" s="203" t="s">
        <v>126</v>
      </c>
      <c r="C8" s="203"/>
      <c r="D8" s="203"/>
      <c r="E8" s="203"/>
      <c r="F8" s="203"/>
      <c r="G8" s="203"/>
      <c r="H8" s="203"/>
      <c r="I8" s="203"/>
      <c r="J8" s="203"/>
      <c r="K8" s="203"/>
      <c r="L8" s="25"/>
    </row>
    <row r="9" spans="1:12" x14ac:dyDescent="0.25">
      <c r="A9" s="1"/>
      <c r="B9" s="24"/>
      <c r="C9" s="195" t="s">
        <v>6</v>
      </c>
      <c r="D9" s="196"/>
      <c r="E9" s="196"/>
      <c r="F9" s="196"/>
      <c r="G9" s="197"/>
      <c r="H9" s="198" t="s">
        <v>7</v>
      </c>
      <c r="I9" s="198"/>
      <c r="J9" s="198"/>
      <c r="K9" s="198"/>
      <c r="L9" s="199"/>
    </row>
    <row r="10" spans="1:12" ht="80.099999999999994" customHeight="1" x14ac:dyDescent="0.25">
      <c r="A10" s="22" t="s">
        <v>81</v>
      </c>
      <c r="B10" s="9" t="s">
        <v>0</v>
      </c>
      <c r="C10" s="23" t="s">
        <v>1</v>
      </c>
      <c r="D10" s="23" t="s">
        <v>2</v>
      </c>
      <c r="E10" s="23" t="s">
        <v>3</v>
      </c>
      <c r="F10" s="22" t="s">
        <v>4</v>
      </c>
      <c r="G10" s="22" t="s">
        <v>5</v>
      </c>
      <c r="H10" s="23" t="s">
        <v>1</v>
      </c>
      <c r="I10" s="23" t="s">
        <v>2</v>
      </c>
      <c r="J10" s="23" t="s">
        <v>3</v>
      </c>
      <c r="K10" s="22" t="s">
        <v>4</v>
      </c>
      <c r="L10" s="22" t="s">
        <v>5</v>
      </c>
    </row>
    <row r="11" spans="1:12" s="66" customFormat="1" ht="15" customHeight="1" x14ac:dyDescent="0.25">
      <c r="A11" s="204">
        <v>44659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s="66" customFormat="1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ht="15.75" customHeight="1" x14ac:dyDescent="0.25">
      <c r="A13" s="1">
        <v>168</v>
      </c>
      <c r="B13" s="139" t="s">
        <v>8</v>
      </c>
      <c r="C13" s="19">
        <v>150</v>
      </c>
      <c r="D13" s="19">
        <v>4.74</v>
      </c>
      <c r="E13" s="19">
        <v>6.68</v>
      </c>
      <c r="F13" s="19">
        <v>19.12</v>
      </c>
      <c r="G13" s="19">
        <v>155.54</v>
      </c>
      <c r="H13" s="19">
        <v>180</v>
      </c>
      <c r="I13" s="19">
        <v>5.69</v>
      </c>
      <c r="J13" s="19">
        <v>8.02</v>
      </c>
      <c r="K13" s="19">
        <v>22.94</v>
      </c>
      <c r="L13" s="19">
        <v>186.65</v>
      </c>
    </row>
    <row r="14" spans="1:12" ht="15.75" customHeight="1" x14ac:dyDescent="0.25">
      <c r="A14" s="1">
        <v>1</v>
      </c>
      <c r="B14" s="17" t="s">
        <v>110</v>
      </c>
      <c r="C14" s="1">
        <v>36</v>
      </c>
      <c r="D14" s="1">
        <v>2.17</v>
      </c>
      <c r="E14" s="1">
        <v>6.79</v>
      </c>
      <c r="F14" s="1">
        <v>13.15</v>
      </c>
      <c r="G14" s="1">
        <v>122.4</v>
      </c>
      <c r="H14" s="1">
        <v>37</v>
      </c>
      <c r="I14" s="1">
        <v>2.2599999999999998</v>
      </c>
      <c r="J14" s="1">
        <v>6.98</v>
      </c>
      <c r="K14" s="1">
        <v>13.52</v>
      </c>
      <c r="L14" s="1">
        <v>122.4</v>
      </c>
    </row>
    <row r="15" spans="1:12" ht="15.75" customHeight="1" x14ac:dyDescent="0.25">
      <c r="A15" s="1">
        <v>413</v>
      </c>
      <c r="B15" s="140" t="s">
        <v>32</v>
      </c>
      <c r="C15" s="19">
        <v>150</v>
      </c>
      <c r="D15" s="19">
        <v>1.05</v>
      </c>
      <c r="E15" s="19">
        <v>1.2</v>
      </c>
      <c r="F15" s="19">
        <v>13.01</v>
      </c>
      <c r="G15" s="19">
        <v>66.989999999999995</v>
      </c>
      <c r="H15" s="19">
        <v>200</v>
      </c>
      <c r="I15" s="19">
        <v>1.4</v>
      </c>
      <c r="J15" s="19">
        <v>1.6</v>
      </c>
      <c r="K15" s="19">
        <v>17.350000000000001</v>
      </c>
      <c r="L15" s="19">
        <v>89.32</v>
      </c>
    </row>
    <row r="16" spans="1:12" ht="15" customHeight="1" x14ac:dyDescent="0.25">
      <c r="A16" s="42" t="s">
        <v>111</v>
      </c>
      <c r="B16" s="28"/>
      <c r="C16" s="1">
        <f t="shared" ref="C16:L16" si="0">SUM(C13:C15)</f>
        <v>336</v>
      </c>
      <c r="D16" s="1">
        <f t="shared" si="0"/>
        <v>7.96</v>
      </c>
      <c r="E16" s="1">
        <f t="shared" si="0"/>
        <v>14.669999999999998</v>
      </c>
      <c r="F16" s="1">
        <f t="shared" si="0"/>
        <v>45.28</v>
      </c>
      <c r="G16" s="1">
        <f t="shared" si="0"/>
        <v>344.93</v>
      </c>
      <c r="H16" s="1">
        <f t="shared" si="0"/>
        <v>417</v>
      </c>
      <c r="I16" s="1">
        <f t="shared" si="0"/>
        <v>9.35</v>
      </c>
      <c r="J16" s="1">
        <f t="shared" si="0"/>
        <v>16.600000000000001</v>
      </c>
      <c r="K16" s="1">
        <f t="shared" si="0"/>
        <v>53.81</v>
      </c>
      <c r="L16" s="1">
        <f t="shared" si="0"/>
        <v>398.37</v>
      </c>
    </row>
    <row r="17" spans="1:12" ht="15" customHeight="1" x14ac:dyDescent="0.25">
      <c r="A17" s="26"/>
      <c r="B17" s="26"/>
      <c r="C17" s="26"/>
      <c r="D17" s="2"/>
      <c r="E17" s="2"/>
      <c r="F17" s="2"/>
      <c r="G17" s="2"/>
      <c r="H17" s="2"/>
      <c r="I17" s="2"/>
      <c r="J17" s="2"/>
      <c r="K17" s="2"/>
      <c r="L17" s="2"/>
    </row>
    <row r="18" spans="1:12" ht="15" customHeight="1" x14ac:dyDescent="0.25">
      <c r="A18" s="186" t="s">
        <v>117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8"/>
    </row>
    <row r="19" spans="1:12" x14ac:dyDescent="0.25">
      <c r="A19" s="141"/>
      <c r="B19" s="142" t="s">
        <v>49</v>
      </c>
      <c r="C19" s="19">
        <v>150</v>
      </c>
      <c r="D19" s="19">
        <v>1.39</v>
      </c>
      <c r="E19" s="19">
        <v>4.6399999999999997</v>
      </c>
      <c r="F19" s="19">
        <v>9.26</v>
      </c>
      <c r="G19" s="19">
        <v>84.35</v>
      </c>
      <c r="H19" s="19">
        <v>200</v>
      </c>
      <c r="I19" s="19">
        <v>1.85</v>
      </c>
      <c r="J19" s="19">
        <v>6.19</v>
      </c>
      <c r="K19" s="19">
        <v>12.35</v>
      </c>
      <c r="L19" s="19">
        <v>112.47</v>
      </c>
    </row>
    <row r="20" spans="1:12" ht="15.75" customHeight="1" x14ac:dyDescent="0.25">
      <c r="A20" s="1">
        <v>339</v>
      </c>
      <c r="B20" s="139" t="s">
        <v>13</v>
      </c>
      <c r="C20" s="19">
        <v>120</v>
      </c>
      <c r="D20" s="19">
        <v>2.4500000000000002</v>
      </c>
      <c r="E20" s="19">
        <v>3.84</v>
      </c>
      <c r="F20" s="19">
        <v>16.350000000000001</v>
      </c>
      <c r="G20" s="19">
        <v>109.8</v>
      </c>
      <c r="H20" s="19">
        <v>130</v>
      </c>
      <c r="I20" s="19">
        <v>2.65</v>
      </c>
      <c r="J20" s="19">
        <v>4.16</v>
      </c>
      <c r="K20" s="19">
        <v>17.71</v>
      </c>
      <c r="L20" s="19">
        <v>118.95</v>
      </c>
    </row>
    <row r="21" spans="1:12" x14ac:dyDescent="0.25">
      <c r="A21" s="1">
        <v>261</v>
      </c>
      <c r="B21" s="142" t="s">
        <v>73</v>
      </c>
      <c r="C21" s="19">
        <v>80</v>
      </c>
      <c r="D21" s="19">
        <v>8.2899999999999991</v>
      </c>
      <c r="E21" s="19">
        <v>4.58</v>
      </c>
      <c r="F21" s="19">
        <v>4.2699999999999996</v>
      </c>
      <c r="G21" s="19">
        <v>171.51</v>
      </c>
      <c r="H21" s="19">
        <v>90</v>
      </c>
      <c r="I21" s="19">
        <v>9.32</v>
      </c>
      <c r="J21" s="19">
        <v>5.12</v>
      </c>
      <c r="K21" s="19">
        <v>4.83</v>
      </c>
      <c r="L21" s="19">
        <v>192.94</v>
      </c>
    </row>
    <row r="22" spans="1:12" ht="15.75" customHeight="1" x14ac:dyDescent="0.25">
      <c r="A22" s="1">
        <v>394</v>
      </c>
      <c r="B22" s="140" t="s">
        <v>272</v>
      </c>
      <c r="C22" s="19">
        <v>150</v>
      </c>
      <c r="D22" s="19">
        <v>0.25</v>
      </c>
      <c r="E22" s="19">
        <v>0</v>
      </c>
      <c r="F22" s="19">
        <v>17</v>
      </c>
      <c r="G22" s="19">
        <v>118.69</v>
      </c>
      <c r="H22" s="19">
        <v>200</v>
      </c>
      <c r="I22" s="19">
        <v>0.33</v>
      </c>
      <c r="J22" s="19">
        <v>0</v>
      </c>
      <c r="K22" s="19">
        <v>22.67</v>
      </c>
      <c r="L22" s="19">
        <v>91.99</v>
      </c>
    </row>
    <row r="23" spans="1:12" ht="15" customHeight="1" x14ac:dyDescent="0.25">
      <c r="A23" s="143" t="s">
        <v>113</v>
      </c>
      <c r="B23" s="139" t="s">
        <v>124</v>
      </c>
      <c r="C23" s="19">
        <v>40</v>
      </c>
      <c r="D23" s="19">
        <v>2.8</v>
      </c>
      <c r="E23" s="19">
        <v>0.28000000000000003</v>
      </c>
      <c r="F23" s="19">
        <v>19.96</v>
      </c>
      <c r="G23" s="19">
        <v>96</v>
      </c>
      <c r="H23" s="19">
        <v>50</v>
      </c>
      <c r="I23" s="19">
        <v>2.8</v>
      </c>
      <c r="J23" s="19">
        <v>0.28000000000000003</v>
      </c>
      <c r="K23" s="19">
        <v>19.96</v>
      </c>
      <c r="L23" s="19">
        <v>120</v>
      </c>
    </row>
    <row r="24" spans="1:12" ht="15" customHeight="1" x14ac:dyDescent="0.25">
      <c r="A24" s="42" t="s">
        <v>111</v>
      </c>
      <c r="B24" s="28"/>
      <c r="C24" s="1">
        <f t="shared" ref="C24:K24" si="1">SUM(C19:C23)</f>
        <v>540</v>
      </c>
      <c r="D24" s="1">
        <f t="shared" si="1"/>
        <v>15.18</v>
      </c>
      <c r="E24" s="1">
        <f t="shared" si="1"/>
        <v>13.34</v>
      </c>
      <c r="F24" s="1">
        <f t="shared" si="1"/>
        <v>66.84</v>
      </c>
      <c r="G24" s="1">
        <f t="shared" si="1"/>
        <v>580.34999999999991</v>
      </c>
      <c r="H24" s="1">
        <f t="shared" si="1"/>
        <v>670</v>
      </c>
      <c r="I24" s="1">
        <f t="shared" si="1"/>
        <v>16.95</v>
      </c>
      <c r="J24" s="1">
        <f t="shared" si="1"/>
        <v>15.750000000000002</v>
      </c>
      <c r="K24" s="1">
        <f t="shared" si="1"/>
        <v>77.52000000000001</v>
      </c>
      <c r="L24" s="1">
        <f>SUM(L19:L23)</f>
        <v>636.35</v>
      </c>
    </row>
    <row r="25" spans="1:12" ht="15" customHeight="1" x14ac:dyDescent="0.25">
      <c r="A25" s="26"/>
      <c r="B25" s="26"/>
      <c r="C25" s="26"/>
      <c r="D25" s="2"/>
      <c r="E25" s="2"/>
      <c r="F25" s="2"/>
      <c r="G25" s="2"/>
      <c r="H25" s="2"/>
      <c r="I25" s="2"/>
      <c r="J25" s="2"/>
      <c r="K25" s="2"/>
      <c r="L25" s="2"/>
    </row>
    <row r="26" spans="1:12" ht="15" customHeight="1" x14ac:dyDescent="0.25">
      <c r="A26" s="186" t="s">
        <v>125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8"/>
    </row>
    <row r="27" spans="1:12" x14ac:dyDescent="0.25">
      <c r="A27" s="1" t="s">
        <v>113</v>
      </c>
      <c r="B27" s="144" t="s">
        <v>182</v>
      </c>
      <c r="C27" s="19">
        <v>200</v>
      </c>
      <c r="D27" s="19">
        <v>0</v>
      </c>
      <c r="E27" s="19">
        <v>0</v>
      </c>
      <c r="F27" s="19">
        <v>22</v>
      </c>
      <c r="G27" s="19">
        <v>90</v>
      </c>
      <c r="H27" s="19">
        <v>200</v>
      </c>
      <c r="I27" s="19">
        <v>0</v>
      </c>
      <c r="J27" s="19">
        <v>0</v>
      </c>
      <c r="K27" s="19">
        <v>22</v>
      </c>
      <c r="L27" s="19">
        <v>90</v>
      </c>
    </row>
    <row r="28" spans="1:12" x14ac:dyDescent="0.25">
      <c r="A28" s="141"/>
      <c r="B28" s="140" t="s">
        <v>38</v>
      </c>
      <c r="C28" s="19">
        <v>30</v>
      </c>
      <c r="D28" s="19">
        <v>2.5499999999999998</v>
      </c>
      <c r="E28" s="19">
        <v>3.18</v>
      </c>
      <c r="F28" s="19">
        <v>21.39</v>
      </c>
      <c r="G28" s="19">
        <v>119.1</v>
      </c>
      <c r="H28" s="19">
        <v>30</v>
      </c>
      <c r="I28" s="19">
        <v>2.5499999999999998</v>
      </c>
      <c r="J28" s="19">
        <v>3.18</v>
      </c>
      <c r="K28" s="19">
        <v>21.39</v>
      </c>
      <c r="L28" s="19">
        <v>119.1</v>
      </c>
    </row>
    <row r="29" spans="1:12" ht="15" customHeight="1" x14ac:dyDescent="0.25">
      <c r="A29" s="42" t="s">
        <v>111</v>
      </c>
      <c r="B29" s="28"/>
      <c r="C29" s="1">
        <f t="shared" ref="C29:K29" si="2">SUM(C27:C28)</f>
        <v>230</v>
      </c>
      <c r="D29" s="1">
        <f t="shared" si="2"/>
        <v>2.5499999999999998</v>
      </c>
      <c r="E29" s="1">
        <f t="shared" si="2"/>
        <v>3.18</v>
      </c>
      <c r="F29" s="1">
        <f t="shared" si="2"/>
        <v>43.39</v>
      </c>
      <c r="G29" s="1">
        <f t="shared" si="2"/>
        <v>209.1</v>
      </c>
      <c r="H29" s="1">
        <f t="shared" si="2"/>
        <v>230</v>
      </c>
      <c r="I29" s="1">
        <f t="shared" si="2"/>
        <v>2.5499999999999998</v>
      </c>
      <c r="J29" s="1">
        <f t="shared" si="2"/>
        <v>3.18</v>
      </c>
      <c r="K29" s="1">
        <f t="shared" si="2"/>
        <v>43.39</v>
      </c>
      <c r="L29" s="1">
        <f>SUM(L27:L28)</f>
        <v>209.1</v>
      </c>
    </row>
    <row r="30" spans="1:12" ht="1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ht="15" customHeight="1" x14ac:dyDescent="0.25">
      <c r="A31" s="186" t="s">
        <v>129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8"/>
    </row>
    <row r="32" spans="1:12" x14ac:dyDescent="0.25">
      <c r="A32" s="1">
        <v>114</v>
      </c>
      <c r="B32" s="40" t="s">
        <v>114</v>
      </c>
      <c r="C32" s="1">
        <v>150</v>
      </c>
      <c r="D32" s="1">
        <v>3.52</v>
      </c>
      <c r="E32" s="1">
        <v>6.91</v>
      </c>
      <c r="F32" s="1">
        <v>18.239999999999998</v>
      </c>
      <c r="G32" s="1">
        <v>117.3</v>
      </c>
      <c r="H32" s="1">
        <v>200</v>
      </c>
      <c r="I32" s="1">
        <v>4.6900000000000004</v>
      </c>
      <c r="J32" s="1">
        <v>9.1999999999999993</v>
      </c>
      <c r="K32" s="1">
        <v>13.65</v>
      </c>
      <c r="L32" s="1">
        <v>156.4</v>
      </c>
    </row>
    <row r="33" spans="1:17" s="33" customFormat="1" ht="15.75" customHeight="1" x14ac:dyDescent="0.25">
      <c r="A33" s="1">
        <v>472</v>
      </c>
      <c r="B33" s="140" t="s">
        <v>92</v>
      </c>
      <c r="C33" s="19">
        <v>40</v>
      </c>
      <c r="D33" s="19">
        <v>2.71</v>
      </c>
      <c r="E33" s="19">
        <v>5.58</v>
      </c>
      <c r="F33" s="19">
        <v>20.85</v>
      </c>
      <c r="G33" s="19">
        <v>144.80000000000001</v>
      </c>
      <c r="H33" s="19">
        <v>60</v>
      </c>
      <c r="I33" s="19">
        <v>4.0599999999999996</v>
      </c>
      <c r="J33" s="19">
        <v>8.3699999999999992</v>
      </c>
      <c r="K33" s="19">
        <v>31.28</v>
      </c>
      <c r="L33" s="19">
        <v>217.2</v>
      </c>
    </row>
    <row r="34" spans="1:17" ht="15.75" customHeight="1" x14ac:dyDescent="0.25">
      <c r="A34" s="1">
        <v>410</v>
      </c>
      <c r="B34" s="139" t="s">
        <v>20</v>
      </c>
      <c r="C34" s="19">
        <v>150</v>
      </c>
      <c r="D34" s="19">
        <v>0.09</v>
      </c>
      <c r="E34" s="19">
        <v>0</v>
      </c>
      <c r="F34" s="19">
        <v>9.0299999999999994</v>
      </c>
      <c r="G34" s="19">
        <v>36.479999999999997</v>
      </c>
      <c r="H34" s="19">
        <v>200</v>
      </c>
      <c r="I34" s="19">
        <v>0.12</v>
      </c>
      <c r="J34" s="19">
        <v>0</v>
      </c>
      <c r="K34" s="19">
        <v>12.04</v>
      </c>
      <c r="L34" s="19">
        <v>48.64</v>
      </c>
    </row>
    <row r="35" spans="1:17" ht="15" customHeight="1" x14ac:dyDescent="0.25">
      <c r="A35" s="143" t="s">
        <v>113</v>
      </c>
      <c r="B35" s="139" t="s">
        <v>16</v>
      </c>
      <c r="C35" s="19">
        <v>20</v>
      </c>
      <c r="D35" s="19">
        <v>3.4</v>
      </c>
      <c r="E35" s="19">
        <v>1.32</v>
      </c>
      <c r="F35" s="19">
        <v>17</v>
      </c>
      <c r="G35" s="19">
        <v>51.8</v>
      </c>
      <c r="H35" s="19">
        <v>25</v>
      </c>
      <c r="I35" s="19">
        <v>4.25</v>
      </c>
      <c r="J35" s="19">
        <v>1.65</v>
      </c>
      <c r="K35" s="19">
        <v>21.25</v>
      </c>
      <c r="L35" s="19">
        <v>64.8</v>
      </c>
    </row>
    <row r="36" spans="1:17" ht="15" customHeight="1" x14ac:dyDescent="0.25">
      <c r="A36" s="24" t="s">
        <v>111</v>
      </c>
      <c r="B36" s="24"/>
      <c r="C36" s="1">
        <f t="shared" ref="C36:L36" si="3">SUM(C32:C35)</f>
        <v>360</v>
      </c>
      <c r="D36" s="1">
        <f t="shared" si="3"/>
        <v>9.7200000000000006</v>
      </c>
      <c r="E36" s="1">
        <f t="shared" si="3"/>
        <v>13.81</v>
      </c>
      <c r="F36" s="1">
        <f t="shared" si="3"/>
        <v>65.12</v>
      </c>
      <c r="G36" s="1">
        <f t="shared" si="3"/>
        <v>350.38000000000005</v>
      </c>
      <c r="H36" s="1">
        <f t="shared" si="3"/>
        <v>485</v>
      </c>
      <c r="I36" s="1">
        <f t="shared" si="3"/>
        <v>13.12</v>
      </c>
      <c r="J36" s="1">
        <f t="shared" si="3"/>
        <v>19.22</v>
      </c>
      <c r="K36" s="1">
        <f t="shared" si="3"/>
        <v>78.22</v>
      </c>
      <c r="L36" s="1">
        <f t="shared" si="3"/>
        <v>487.04</v>
      </c>
    </row>
    <row r="37" spans="1:17" ht="15" customHeight="1" x14ac:dyDescent="0.25">
      <c r="A37" s="30" t="s">
        <v>131</v>
      </c>
      <c r="B37" s="25"/>
      <c r="C37" s="30">
        <f>C36+C29+C24+C16</f>
        <v>1466</v>
      </c>
      <c r="D37" s="25"/>
      <c r="E37" s="25"/>
      <c r="F37" s="25"/>
      <c r="G37" s="30">
        <f>G36+G29+G24+G16</f>
        <v>1484.76</v>
      </c>
      <c r="H37" s="30">
        <f>H36+H29+H24+H16</f>
        <v>1802</v>
      </c>
      <c r="I37" s="25"/>
      <c r="J37" s="25"/>
      <c r="K37" s="25"/>
      <c r="L37" s="30">
        <f>L36+L29+L24+L16</f>
        <v>1730.8600000000001</v>
      </c>
    </row>
    <row r="39" spans="1:17" ht="15" customHeight="1" x14ac:dyDescent="0.25">
      <c r="A39" s="200">
        <v>44662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8"/>
    </row>
    <row r="40" spans="1:17" ht="15" customHeight="1" x14ac:dyDescent="0.25">
      <c r="A40" s="186" t="s">
        <v>116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8"/>
    </row>
    <row r="41" spans="1:17" ht="15.75" customHeight="1" x14ac:dyDescent="0.25">
      <c r="A41" s="1">
        <v>168</v>
      </c>
      <c r="B41" s="140" t="s">
        <v>66</v>
      </c>
      <c r="C41" s="19">
        <v>150</v>
      </c>
      <c r="D41" s="19">
        <v>4.78</v>
      </c>
      <c r="E41" s="19">
        <v>5.14</v>
      </c>
      <c r="F41" s="19">
        <v>28.38</v>
      </c>
      <c r="G41" s="19">
        <v>176.21</v>
      </c>
      <c r="H41" s="19">
        <v>180</v>
      </c>
      <c r="I41" s="19">
        <v>5.73</v>
      </c>
      <c r="J41" s="19">
        <v>6.17</v>
      </c>
      <c r="K41" s="19">
        <v>34.06</v>
      </c>
      <c r="L41" s="19">
        <v>211.5</v>
      </c>
    </row>
    <row r="42" spans="1:17" ht="15.75" customHeight="1" x14ac:dyDescent="0.25">
      <c r="A42" s="1">
        <v>2</v>
      </c>
      <c r="B42" s="49" t="s">
        <v>135</v>
      </c>
      <c r="C42" s="1">
        <v>42</v>
      </c>
      <c r="D42" s="1">
        <v>2.17</v>
      </c>
      <c r="E42" s="1">
        <v>6.79</v>
      </c>
      <c r="F42" s="1">
        <v>13.15</v>
      </c>
      <c r="G42" s="1">
        <v>136.91999999999999</v>
      </c>
      <c r="H42" s="1">
        <v>44</v>
      </c>
      <c r="I42" s="1">
        <v>2.2599999999999998</v>
      </c>
      <c r="J42" s="1">
        <v>6.98</v>
      </c>
      <c r="K42" s="1">
        <v>13.52</v>
      </c>
      <c r="L42" s="1">
        <v>142.74</v>
      </c>
    </row>
    <row r="43" spans="1:17" ht="15.75" customHeight="1" x14ac:dyDescent="0.25">
      <c r="A43" s="1">
        <v>416</v>
      </c>
      <c r="B43" s="17" t="s">
        <v>108</v>
      </c>
      <c r="C43" s="1">
        <v>150</v>
      </c>
      <c r="D43" s="1">
        <v>3.15</v>
      </c>
      <c r="E43" s="1">
        <v>2.72</v>
      </c>
      <c r="F43" s="1">
        <v>12.96</v>
      </c>
      <c r="G43" s="1">
        <v>89</v>
      </c>
      <c r="H43" s="1">
        <v>200</v>
      </c>
      <c r="I43" s="1">
        <v>4.2</v>
      </c>
      <c r="J43" s="1">
        <v>3.62</v>
      </c>
      <c r="K43" s="1">
        <v>17.28</v>
      </c>
      <c r="L43" s="1">
        <v>118.66</v>
      </c>
      <c r="Q43" t="s">
        <v>104</v>
      </c>
    </row>
    <row r="44" spans="1:17" ht="15" customHeight="1" x14ac:dyDescent="0.25">
      <c r="A44" s="42" t="s">
        <v>111</v>
      </c>
      <c r="B44" s="28"/>
      <c r="C44" s="1">
        <f t="shared" ref="C44:L44" si="4">SUM(C41:C43)</f>
        <v>342</v>
      </c>
      <c r="D44" s="1">
        <f t="shared" si="4"/>
        <v>10.1</v>
      </c>
      <c r="E44" s="1">
        <f t="shared" si="4"/>
        <v>14.65</v>
      </c>
      <c r="F44" s="1">
        <f t="shared" si="4"/>
        <v>54.49</v>
      </c>
      <c r="G44" s="1">
        <f t="shared" si="4"/>
        <v>402.13</v>
      </c>
      <c r="H44" s="1">
        <f t="shared" si="4"/>
        <v>424</v>
      </c>
      <c r="I44" s="1">
        <f t="shared" si="4"/>
        <v>12.190000000000001</v>
      </c>
      <c r="J44" s="1">
        <f t="shared" si="4"/>
        <v>16.77</v>
      </c>
      <c r="K44" s="1">
        <f t="shared" si="4"/>
        <v>64.86</v>
      </c>
      <c r="L44" s="1">
        <f t="shared" si="4"/>
        <v>472.9</v>
      </c>
    </row>
    <row r="45" spans="1:17" ht="15" customHeight="1" x14ac:dyDescent="0.25">
      <c r="A45" s="26"/>
      <c r="B45" s="26"/>
      <c r="C45" s="26"/>
      <c r="D45" s="2"/>
      <c r="E45" s="2"/>
      <c r="F45" s="2"/>
      <c r="G45" s="2"/>
      <c r="H45" s="2"/>
      <c r="I45" s="2"/>
      <c r="J45" s="2"/>
      <c r="K45" s="2"/>
      <c r="L45" s="2"/>
    </row>
    <row r="46" spans="1:17" ht="15" customHeight="1" x14ac:dyDescent="0.25">
      <c r="A46" s="186" t="s">
        <v>117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8"/>
    </row>
    <row r="47" spans="1:17" x14ac:dyDescent="0.25">
      <c r="A47" s="1">
        <v>94</v>
      </c>
      <c r="B47" s="142" t="s">
        <v>69</v>
      </c>
      <c r="C47" s="19">
        <v>150</v>
      </c>
      <c r="D47" s="19">
        <v>6</v>
      </c>
      <c r="E47" s="19">
        <v>8.85</v>
      </c>
      <c r="F47" s="19">
        <v>9.24</v>
      </c>
      <c r="G47" s="19">
        <v>155.24</v>
      </c>
      <c r="H47" s="19">
        <v>200</v>
      </c>
      <c r="I47" s="19">
        <v>8</v>
      </c>
      <c r="J47" s="19">
        <v>11.8</v>
      </c>
      <c r="K47" s="19">
        <v>12.32</v>
      </c>
      <c r="L47" s="19">
        <v>206.99</v>
      </c>
    </row>
    <row r="48" spans="1:17" x14ac:dyDescent="0.25">
      <c r="A48" s="1">
        <v>332</v>
      </c>
      <c r="B48" s="17" t="s">
        <v>90</v>
      </c>
      <c r="C48" s="1">
        <v>120</v>
      </c>
      <c r="D48" s="1">
        <v>2.92</v>
      </c>
      <c r="E48" s="1">
        <v>4.29</v>
      </c>
      <c r="F48" s="1">
        <v>29.34</v>
      </c>
      <c r="G48" s="1">
        <v>167.76</v>
      </c>
      <c r="H48" s="19">
        <v>130</v>
      </c>
      <c r="I48" s="1">
        <v>3.16</v>
      </c>
      <c r="J48" s="1">
        <v>4.6500000000000004</v>
      </c>
      <c r="K48" s="1">
        <v>31.79</v>
      </c>
      <c r="L48" s="1">
        <v>181.74</v>
      </c>
    </row>
    <row r="49" spans="1:12" x14ac:dyDescent="0.25">
      <c r="A49" s="1">
        <v>312</v>
      </c>
      <c r="B49" s="142" t="s">
        <v>50</v>
      </c>
      <c r="C49" s="19">
        <v>60</v>
      </c>
      <c r="D49" s="19">
        <v>8.3000000000000007</v>
      </c>
      <c r="E49" s="19">
        <v>5.6</v>
      </c>
      <c r="F49" s="19">
        <v>3.36</v>
      </c>
      <c r="G49" s="19">
        <v>97.04</v>
      </c>
      <c r="H49" s="19">
        <v>70</v>
      </c>
      <c r="I49" s="19">
        <v>9.68</v>
      </c>
      <c r="J49" s="19">
        <v>6.53</v>
      </c>
      <c r="K49" s="19">
        <v>3.92</v>
      </c>
      <c r="L49" s="19">
        <v>113.21</v>
      </c>
    </row>
    <row r="50" spans="1:12" ht="15.75" customHeight="1" x14ac:dyDescent="0.25">
      <c r="A50" s="1">
        <v>417</v>
      </c>
      <c r="B50" s="140" t="s">
        <v>206</v>
      </c>
      <c r="C50" s="145">
        <v>150</v>
      </c>
      <c r="D50" s="145">
        <v>0.08</v>
      </c>
      <c r="E50" s="145">
        <v>0</v>
      </c>
      <c r="F50" s="145">
        <v>15.8</v>
      </c>
      <c r="G50" s="145">
        <v>63.52</v>
      </c>
      <c r="H50" s="19">
        <v>200</v>
      </c>
      <c r="I50" s="145">
        <v>0.11</v>
      </c>
      <c r="J50" s="145">
        <v>0</v>
      </c>
      <c r="K50" s="145">
        <v>21.1</v>
      </c>
      <c r="L50" s="19">
        <v>84.7</v>
      </c>
    </row>
    <row r="51" spans="1:12" ht="15" customHeight="1" x14ac:dyDescent="0.25">
      <c r="A51" s="143" t="s">
        <v>113</v>
      </c>
      <c r="B51" s="139" t="s">
        <v>124</v>
      </c>
      <c r="C51" s="19">
        <v>40</v>
      </c>
      <c r="D51" s="19">
        <v>2.8</v>
      </c>
      <c r="E51" s="19">
        <v>0.28000000000000003</v>
      </c>
      <c r="F51" s="19">
        <v>19.96</v>
      </c>
      <c r="G51" s="19">
        <v>96</v>
      </c>
      <c r="H51" s="19">
        <v>50</v>
      </c>
      <c r="I51" s="19">
        <v>2.8</v>
      </c>
      <c r="J51" s="19">
        <v>0.28000000000000003</v>
      </c>
      <c r="K51" s="19">
        <v>19.96</v>
      </c>
      <c r="L51" s="19">
        <v>120</v>
      </c>
    </row>
    <row r="52" spans="1:12" ht="15" customHeight="1" x14ac:dyDescent="0.25">
      <c r="A52" s="42" t="s">
        <v>111</v>
      </c>
      <c r="B52" s="28"/>
      <c r="C52" s="1">
        <f t="shared" ref="C52:K52" si="5">SUM(C47:C51)</f>
        <v>520</v>
      </c>
      <c r="D52" s="1">
        <f t="shared" si="5"/>
        <v>20.099999999999998</v>
      </c>
      <c r="E52" s="1">
        <f t="shared" si="5"/>
        <v>19.020000000000003</v>
      </c>
      <c r="F52" s="1">
        <f t="shared" si="5"/>
        <v>77.699999999999989</v>
      </c>
      <c r="G52" s="1">
        <f t="shared" si="5"/>
        <v>579.55999999999995</v>
      </c>
      <c r="H52" s="1">
        <f t="shared" si="5"/>
        <v>650</v>
      </c>
      <c r="I52" s="1">
        <f t="shared" si="5"/>
        <v>23.75</v>
      </c>
      <c r="J52" s="1">
        <f t="shared" si="5"/>
        <v>23.260000000000005</v>
      </c>
      <c r="K52" s="1">
        <f t="shared" si="5"/>
        <v>89.09</v>
      </c>
      <c r="L52" s="1">
        <f>SUM(L47:L51)</f>
        <v>706.64</v>
      </c>
    </row>
    <row r="53" spans="1:12" ht="15" customHeight="1" x14ac:dyDescent="0.2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</row>
    <row r="54" spans="1:12" ht="15" customHeight="1" x14ac:dyDescent="0.25">
      <c r="A54" s="186" t="s">
        <v>125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8"/>
    </row>
    <row r="55" spans="1:12" ht="15.75" customHeight="1" x14ac:dyDescent="0.25">
      <c r="A55" s="1" t="s">
        <v>113</v>
      </c>
      <c r="B55" s="24" t="s">
        <v>216</v>
      </c>
      <c r="C55" s="1">
        <v>150</v>
      </c>
      <c r="D55" s="1">
        <v>4.5</v>
      </c>
      <c r="E55" s="1">
        <v>4.8</v>
      </c>
      <c r="F55" s="1">
        <v>7.05</v>
      </c>
      <c r="G55" s="1">
        <v>87</v>
      </c>
      <c r="H55" s="1">
        <v>200</v>
      </c>
      <c r="I55" s="1">
        <v>6</v>
      </c>
      <c r="J55" s="1">
        <v>6.4</v>
      </c>
      <c r="K55" s="1">
        <v>9.4</v>
      </c>
      <c r="L55" s="1">
        <v>116</v>
      </c>
    </row>
    <row r="56" spans="1:12" hidden="1" x14ac:dyDescent="0.25">
      <c r="A56" s="141"/>
      <c r="B56" s="140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15" customHeight="1" x14ac:dyDescent="0.25">
      <c r="A57" s="42" t="s">
        <v>111</v>
      </c>
      <c r="B57" s="28"/>
      <c r="C57" s="19">
        <v>200</v>
      </c>
      <c r="D57" s="1">
        <f>SUM(D55:D55)</f>
        <v>4.5</v>
      </c>
      <c r="E57" s="1">
        <f>SUM(E55:E55)</f>
        <v>4.8</v>
      </c>
      <c r="F57" s="1">
        <f>SUM(F55:F55)</f>
        <v>7.05</v>
      </c>
      <c r="G57" s="1">
        <f>SUM(G55:G55)</f>
        <v>87</v>
      </c>
      <c r="H57" s="19">
        <v>200</v>
      </c>
      <c r="I57" s="1">
        <f>SUM(I55:I55)</f>
        <v>6</v>
      </c>
      <c r="J57" s="1">
        <f>SUM(J55:J55)</f>
        <v>6.4</v>
      </c>
      <c r="K57" s="1">
        <f>SUM(K55:K55)</f>
        <v>9.4</v>
      </c>
      <c r="L57" s="1">
        <f>L55+L56</f>
        <v>116</v>
      </c>
    </row>
    <row r="58" spans="1:12" ht="1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ht="15" customHeight="1" x14ac:dyDescent="0.25">
      <c r="A59" s="186" t="s">
        <v>129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8"/>
    </row>
    <row r="60" spans="1:12" ht="15.75" customHeight="1" x14ac:dyDescent="0.25">
      <c r="A60" s="1">
        <v>244</v>
      </c>
      <c r="B60" s="17" t="s">
        <v>107</v>
      </c>
      <c r="C60" s="1">
        <v>150</v>
      </c>
      <c r="D60" s="1">
        <v>20.16</v>
      </c>
      <c r="E60" s="1">
        <v>10.11</v>
      </c>
      <c r="F60" s="1">
        <v>33.85</v>
      </c>
      <c r="G60" s="1">
        <v>306.8</v>
      </c>
      <c r="H60" s="1">
        <v>200</v>
      </c>
      <c r="I60" s="1">
        <v>26.89</v>
      </c>
      <c r="J60" s="1">
        <v>13.49</v>
      </c>
      <c r="K60" s="1">
        <v>45.14</v>
      </c>
      <c r="L60" s="1">
        <v>409.1</v>
      </c>
    </row>
    <row r="61" spans="1:12" ht="15" customHeight="1" x14ac:dyDescent="0.25">
      <c r="A61" s="1">
        <v>410</v>
      </c>
      <c r="B61" s="139" t="s">
        <v>20</v>
      </c>
      <c r="C61" s="19">
        <v>150</v>
      </c>
      <c r="D61" s="19">
        <v>0.09</v>
      </c>
      <c r="E61" s="19">
        <v>0</v>
      </c>
      <c r="F61" s="19">
        <v>9.0299999999999994</v>
      </c>
      <c r="G61" s="19">
        <v>36.479999999999997</v>
      </c>
      <c r="H61" s="19">
        <v>200</v>
      </c>
      <c r="I61" s="19">
        <v>0.12</v>
      </c>
      <c r="J61" s="19">
        <v>0</v>
      </c>
      <c r="K61" s="19">
        <v>12.04</v>
      </c>
      <c r="L61" s="19">
        <v>48.64</v>
      </c>
    </row>
    <row r="62" spans="1:12" ht="15" customHeight="1" x14ac:dyDescent="0.25">
      <c r="A62" s="24" t="s">
        <v>111</v>
      </c>
      <c r="B62" s="24"/>
      <c r="C62" s="1">
        <f t="shared" ref="C62:L62" si="6">SUM(C60:C61)</f>
        <v>300</v>
      </c>
      <c r="D62" s="1">
        <f t="shared" si="6"/>
        <v>20.25</v>
      </c>
      <c r="E62" s="1">
        <f t="shared" si="6"/>
        <v>10.11</v>
      </c>
      <c r="F62" s="1">
        <f t="shared" si="6"/>
        <v>42.88</v>
      </c>
      <c r="G62" s="1">
        <f t="shared" si="6"/>
        <v>343.28000000000003</v>
      </c>
      <c r="H62" s="1">
        <f t="shared" si="6"/>
        <v>400</v>
      </c>
      <c r="I62" s="1">
        <f t="shared" si="6"/>
        <v>27.01</v>
      </c>
      <c r="J62" s="1">
        <f t="shared" si="6"/>
        <v>13.49</v>
      </c>
      <c r="K62" s="1">
        <f t="shared" si="6"/>
        <v>57.18</v>
      </c>
      <c r="L62" s="1">
        <f t="shared" si="6"/>
        <v>457.74</v>
      </c>
    </row>
    <row r="63" spans="1:12" ht="15" customHeight="1" x14ac:dyDescent="0.25">
      <c r="A63" s="30" t="s">
        <v>131</v>
      </c>
      <c r="B63" s="25"/>
      <c r="C63" s="30">
        <f>C62+C57+C52+C44</f>
        <v>1362</v>
      </c>
      <c r="D63" s="25"/>
      <c r="E63" s="25"/>
      <c r="F63" s="25"/>
      <c r="G63" s="30">
        <f>G62+G57+G52+G44</f>
        <v>1411.9699999999998</v>
      </c>
      <c r="H63" s="30">
        <f>H62+H57+H52+H44</f>
        <v>1674</v>
      </c>
      <c r="I63" s="25"/>
      <c r="J63" s="25"/>
      <c r="K63" s="25"/>
      <c r="L63" s="30">
        <f>L62+L57+L52+L44</f>
        <v>1753.2800000000002</v>
      </c>
    </row>
    <row r="65" spans="1:12" ht="15" customHeight="1" x14ac:dyDescent="0.25">
      <c r="A65" s="200">
        <v>44663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8"/>
    </row>
    <row r="66" spans="1:12" ht="15" customHeight="1" x14ac:dyDescent="0.25">
      <c r="A66" s="186" t="s">
        <v>116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8"/>
    </row>
    <row r="67" spans="1:12" x14ac:dyDescent="0.25">
      <c r="A67" s="1">
        <v>97</v>
      </c>
      <c r="B67" s="17" t="s">
        <v>273</v>
      </c>
      <c r="C67" s="1">
        <v>150</v>
      </c>
      <c r="D67" s="1">
        <v>3.62</v>
      </c>
      <c r="E67" s="146" t="s">
        <v>187</v>
      </c>
      <c r="F67" s="1">
        <v>10.81</v>
      </c>
      <c r="G67" s="1">
        <v>93.45</v>
      </c>
      <c r="H67" s="1">
        <v>200</v>
      </c>
      <c r="I67" s="1">
        <v>4.82</v>
      </c>
      <c r="J67" s="1">
        <v>5.29</v>
      </c>
      <c r="K67" s="1">
        <v>14.41</v>
      </c>
      <c r="L67" s="1">
        <v>124.6</v>
      </c>
    </row>
    <row r="68" spans="1:12" ht="15.75" customHeight="1" x14ac:dyDescent="0.25">
      <c r="A68" s="1">
        <v>1</v>
      </c>
      <c r="B68" s="17" t="s">
        <v>110</v>
      </c>
      <c r="C68" s="1">
        <v>36</v>
      </c>
      <c r="D68" s="1">
        <v>2.17</v>
      </c>
      <c r="E68" s="1">
        <v>6.79</v>
      </c>
      <c r="F68" s="1">
        <v>13.15</v>
      </c>
      <c r="G68" s="1">
        <v>122.4</v>
      </c>
      <c r="H68" s="1">
        <v>37</v>
      </c>
      <c r="I68" s="1">
        <v>2.2599999999999998</v>
      </c>
      <c r="J68" s="1">
        <v>6.98</v>
      </c>
      <c r="K68" s="1">
        <v>13.52</v>
      </c>
      <c r="L68" s="1">
        <v>122.4</v>
      </c>
    </row>
    <row r="69" spans="1:12" ht="15.75" customHeight="1" x14ac:dyDescent="0.25">
      <c r="A69" s="1">
        <v>413</v>
      </c>
      <c r="B69" s="140" t="s">
        <v>32</v>
      </c>
      <c r="C69" s="19">
        <v>150</v>
      </c>
      <c r="D69" s="19">
        <v>1.05</v>
      </c>
      <c r="E69" s="19">
        <v>1.2</v>
      </c>
      <c r="F69" s="19">
        <v>13.01</v>
      </c>
      <c r="G69" s="19">
        <v>66.989999999999995</v>
      </c>
      <c r="H69" s="19">
        <v>200</v>
      </c>
      <c r="I69" s="19">
        <v>1.4</v>
      </c>
      <c r="J69" s="19">
        <v>1.6</v>
      </c>
      <c r="K69" s="19">
        <v>17.350000000000001</v>
      </c>
      <c r="L69" s="19">
        <v>89.32</v>
      </c>
    </row>
    <row r="70" spans="1:12" ht="15" customHeight="1" x14ac:dyDescent="0.25">
      <c r="A70" s="42" t="s">
        <v>111</v>
      </c>
      <c r="B70" s="28"/>
      <c r="C70" s="1">
        <f t="shared" ref="C70:H70" si="7">SUM(C67:C69)</f>
        <v>336</v>
      </c>
      <c r="D70" s="1">
        <f t="shared" si="7"/>
        <v>6.84</v>
      </c>
      <c r="E70" s="1">
        <f t="shared" si="7"/>
        <v>7.99</v>
      </c>
      <c r="F70" s="1">
        <f t="shared" si="7"/>
        <v>36.97</v>
      </c>
      <c r="G70" s="1">
        <f t="shared" si="7"/>
        <v>282.84000000000003</v>
      </c>
      <c r="H70" s="1">
        <f t="shared" si="7"/>
        <v>437</v>
      </c>
      <c r="I70" s="1">
        <f>SUM(I67:I69)</f>
        <v>8.48</v>
      </c>
      <c r="J70" s="1">
        <f>SUM(J67:J69)</f>
        <v>13.87</v>
      </c>
      <c r="K70" s="1">
        <f>SUM(K67:K69)</f>
        <v>45.28</v>
      </c>
      <c r="L70" s="1">
        <f>SUM(L67:L69)</f>
        <v>336.32</v>
      </c>
    </row>
    <row r="71" spans="1:12" ht="15" customHeight="1" x14ac:dyDescent="0.25">
      <c r="A71" s="26"/>
      <c r="B71" s="26"/>
      <c r="C71" s="26"/>
      <c r="D71" s="2"/>
      <c r="E71" s="2"/>
      <c r="F71" s="2"/>
      <c r="G71" s="2"/>
      <c r="H71" s="2"/>
      <c r="I71" s="2"/>
      <c r="J71" s="2"/>
      <c r="K71" s="2"/>
      <c r="L71" s="2"/>
    </row>
    <row r="72" spans="1:12" ht="15" customHeight="1" x14ac:dyDescent="0.25">
      <c r="A72" s="186" t="s">
        <v>117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8"/>
    </row>
    <row r="73" spans="1:12" x14ac:dyDescent="0.25">
      <c r="A73" s="1">
        <v>73</v>
      </c>
      <c r="B73" s="140" t="s">
        <v>71</v>
      </c>
      <c r="C73" s="19">
        <v>150</v>
      </c>
      <c r="D73" s="19">
        <v>1.94</v>
      </c>
      <c r="E73" s="19">
        <v>5.87</v>
      </c>
      <c r="F73" s="19">
        <v>6.84</v>
      </c>
      <c r="G73" s="19">
        <v>85.76</v>
      </c>
      <c r="H73" s="19">
        <v>200</v>
      </c>
      <c r="I73" s="19">
        <v>2.59</v>
      </c>
      <c r="J73" s="19">
        <v>7.83</v>
      </c>
      <c r="K73" s="19">
        <v>9.1199999999999992</v>
      </c>
      <c r="L73" s="19">
        <v>114.34</v>
      </c>
    </row>
    <row r="74" spans="1:12" ht="15.75" customHeight="1" x14ac:dyDescent="0.25">
      <c r="A74" s="1">
        <v>332</v>
      </c>
      <c r="B74" s="140" t="s">
        <v>72</v>
      </c>
      <c r="C74" s="19">
        <v>120</v>
      </c>
      <c r="D74" s="19">
        <v>6.99</v>
      </c>
      <c r="E74" s="19">
        <v>4.34</v>
      </c>
      <c r="F74" s="19">
        <v>36</v>
      </c>
      <c r="G74" s="19">
        <v>211.05</v>
      </c>
      <c r="H74" s="19">
        <v>130</v>
      </c>
      <c r="I74" s="19">
        <v>7.57</v>
      </c>
      <c r="J74" s="19">
        <v>4.7</v>
      </c>
      <c r="K74" s="19">
        <v>39</v>
      </c>
      <c r="L74" s="19">
        <v>228.64</v>
      </c>
    </row>
    <row r="75" spans="1:12" ht="15.75" customHeight="1" x14ac:dyDescent="0.25">
      <c r="A75" s="1">
        <v>293</v>
      </c>
      <c r="B75" s="140" t="s">
        <v>27</v>
      </c>
      <c r="C75" s="19">
        <v>80</v>
      </c>
      <c r="D75" s="19">
        <v>14.85</v>
      </c>
      <c r="E75" s="19">
        <v>16.579999999999998</v>
      </c>
      <c r="F75" s="19">
        <v>4.62</v>
      </c>
      <c r="G75" s="19">
        <v>227.03</v>
      </c>
      <c r="H75" s="19">
        <v>90</v>
      </c>
      <c r="I75" s="19">
        <v>16.7</v>
      </c>
      <c r="J75" s="19">
        <v>18.649999999999999</v>
      </c>
      <c r="K75" s="19">
        <v>5.19</v>
      </c>
      <c r="L75" s="19">
        <v>255.4</v>
      </c>
    </row>
    <row r="76" spans="1:12" ht="15.75" customHeight="1" x14ac:dyDescent="0.25">
      <c r="A76" s="1">
        <v>394</v>
      </c>
      <c r="B76" s="140" t="s">
        <v>274</v>
      </c>
      <c r="C76" s="19">
        <v>150</v>
      </c>
      <c r="D76" s="19">
        <v>0.25</v>
      </c>
      <c r="E76" s="19">
        <v>0</v>
      </c>
      <c r="F76" s="19">
        <v>17</v>
      </c>
      <c r="G76" s="19">
        <v>68.989999999999995</v>
      </c>
      <c r="H76" s="19">
        <v>200</v>
      </c>
      <c r="I76" s="19">
        <v>0.33</v>
      </c>
      <c r="J76" s="19">
        <v>0</v>
      </c>
      <c r="K76" s="19">
        <v>22.67</v>
      </c>
      <c r="L76" s="19">
        <v>91.99</v>
      </c>
    </row>
    <row r="77" spans="1:12" s="33" customFormat="1" ht="15" customHeight="1" x14ac:dyDescent="0.25">
      <c r="A77" s="147" t="s">
        <v>113</v>
      </c>
      <c r="B77" s="139" t="s">
        <v>124</v>
      </c>
      <c r="C77" s="148">
        <v>40</v>
      </c>
      <c r="D77" s="148">
        <v>2.8</v>
      </c>
      <c r="E77" s="148">
        <v>0.28000000000000003</v>
      </c>
      <c r="F77" s="148">
        <v>19.96</v>
      </c>
      <c r="G77" s="148">
        <v>96</v>
      </c>
      <c r="H77" s="148">
        <v>50</v>
      </c>
      <c r="I77" s="148">
        <v>2.8</v>
      </c>
      <c r="J77" s="148">
        <v>0.28000000000000003</v>
      </c>
      <c r="K77" s="148">
        <v>19.96</v>
      </c>
      <c r="L77" s="148">
        <v>120</v>
      </c>
    </row>
    <row r="78" spans="1:12" ht="15" customHeight="1" x14ac:dyDescent="0.25">
      <c r="A78" s="42" t="s">
        <v>111</v>
      </c>
      <c r="B78" s="28"/>
      <c r="C78" s="1">
        <f t="shared" ref="C78:K78" si="8">SUM(C73:C77)</f>
        <v>540</v>
      </c>
      <c r="D78" s="1">
        <f t="shared" si="8"/>
        <v>26.830000000000002</v>
      </c>
      <c r="E78" s="1">
        <f t="shared" si="8"/>
        <v>27.07</v>
      </c>
      <c r="F78" s="1">
        <f t="shared" si="8"/>
        <v>84.420000000000016</v>
      </c>
      <c r="G78" s="1">
        <f t="shared" si="8"/>
        <v>688.83</v>
      </c>
      <c r="H78" s="1">
        <f t="shared" si="8"/>
        <v>670</v>
      </c>
      <c r="I78" s="1">
        <f t="shared" si="8"/>
        <v>29.99</v>
      </c>
      <c r="J78" s="1">
        <f t="shared" si="8"/>
        <v>31.46</v>
      </c>
      <c r="K78" s="1">
        <f t="shared" si="8"/>
        <v>95.94</v>
      </c>
      <c r="L78" s="1">
        <f>SUM(L73:L77)</f>
        <v>810.37</v>
      </c>
    </row>
    <row r="79" spans="1:12" ht="15" customHeight="1" x14ac:dyDescent="0.25">
      <c r="A79" s="26"/>
      <c r="B79" s="26"/>
      <c r="C79" s="26"/>
      <c r="D79" s="2"/>
      <c r="E79" s="2"/>
      <c r="F79" s="2"/>
      <c r="G79" s="2"/>
      <c r="H79" s="2"/>
      <c r="I79" s="2"/>
      <c r="J79" s="2"/>
      <c r="K79" s="2"/>
      <c r="L79" s="2"/>
    </row>
    <row r="80" spans="1:12" ht="15" customHeight="1" x14ac:dyDescent="0.25">
      <c r="A80" s="186" t="s">
        <v>125</v>
      </c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8"/>
    </row>
    <row r="81" spans="1:17" ht="15.75" customHeight="1" x14ac:dyDescent="0.25">
      <c r="A81" s="1" t="s">
        <v>113</v>
      </c>
      <c r="B81" s="140" t="s">
        <v>56</v>
      </c>
      <c r="C81" s="19">
        <v>100</v>
      </c>
      <c r="D81" s="19">
        <v>0.5</v>
      </c>
      <c r="E81" s="19">
        <v>1.5</v>
      </c>
      <c r="F81" s="19">
        <v>21</v>
      </c>
      <c r="G81" s="19">
        <v>96</v>
      </c>
      <c r="H81" s="19">
        <v>200</v>
      </c>
      <c r="I81" s="19">
        <v>1</v>
      </c>
      <c r="J81" s="19">
        <v>3</v>
      </c>
      <c r="K81" s="19">
        <v>42</v>
      </c>
      <c r="L81" s="19">
        <v>192</v>
      </c>
    </row>
    <row r="82" spans="1:17" ht="15" customHeight="1" x14ac:dyDescent="0.25">
      <c r="A82" s="42" t="s">
        <v>111</v>
      </c>
      <c r="B82" s="28"/>
      <c r="C82" s="1">
        <f t="shared" ref="C82:L82" si="9">SUM(C81:C81)</f>
        <v>100</v>
      </c>
      <c r="D82" s="1">
        <f t="shared" si="9"/>
        <v>0.5</v>
      </c>
      <c r="E82" s="1">
        <f t="shared" si="9"/>
        <v>1.5</v>
      </c>
      <c r="F82" s="1">
        <f t="shared" si="9"/>
        <v>21</v>
      </c>
      <c r="G82" s="1">
        <f t="shared" si="9"/>
        <v>96</v>
      </c>
      <c r="H82" s="1">
        <f t="shared" si="9"/>
        <v>200</v>
      </c>
      <c r="I82" s="1">
        <f t="shared" si="9"/>
        <v>1</v>
      </c>
      <c r="J82" s="1">
        <f t="shared" si="9"/>
        <v>3</v>
      </c>
      <c r="K82" s="1">
        <f t="shared" si="9"/>
        <v>42</v>
      </c>
      <c r="L82" s="1">
        <f t="shared" si="9"/>
        <v>192</v>
      </c>
    </row>
    <row r="83" spans="1:17" ht="1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7" ht="15" customHeight="1" x14ac:dyDescent="0.25">
      <c r="A84" s="186" t="s">
        <v>129</v>
      </c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8"/>
    </row>
    <row r="85" spans="1:17" ht="15.75" customHeight="1" x14ac:dyDescent="0.25">
      <c r="A85" s="1">
        <v>217</v>
      </c>
      <c r="B85" s="140" t="s">
        <v>97</v>
      </c>
      <c r="C85" s="19">
        <v>150</v>
      </c>
      <c r="D85" s="19">
        <v>19.07</v>
      </c>
      <c r="E85" s="19">
        <v>7.62</v>
      </c>
      <c r="F85" s="19">
        <v>19.34</v>
      </c>
      <c r="G85" s="19">
        <v>222.15</v>
      </c>
      <c r="H85" s="19">
        <v>200</v>
      </c>
      <c r="I85" s="19">
        <v>25.43</v>
      </c>
      <c r="J85" s="19">
        <v>10.16</v>
      </c>
      <c r="K85" s="19">
        <v>25.79</v>
      </c>
      <c r="L85" s="19">
        <v>296.2</v>
      </c>
    </row>
    <row r="86" spans="1:17" x14ac:dyDescent="0.25">
      <c r="A86" s="1" t="s">
        <v>171</v>
      </c>
      <c r="B86" s="142" t="s">
        <v>189</v>
      </c>
      <c r="C86" s="19">
        <v>40</v>
      </c>
      <c r="D86" s="19">
        <v>3.1</v>
      </c>
      <c r="E86" s="19">
        <v>2.6</v>
      </c>
      <c r="F86" s="19">
        <v>19.32</v>
      </c>
      <c r="G86" s="19">
        <v>113.15</v>
      </c>
      <c r="H86" s="19">
        <v>60</v>
      </c>
      <c r="I86" s="19">
        <v>3.88</v>
      </c>
      <c r="J86" s="19">
        <v>3.25</v>
      </c>
      <c r="K86" s="19">
        <v>24.15</v>
      </c>
      <c r="L86" s="19">
        <v>141.44</v>
      </c>
      <c r="Q86" t="s">
        <v>223</v>
      </c>
    </row>
    <row r="87" spans="1:17" ht="15" customHeight="1" x14ac:dyDescent="0.25">
      <c r="A87" s="1">
        <v>410</v>
      </c>
      <c r="B87" s="139" t="s">
        <v>130</v>
      </c>
      <c r="C87" s="19">
        <v>150</v>
      </c>
      <c r="D87" s="19">
        <v>4.4999999999999998E-2</v>
      </c>
      <c r="E87" s="19">
        <v>0</v>
      </c>
      <c r="F87" s="19">
        <v>4.51</v>
      </c>
      <c r="G87" s="19">
        <v>18.239999999999998</v>
      </c>
      <c r="H87" s="19">
        <v>200</v>
      </c>
      <c r="I87" s="19">
        <v>0.06</v>
      </c>
      <c r="J87" s="19">
        <v>0</v>
      </c>
      <c r="K87" s="19">
        <v>6.02</v>
      </c>
      <c r="L87" s="19">
        <v>24.32</v>
      </c>
    </row>
    <row r="88" spans="1:17" ht="15" customHeight="1" x14ac:dyDescent="0.25">
      <c r="A88" s="42" t="s">
        <v>111</v>
      </c>
      <c r="B88" s="28"/>
      <c r="C88" s="1">
        <f t="shared" ref="C88:L88" si="10">SUM(C85:C87)</f>
        <v>340</v>
      </c>
      <c r="D88" s="1">
        <f t="shared" si="10"/>
        <v>22.215000000000003</v>
      </c>
      <c r="E88" s="1">
        <f t="shared" si="10"/>
        <v>10.220000000000001</v>
      </c>
      <c r="F88" s="1">
        <f t="shared" si="10"/>
        <v>43.169999999999995</v>
      </c>
      <c r="G88" s="1">
        <f t="shared" si="10"/>
        <v>353.54</v>
      </c>
      <c r="H88" s="1">
        <f t="shared" si="10"/>
        <v>460</v>
      </c>
      <c r="I88" s="1">
        <f t="shared" si="10"/>
        <v>29.369999999999997</v>
      </c>
      <c r="J88" s="1">
        <f t="shared" si="10"/>
        <v>13.41</v>
      </c>
      <c r="K88" s="1">
        <f t="shared" si="10"/>
        <v>55.959999999999994</v>
      </c>
      <c r="L88" s="1">
        <f t="shared" si="10"/>
        <v>461.96</v>
      </c>
    </row>
    <row r="89" spans="1:17" ht="15" customHeight="1" x14ac:dyDescent="0.25">
      <c r="A89" s="30" t="s">
        <v>131</v>
      </c>
      <c r="B89" s="25"/>
      <c r="C89" s="30">
        <f>C88+C82+C78+C70</f>
        <v>1316</v>
      </c>
      <c r="D89" s="25"/>
      <c r="E89" s="25"/>
      <c r="F89" s="25"/>
      <c r="G89" s="30">
        <f>G88+G82+G78+G70</f>
        <v>1421.21</v>
      </c>
      <c r="H89" s="30">
        <f>H88+H82+H78+H70</f>
        <v>1767</v>
      </c>
      <c r="I89" s="25"/>
      <c r="J89" s="25"/>
      <c r="K89" s="25"/>
      <c r="L89" s="30">
        <f>L88+L82+L78+L70</f>
        <v>1800.6499999999999</v>
      </c>
    </row>
    <row r="91" spans="1:17" ht="15" customHeight="1" x14ac:dyDescent="0.25">
      <c r="A91" s="200">
        <v>44664</v>
      </c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8"/>
    </row>
    <row r="92" spans="1:17" ht="15" customHeight="1" x14ac:dyDescent="0.25">
      <c r="A92" s="186" t="s">
        <v>116</v>
      </c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8"/>
    </row>
    <row r="93" spans="1:17" ht="15.75" customHeight="1" x14ac:dyDescent="0.25">
      <c r="A93" s="1">
        <v>168</v>
      </c>
      <c r="B93" s="140" t="s">
        <v>77</v>
      </c>
      <c r="C93" s="19">
        <v>150</v>
      </c>
      <c r="D93" s="19">
        <v>3.84</v>
      </c>
      <c r="E93" s="19">
        <v>4.97</v>
      </c>
      <c r="F93" s="19">
        <v>24.46</v>
      </c>
      <c r="G93" s="19">
        <v>157.6</v>
      </c>
      <c r="H93" s="19">
        <v>180</v>
      </c>
      <c r="I93" s="19">
        <v>4.6100000000000003</v>
      </c>
      <c r="J93" s="19">
        <v>5.97</v>
      </c>
      <c r="K93" s="19">
        <v>29.35</v>
      </c>
      <c r="L93" s="19">
        <v>189.12</v>
      </c>
    </row>
    <row r="94" spans="1:17" ht="15.75" customHeight="1" x14ac:dyDescent="0.25">
      <c r="A94" s="1">
        <v>2</v>
      </c>
      <c r="B94" s="49" t="s">
        <v>275</v>
      </c>
      <c r="C94" s="1">
        <v>42</v>
      </c>
      <c r="D94" s="1">
        <v>2.17</v>
      </c>
      <c r="E94" s="1">
        <v>6.79</v>
      </c>
      <c r="F94" s="1">
        <v>13.15</v>
      </c>
      <c r="G94" s="1">
        <v>136.91999999999999</v>
      </c>
      <c r="H94" s="1">
        <v>44</v>
      </c>
      <c r="I94" s="1">
        <v>2.2599999999999998</v>
      </c>
      <c r="J94" s="1">
        <v>6.98</v>
      </c>
      <c r="K94" s="1">
        <v>13.52</v>
      </c>
      <c r="L94" s="1">
        <v>142.74</v>
      </c>
    </row>
    <row r="95" spans="1:17" ht="15.75" customHeight="1" x14ac:dyDescent="0.25">
      <c r="A95" s="1">
        <v>414</v>
      </c>
      <c r="B95" s="140" t="s">
        <v>24</v>
      </c>
      <c r="C95" s="19">
        <v>150</v>
      </c>
      <c r="D95" s="19">
        <v>2.09</v>
      </c>
      <c r="E95" s="19">
        <v>2.39</v>
      </c>
      <c r="F95" s="19">
        <v>14.78</v>
      </c>
      <c r="G95" s="19">
        <v>89.02</v>
      </c>
      <c r="H95" s="19">
        <v>200</v>
      </c>
      <c r="I95" s="19">
        <v>2.79</v>
      </c>
      <c r="J95" s="19">
        <v>3.19</v>
      </c>
      <c r="K95" s="19">
        <v>19.71</v>
      </c>
      <c r="L95" s="19">
        <v>118.69</v>
      </c>
    </row>
    <row r="96" spans="1:17" ht="15" customHeight="1" x14ac:dyDescent="0.25">
      <c r="A96" s="42" t="s">
        <v>111</v>
      </c>
      <c r="B96" s="28"/>
      <c r="C96" s="1">
        <f t="shared" ref="C96:H96" si="11">SUM(C93:C95)</f>
        <v>342</v>
      </c>
      <c r="D96" s="1">
        <f t="shared" si="11"/>
        <v>8.1</v>
      </c>
      <c r="E96" s="1">
        <f t="shared" si="11"/>
        <v>14.15</v>
      </c>
      <c r="F96" s="1">
        <f t="shared" si="11"/>
        <v>52.39</v>
      </c>
      <c r="G96" s="1">
        <f t="shared" si="11"/>
        <v>383.53999999999996</v>
      </c>
      <c r="H96" s="1">
        <f t="shared" si="11"/>
        <v>424</v>
      </c>
      <c r="I96" s="1">
        <f>SUM(I93:I95)</f>
        <v>9.66</v>
      </c>
      <c r="J96" s="1">
        <f>SUM(J93:J95)</f>
        <v>16.14</v>
      </c>
      <c r="K96" s="1">
        <f>SUM(K93:K95)</f>
        <v>62.580000000000005</v>
      </c>
      <c r="L96" s="1">
        <f>SUM(L93:L95)</f>
        <v>450.55</v>
      </c>
    </row>
    <row r="97" spans="1:12" ht="15" customHeight="1" x14ac:dyDescent="0.25">
      <c r="A97" s="26"/>
      <c r="B97" s="26"/>
      <c r="C97" s="26"/>
      <c r="D97" s="2"/>
      <c r="E97" s="2"/>
      <c r="F97" s="2"/>
      <c r="G97" s="2"/>
      <c r="H97" s="2"/>
      <c r="I97" s="2"/>
      <c r="J97" s="2"/>
      <c r="K97" s="2"/>
      <c r="L97" s="2"/>
    </row>
    <row r="98" spans="1:12" ht="15" customHeight="1" x14ac:dyDescent="0.25">
      <c r="A98" s="186" t="s">
        <v>117</v>
      </c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8"/>
    </row>
    <row r="99" spans="1:12" x14ac:dyDescent="0.25">
      <c r="A99" s="141"/>
      <c r="B99" s="142" t="s">
        <v>49</v>
      </c>
      <c r="C99" s="19">
        <v>150</v>
      </c>
      <c r="D99" s="19">
        <v>1.39</v>
      </c>
      <c r="E99" s="19">
        <v>4.6399999999999997</v>
      </c>
      <c r="F99" s="19">
        <v>9.26</v>
      </c>
      <c r="G99" s="19">
        <v>84.35</v>
      </c>
      <c r="H99" s="19">
        <v>200</v>
      </c>
      <c r="I99" s="19">
        <v>1.85</v>
      </c>
      <c r="J99" s="19">
        <v>6.19</v>
      </c>
      <c r="K99" s="19">
        <v>12.35</v>
      </c>
      <c r="L99" s="19">
        <v>112.47</v>
      </c>
    </row>
    <row r="100" spans="1:12" ht="15.75" customHeight="1" x14ac:dyDescent="0.25">
      <c r="A100" s="1">
        <v>315</v>
      </c>
      <c r="B100" s="17" t="s">
        <v>258</v>
      </c>
      <c r="C100" s="1">
        <v>200</v>
      </c>
      <c r="D100" s="1">
        <v>17.68</v>
      </c>
      <c r="E100" s="1">
        <v>11.32</v>
      </c>
      <c r="F100" s="1">
        <v>19.75</v>
      </c>
      <c r="G100" s="1">
        <v>273.33</v>
      </c>
      <c r="H100" s="1">
        <v>220</v>
      </c>
      <c r="I100" s="1">
        <v>19.45</v>
      </c>
      <c r="J100" s="1">
        <v>12.42</v>
      </c>
      <c r="K100" s="1">
        <v>21.73</v>
      </c>
      <c r="L100" s="1">
        <v>300.66000000000003</v>
      </c>
    </row>
    <row r="101" spans="1:12" ht="15.75" customHeight="1" x14ac:dyDescent="0.25">
      <c r="A101" s="1">
        <v>34</v>
      </c>
      <c r="B101" s="140" t="s">
        <v>37</v>
      </c>
      <c r="C101" s="19">
        <v>40</v>
      </c>
      <c r="D101" s="19">
        <v>0.88</v>
      </c>
      <c r="E101" s="19">
        <v>2.68</v>
      </c>
      <c r="F101" s="19">
        <v>4.12</v>
      </c>
      <c r="G101" s="19">
        <v>44</v>
      </c>
      <c r="H101" s="19">
        <v>50</v>
      </c>
      <c r="I101" s="19">
        <v>1.1000000000000001</v>
      </c>
      <c r="J101" s="19">
        <v>3.35</v>
      </c>
      <c r="K101" s="19">
        <v>5.15</v>
      </c>
      <c r="L101" s="19">
        <v>55</v>
      </c>
    </row>
    <row r="102" spans="1:12" ht="15.75" customHeight="1" x14ac:dyDescent="0.25">
      <c r="A102" s="1">
        <v>394</v>
      </c>
      <c r="B102" s="140" t="s">
        <v>276</v>
      </c>
      <c r="C102" s="19">
        <v>150</v>
      </c>
      <c r="D102" s="19">
        <v>0.42</v>
      </c>
      <c r="E102" s="19">
        <v>0</v>
      </c>
      <c r="F102" s="19">
        <v>20.92</v>
      </c>
      <c r="G102" s="19">
        <v>85.34</v>
      </c>
      <c r="H102" s="19">
        <v>200</v>
      </c>
      <c r="I102" s="19">
        <v>0.56000000000000005</v>
      </c>
      <c r="J102" s="19">
        <v>0</v>
      </c>
      <c r="K102" s="19">
        <v>27.89</v>
      </c>
      <c r="L102" s="19">
        <v>113.79</v>
      </c>
    </row>
    <row r="103" spans="1:12" x14ac:dyDescent="0.25">
      <c r="A103" s="1" t="s">
        <v>113</v>
      </c>
      <c r="B103" s="139" t="s">
        <v>124</v>
      </c>
      <c r="C103" s="19">
        <v>40</v>
      </c>
      <c r="D103" s="19">
        <v>2.8</v>
      </c>
      <c r="E103" s="19">
        <v>0.28000000000000003</v>
      </c>
      <c r="F103" s="19">
        <v>19.96</v>
      </c>
      <c r="G103" s="19">
        <v>96</v>
      </c>
      <c r="H103" s="19">
        <v>50</v>
      </c>
      <c r="I103" s="19">
        <v>3.5</v>
      </c>
      <c r="J103" s="19">
        <v>0.35</v>
      </c>
      <c r="K103" s="19">
        <v>24.95</v>
      </c>
      <c r="L103" s="19">
        <v>120</v>
      </c>
    </row>
    <row r="104" spans="1:12" ht="15" customHeight="1" x14ac:dyDescent="0.25">
      <c r="A104" s="42" t="s">
        <v>111</v>
      </c>
      <c r="B104" s="28"/>
      <c r="C104" s="1">
        <f t="shared" ref="C104:K104" si="12">SUM(C99:C103)</f>
        <v>580</v>
      </c>
      <c r="D104" s="1">
        <f t="shared" si="12"/>
        <v>23.17</v>
      </c>
      <c r="E104" s="1">
        <f t="shared" si="12"/>
        <v>18.920000000000002</v>
      </c>
      <c r="F104" s="1">
        <f t="shared" si="12"/>
        <v>74.009999999999991</v>
      </c>
      <c r="G104" s="1">
        <f t="shared" si="12"/>
        <v>583.02</v>
      </c>
      <c r="H104" s="1">
        <f t="shared" si="12"/>
        <v>720</v>
      </c>
      <c r="I104" s="1">
        <f t="shared" si="12"/>
        <v>26.46</v>
      </c>
      <c r="J104" s="1">
        <f t="shared" si="12"/>
        <v>22.310000000000002</v>
      </c>
      <c r="K104" s="1">
        <f t="shared" si="12"/>
        <v>92.070000000000007</v>
      </c>
      <c r="L104" s="1">
        <f>SUM(L99:L103)</f>
        <v>701.92</v>
      </c>
    </row>
    <row r="105" spans="1:12" ht="15" customHeight="1" x14ac:dyDescent="0.25">
      <c r="A105" s="26"/>
      <c r="B105" s="26"/>
      <c r="C105" s="26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5" customHeight="1" x14ac:dyDescent="0.25">
      <c r="A106" s="186" t="s">
        <v>125</v>
      </c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8"/>
    </row>
    <row r="107" spans="1:12" ht="15.75" customHeight="1" x14ac:dyDescent="0.25">
      <c r="A107" s="1" t="s">
        <v>113</v>
      </c>
      <c r="B107" s="17" t="s">
        <v>136</v>
      </c>
      <c r="C107" s="1">
        <v>150</v>
      </c>
      <c r="D107" s="1">
        <v>1.2</v>
      </c>
      <c r="E107" s="1">
        <v>0.3</v>
      </c>
      <c r="F107" s="1">
        <v>11.25</v>
      </c>
      <c r="G107" s="1">
        <v>57</v>
      </c>
      <c r="H107" s="1">
        <v>150</v>
      </c>
      <c r="I107" s="1">
        <v>1.2</v>
      </c>
      <c r="J107" s="1">
        <v>0.3</v>
      </c>
      <c r="K107" s="1">
        <v>11.25</v>
      </c>
      <c r="L107" s="1">
        <v>57</v>
      </c>
    </row>
    <row r="108" spans="1:12" ht="15" customHeight="1" x14ac:dyDescent="0.25">
      <c r="A108" s="191" t="s">
        <v>111</v>
      </c>
      <c r="B108" s="192"/>
      <c r="C108" s="193"/>
      <c r="D108" s="1">
        <f t="shared" ref="D108:K108" si="13">SUM(D107:D107)</f>
        <v>1.2</v>
      </c>
      <c r="E108" s="1">
        <f t="shared" si="13"/>
        <v>0.3</v>
      </c>
      <c r="F108" s="1">
        <f t="shared" si="13"/>
        <v>11.25</v>
      </c>
      <c r="G108" s="1">
        <f t="shared" si="13"/>
        <v>57</v>
      </c>
      <c r="H108" s="1">
        <f t="shared" si="13"/>
        <v>150</v>
      </c>
      <c r="I108" s="1">
        <f t="shared" si="13"/>
        <v>1.2</v>
      </c>
      <c r="J108" s="1">
        <f t="shared" si="13"/>
        <v>0.3</v>
      </c>
      <c r="K108" s="1">
        <f t="shared" si="13"/>
        <v>11.25</v>
      </c>
      <c r="L108" s="1">
        <f>SUM(L107:L107)</f>
        <v>57</v>
      </c>
    </row>
    <row r="109" spans="1:12" ht="1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1:12" ht="15" customHeight="1" x14ac:dyDescent="0.25">
      <c r="A110" s="186" t="s">
        <v>129</v>
      </c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8"/>
    </row>
    <row r="111" spans="1:12" ht="15.75" customHeight="1" x14ac:dyDescent="0.25">
      <c r="A111" s="1">
        <v>136</v>
      </c>
      <c r="B111" s="140" t="s">
        <v>75</v>
      </c>
      <c r="C111" s="19">
        <v>120</v>
      </c>
      <c r="D111" s="19">
        <v>2.5</v>
      </c>
      <c r="E111" s="19">
        <v>5.62</v>
      </c>
      <c r="F111" s="19">
        <v>21.76</v>
      </c>
      <c r="G111" s="19">
        <v>145.96</v>
      </c>
      <c r="H111" s="19">
        <v>130</v>
      </c>
      <c r="I111" s="19">
        <v>2.71</v>
      </c>
      <c r="J111" s="19">
        <v>6.09</v>
      </c>
      <c r="K111" s="19">
        <v>23.57</v>
      </c>
      <c r="L111" s="19">
        <v>158.12</v>
      </c>
    </row>
    <row r="112" spans="1:12" ht="15.75" customHeight="1" x14ac:dyDescent="0.25">
      <c r="A112" s="1" t="s">
        <v>113</v>
      </c>
      <c r="B112" s="140" t="s">
        <v>76</v>
      </c>
      <c r="C112" s="19">
        <v>40</v>
      </c>
      <c r="D112" s="19">
        <v>0</v>
      </c>
      <c r="E112" s="19">
        <v>2.8</v>
      </c>
      <c r="F112" s="19">
        <v>2.8</v>
      </c>
      <c r="G112" s="19">
        <v>36</v>
      </c>
      <c r="H112" s="19">
        <v>50</v>
      </c>
      <c r="I112" s="19">
        <v>0</v>
      </c>
      <c r="J112" s="19">
        <v>3.5</v>
      </c>
      <c r="K112" s="19">
        <v>3.5</v>
      </c>
      <c r="L112" s="19">
        <v>45</v>
      </c>
    </row>
    <row r="113" spans="1:12" ht="15.75" customHeight="1" x14ac:dyDescent="0.25">
      <c r="A113" s="1" t="s">
        <v>113</v>
      </c>
      <c r="B113" s="17" t="s">
        <v>194</v>
      </c>
      <c r="C113" s="1">
        <v>30</v>
      </c>
      <c r="D113" s="1">
        <v>1.5</v>
      </c>
      <c r="E113" s="1">
        <v>0.06</v>
      </c>
      <c r="F113" s="1">
        <v>26.4</v>
      </c>
      <c r="G113" s="1">
        <v>99</v>
      </c>
      <c r="H113" s="1">
        <v>30</v>
      </c>
      <c r="I113" s="1">
        <v>1.5</v>
      </c>
      <c r="J113" s="1">
        <v>0.06</v>
      </c>
      <c r="K113" s="1">
        <v>26.4</v>
      </c>
      <c r="L113" s="1">
        <v>99</v>
      </c>
    </row>
    <row r="114" spans="1:12" x14ac:dyDescent="0.25">
      <c r="A114" s="1" t="s">
        <v>113</v>
      </c>
      <c r="B114" s="139" t="s">
        <v>16</v>
      </c>
      <c r="C114" s="19">
        <v>40</v>
      </c>
      <c r="D114" s="19">
        <v>3.4</v>
      </c>
      <c r="E114" s="19">
        <v>1.32</v>
      </c>
      <c r="F114" s="19">
        <v>17</v>
      </c>
      <c r="G114" s="19">
        <v>103.6</v>
      </c>
      <c r="H114" s="19">
        <v>50</v>
      </c>
      <c r="I114" s="19">
        <v>4.25</v>
      </c>
      <c r="J114" s="19">
        <v>1.65</v>
      </c>
      <c r="K114" s="19">
        <v>21.25</v>
      </c>
      <c r="L114" s="19">
        <v>129.5</v>
      </c>
    </row>
    <row r="115" spans="1:12" ht="15" customHeight="1" x14ac:dyDescent="0.25">
      <c r="A115" s="1">
        <v>410</v>
      </c>
      <c r="B115" s="139" t="s">
        <v>130</v>
      </c>
      <c r="C115" s="19">
        <v>150</v>
      </c>
      <c r="D115" s="19">
        <v>4.4999999999999998E-2</v>
      </c>
      <c r="E115" s="19">
        <v>0</v>
      </c>
      <c r="F115" s="19">
        <v>4.51</v>
      </c>
      <c r="G115" s="19">
        <v>18.239999999999998</v>
      </c>
      <c r="H115" s="19">
        <v>200</v>
      </c>
      <c r="I115" s="19">
        <v>0.06</v>
      </c>
      <c r="J115" s="19">
        <v>0</v>
      </c>
      <c r="K115" s="19">
        <v>6.02</v>
      </c>
      <c r="L115" s="19">
        <v>24.32</v>
      </c>
    </row>
    <row r="116" spans="1:12" ht="15" customHeight="1" x14ac:dyDescent="0.25">
      <c r="A116" s="24" t="s">
        <v>111</v>
      </c>
      <c r="B116" s="24"/>
      <c r="C116" s="1">
        <f t="shared" ref="C116:L116" si="14">SUM(C111:C115)</f>
        <v>380</v>
      </c>
      <c r="D116" s="1">
        <f t="shared" si="14"/>
        <v>7.4450000000000003</v>
      </c>
      <c r="E116" s="1">
        <f t="shared" si="14"/>
        <v>9.8000000000000007</v>
      </c>
      <c r="F116" s="1">
        <f t="shared" si="14"/>
        <v>72.470000000000013</v>
      </c>
      <c r="G116" s="1">
        <f t="shared" si="14"/>
        <v>402.80000000000007</v>
      </c>
      <c r="H116" s="1">
        <f t="shared" si="14"/>
        <v>460</v>
      </c>
      <c r="I116" s="1">
        <f t="shared" si="14"/>
        <v>8.5200000000000014</v>
      </c>
      <c r="J116" s="1">
        <f t="shared" si="14"/>
        <v>11.3</v>
      </c>
      <c r="K116" s="1">
        <f t="shared" si="14"/>
        <v>80.739999999999995</v>
      </c>
      <c r="L116" s="1">
        <f t="shared" si="14"/>
        <v>455.94</v>
      </c>
    </row>
    <row r="117" spans="1:12" ht="15" customHeight="1" x14ac:dyDescent="0.25">
      <c r="A117" s="30" t="s">
        <v>131</v>
      </c>
      <c r="B117" s="25"/>
      <c r="C117" s="30">
        <f>C116+C107+C104+C96</f>
        <v>1452</v>
      </c>
      <c r="D117" s="25"/>
      <c r="E117" s="25"/>
      <c r="F117" s="25"/>
      <c r="G117" s="30">
        <f>G116+G108+G104+G96</f>
        <v>1426.3600000000001</v>
      </c>
      <c r="H117" s="30">
        <f>H116+H108+H104+H96</f>
        <v>1754</v>
      </c>
      <c r="I117" s="25"/>
      <c r="J117" s="25"/>
      <c r="K117" s="25"/>
      <c r="L117" s="30">
        <f>L116+L108+L104+L96</f>
        <v>1665.41</v>
      </c>
    </row>
    <row r="119" spans="1:12" ht="15" customHeight="1" x14ac:dyDescent="0.25">
      <c r="A119" s="200">
        <v>44665</v>
      </c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8"/>
    </row>
    <row r="120" spans="1:12" ht="15" customHeight="1" x14ac:dyDescent="0.25">
      <c r="A120" s="186" t="s">
        <v>116</v>
      </c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8"/>
    </row>
    <row r="121" spans="1:12" ht="15" customHeight="1" x14ac:dyDescent="0.25">
      <c r="A121" s="1">
        <v>168</v>
      </c>
      <c r="B121" s="140" t="s">
        <v>58</v>
      </c>
      <c r="C121" s="19">
        <v>150</v>
      </c>
      <c r="D121" s="19">
        <v>4.79</v>
      </c>
      <c r="E121" s="19">
        <v>6.1</v>
      </c>
      <c r="F121" s="19">
        <v>25.68</v>
      </c>
      <c r="G121" s="19">
        <v>176.42</v>
      </c>
      <c r="H121" s="19">
        <v>180</v>
      </c>
      <c r="I121" s="19">
        <v>5.75</v>
      </c>
      <c r="J121" s="19">
        <v>7.32</v>
      </c>
      <c r="K121" s="19">
        <v>25.68</v>
      </c>
      <c r="L121" s="19">
        <v>211.71</v>
      </c>
    </row>
    <row r="122" spans="1:12" ht="15.75" customHeight="1" x14ac:dyDescent="0.25">
      <c r="A122" s="1">
        <v>1</v>
      </c>
      <c r="B122" s="17" t="s">
        <v>110</v>
      </c>
      <c r="C122" s="1">
        <v>36</v>
      </c>
      <c r="D122" s="1">
        <v>2.17</v>
      </c>
      <c r="E122" s="1">
        <v>6.79</v>
      </c>
      <c r="F122" s="1">
        <v>13.15</v>
      </c>
      <c r="G122" s="1">
        <v>122.4</v>
      </c>
      <c r="H122" s="1">
        <v>37</v>
      </c>
      <c r="I122" s="1">
        <v>2.2599999999999998</v>
      </c>
      <c r="J122" s="1">
        <v>6.98</v>
      </c>
      <c r="K122" s="1">
        <v>13.52</v>
      </c>
      <c r="L122" s="1">
        <v>122.4</v>
      </c>
    </row>
    <row r="123" spans="1:12" x14ac:dyDescent="0.25">
      <c r="A123" s="1">
        <v>412</v>
      </c>
      <c r="B123" s="139" t="s">
        <v>12</v>
      </c>
      <c r="C123" s="19">
        <v>150</v>
      </c>
      <c r="D123" s="19">
        <v>0.05</v>
      </c>
      <c r="E123" s="19">
        <v>0.01</v>
      </c>
      <c r="F123" s="19">
        <v>11.48</v>
      </c>
      <c r="G123" s="19">
        <v>46.22</v>
      </c>
      <c r="H123" s="19">
        <v>200</v>
      </c>
      <c r="I123" s="19">
        <v>0.1</v>
      </c>
      <c r="J123" s="19">
        <v>0.01</v>
      </c>
      <c r="K123" s="19">
        <v>15.31</v>
      </c>
      <c r="L123" s="19">
        <v>61.63</v>
      </c>
    </row>
    <row r="124" spans="1:12" ht="15" customHeight="1" x14ac:dyDescent="0.25">
      <c r="A124" s="42" t="s">
        <v>111</v>
      </c>
      <c r="B124" s="28"/>
      <c r="C124" s="1">
        <f t="shared" ref="C124:H124" si="15">SUM(C121:C123)</f>
        <v>336</v>
      </c>
      <c r="D124" s="1">
        <f t="shared" si="15"/>
        <v>7.01</v>
      </c>
      <c r="E124" s="1">
        <f t="shared" si="15"/>
        <v>12.9</v>
      </c>
      <c r="F124" s="1">
        <f t="shared" si="15"/>
        <v>50.31</v>
      </c>
      <c r="G124" s="1">
        <f t="shared" si="15"/>
        <v>345.03999999999996</v>
      </c>
      <c r="H124" s="1">
        <f t="shared" si="15"/>
        <v>417</v>
      </c>
      <c r="I124" s="1">
        <f>SUM(I121:I123)</f>
        <v>8.11</v>
      </c>
      <c r="J124" s="1">
        <f>SUM(J121:J123)</f>
        <v>14.31</v>
      </c>
      <c r="K124" s="1">
        <f>SUM(K121:K123)</f>
        <v>54.510000000000005</v>
      </c>
      <c r="L124" s="1">
        <f>SUM(L121:L123)</f>
        <v>395.74</v>
      </c>
    </row>
    <row r="125" spans="1:12" ht="15" customHeight="1" x14ac:dyDescent="0.25">
      <c r="A125" s="26"/>
      <c r="B125" s="26"/>
      <c r="C125" s="26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5" customHeight="1" x14ac:dyDescent="0.25">
      <c r="A126" s="186" t="s">
        <v>117</v>
      </c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8"/>
    </row>
    <row r="127" spans="1:12" ht="15.75" customHeight="1" x14ac:dyDescent="0.25">
      <c r="A127" s="1">
        <v>62</v>
      </c>
      <c r="B127" s="140" t="s">
        <v>43</v>
      </c>
      <c r="C127" s="19">
        <v>150</v>
      </c>
      <c r="D127" s="19">
        <v>1.1599999999999999</v>
      </c>
      <c r="E127" s="19">
        <v>3.8</v>
      </c>
      <c r="F127" s="19">
        <v>6.03</v>
      </c>
      <c r="G127" s="19">
        <v>62.5</v>
      </c>
      <c r="H127" s="19">
        <v>200</v>
      </c>
      <c r="I127" s="19">
        <v>1.55</v>
      </c>
      <c r="J127" s="19">
        <v>5.07</v>
      </c>
      <c r="K127" s="19">
        <v>8.0399999999999991</v>
      </c>
      <c r="L127" s="19">
        <v>83.33</v>
      </c>
    </row>
    <row r="128" spans="1:12" ht="15.75" customHeight="1" x14ac:dyDescent="0.25">
      <c r="A128" s="1">
        <v>339</v>
      </c>
      <c r="B128" s="139" t="s">
        <v>13</v>
      </c>
      <c r="C128" s="19">
        <v>120</v>
      </c>
      <c r="D128" s="19">
        <v>2.4500000000000002</v>
      </c>
      <c r="E128" s="19">
        <v>3.84</v>
      </c>
      <c r="F128" s="19">
        <v>16.350000000000001</v>
      </c>
      <c r="G128" s="19">
        <v>109.8</v>
      </c>
      <c r="H128" s="19">
        <v>130</v>
      </c>
      <c r="I128" s="19">
        <v>2.65</v>
      </c>
      <c r="J128" s="19">
        <v>4.16</v>
      </c>
      <c r="K128" s="19">
        <v>17.71</v>
      </c>
      <c r="L128" s="19">
        <v>118.95</v>
      </c>
    </row>
    <row r="129" spans="1:12" ht="16.5" customHeight="1" x14ac:dyDescent="0.25">
      <c r="A129" s="1">
        <v>277</v>
      </c>
      <c r="B129" s="149" t="s">
        <v>99</v>
      </c>
      <c r="C129" s="19">
        <v>80</v>
      </c>
      <c r="D129" s="1">
        <v>9.73</v>
      </c>
      <c r="E129" s="1">
        <v>3.45</v>
      </c>
      <c r="F129" s="1">
        <v>10.06</v>
      </c>
      <c r="G129" s="1">
        <v>110.66</v>
      </c>
      <c r="H129" s="19">
        <v>90</v>
      </c>
      <c r="I129" s="1">
        <v>10.95</v>
      </c>
      <c r="J129" s="1">
        <v>3.88</v>
      </c>
      <c r="K129" s="1">
        <v>11.32</v>
      </c>
      <c r="L129" s="1">
        <v>124.5</v>
      </c>
    </row>
    <row r="130" spans="1:12" ht="15.75" customHeight="1" x14ac:dyDescent="0.25">
      <c r="A130" s="1">
        <v>385</v>
      </c>
      <c r="B130" s="40" t="s">
        <v>219</v>
      </c>
      <c r="C130" s="1">
        <v>30</v>
      </c>
      <c r="D130" s="1">
        <v>0.5</v>
      </c>
      <c r="E130" s="1">
        <v>4.0199999999999996</v>
      </c>
      <c r="F130" s="1">
        <v>1.5</v>
      </c>
      <c r="G130" s="1">
        <v>44.04</v>
      </c>
      <c r="H130" s="1">
        <v>30</v>
      </c>
      <c r="I130" s="1">
        <v>0.5</v>
      </c>
      <c r="J130" s="1">
        <v>4.0199999999999996</v>
      </c>
      <c r="K130" s="1">
        <v>1.5</v>
      </c>
      <c r="L130" s="1">
        <v>44.04</v>
      </c>
    </row>
    <row r="131" spans="1:12" ht="15.75" customHeight="1" x14ac:dyDescent="0.25">
      <c r="A131" s="1">
        <v>417</v>
      </c>
      <c r="B131" s="150" t="s">
        <v>232</v>
      </c>
      <c r="C131" s="19">
        <v>150</v>
      </c>
      <c r="D131" s="19">
        <v>0.51</v>
      </c>
      <c r="E131" s="19">
        <v>0</v>
      </c>
      <c r="F131" s="19">
        <v>15.76</v>
      </c>
      <c r="G131" s="19">
        <v>35.15</v>
      </c>
      <c r="H131" s="19">
        <v>200</v>
      </c>
      <c r="I131" s="19">
        <v>0.68</v>
      </c>
      <c r="J131" s="19">
        <v>0</v>
      </c>
      <c r="K131" s="19">
        <v>21</v>
      </c>
      <c r="L131" s="19">
        <v>46.87</v>
      </c>
    </row>
    <row r="132" spans="1:12" ht="15.75" customHeight="1" x14ac:dyDescent="0.25">
      <c r="A132" s="1" t="s">
        <v>113</v>
      </c>
      <c r="B132" s="17" t="s">
        <v>164</v>
      </c>
      <c r="C132" s="1">
        <v>30</v>
      </c>
      <c r="D132" s="1">
        <v>1.26</v>
      </c>
      <c r="E132" s="1">
        <v>6.36</v>
      </c>
      <c r="F132" s="1">
        <v>19.2</v>
      </c>
      <c r="G132" s="1">
        <v>137.1</v>
      </c>
      <c r="H132" s="1">
        <v>30</v>
      </c>
      <c r="I132" s="1">
        <v>1.26</v>
      </c>
      <c r="J132" s="1">
        <v>6.36</v>
      </c>
      <c r="K132" s="1">
        <v>19.2</v>
      </c>
      <c r="L132" s="1">
        <v>137.1</v>
      </c>
    </row>
    <row r="133" spans="1:12" x14ac:dyDescent="0.25">
      <c r="A133" s="1" t="s">
        <v>113</v>
      </c>
      <c r="B133" s="139" t="s">
        <v>124</v>
      </c>
      <c r="C133" s="19">
        <v>40</v>
      </c>
      <c r="D133" s="19">
        <v>2.8</v>
      </c>
      <c r="E133" s="19">
        <v>0.28000000000000003</v>
      </c>
      <c r="F133" s="19">
        <v>19.96</v>
      </c>
      <c r="G133" s="19">
        <v>96</v>
      </c>
      <c r="H133" s="19">
        <v>50</v>
      </c>
      <c r="I133" s="19">
        <v>3.5</v>
      </c>
      <c r="J133" s="19">
        <v>0.35</v>
      </c>
      <c r="K133" s="19">
        <v>24.95</v>
      </c>
      <c r="L133" s="19">
        <v>120</v>
      </c>
    </row>
    <row r="134" spans="1:12" ht="15" customHeight="1" x14ac:dyDescent="0.25">
      <c r="A134" s="42" t="s">
        <v>111</v>
      </c>
      <c r="B134" s="28"/>
      <c r="C134" s="1">
        <f t="shared" ref="C134:K134" si="16">SUM(C127:C133)</f>
        <v>600</v>
      </c>
      <c r="D134" s="1">
        <f t="shared" si="16"/>
        <v>18.41</v>
      </c>
      <c r="E134" s="1">
        <f t="shared" si="16"/>
        <v>21.75</v>
      </c>
      <c r="F134" s="1">
        <f t="shared" si="16"/>
        <v>88.860000000000014</v>
      </c>
      <c r="G134" s="1">
        <f>SUM(G127:G133)</f>
        <v>595.25</v>
      </c>
      <c r="H134" s="1">
        <f t="shared" si="16"/>
        <v>730</v>
      </c>
      <c r="I134" s="1">
        <f t="shared" si="16"/>
        <v>21.09</v>
      </c>
      <c r="J134" s="1">
        <f t="shared" si="16"/>
        <v>23.84</v>
      </c>
      <c r="K134" s="1">
        <f t="shared" si="16"/>
        <v>103.72</v>
      </c>
      <c r="L134" s="1">
        <f>SUM(L127:L133)</f>
        <v>674.79</v>
      </c>
    </row>
    <row r="135" spans="1:12" ht="15" customHeight="1" x14ac:dyDescent="0.25">
      <c r="A135" s="26"/>
      <c r="B135" s="26"/>
      <c r="C135" s="26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5" customHeight="1" x14ac:dyDescent="0.25">
      <c r="A136" s="186" t="s">
        <v>125</v>
      </c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8"/>
    </row>
    <row r="137" spans="1:12" x14ac:dyDescent="0.25">
      <c r="A137" s="1" t="s">
        <v>113</v>
      </c>
      <c r="B137" s="17" t="s">
        <v>266</v>
      </c>
      <c r="C137" s="1">
        <v>208</v>
      </c>
      <c r="D137" s="1">
        <v>5.82</v>
      </c>
      <c r="E137" s="1">
        <v>6.66</v>
      </c>
      <c r="F137" s="1">
        <v>17.47</v>
      </c>
      <c r="G137" s="1">
        <v>153.9</v>
      </c>
      <c r="H137" s="1">
        <v>208</v>
      </c>
      <c r="I137" s="1">
        <v>5.82</v>
      </c>
      <c r="J137" s="1">
        <v>6.66</v>
      </c>
      <c r="K137" s="1">
        <v>17.47</v>
      </c>
      <c r="L137" s="1">
        <v>153.9</v>
      </c>
    </row>
    <row r="138" spans="1:12" ht="15" customHeight="1" x14ac:dyDescent="0.25">
      <c r="A138" s="42" t="s">
        <v>111</v>
      </c>
      <c r="B138" s="28"/>
      <c r="C138" s="1">
        <f t="shared" ref="C138:L138" si="17">SUM(C137:C137)</f>
        <v>208</v>
      </c>
      <c r="D138" s="1">
        <f t="shared" si="17"/>
        <v>5.82</v>
      </c>
      <c r="E138" s="1">
        <f t="shared" si="17"/>
        <v>6.66</v>
      </c>
      <c r="F138" s="1">
        <f t="shared" si="17"/>
        <v>17.47</v>
      </c>
      <c r="G138" s="1">
        <f t="shared" si="17"/>
        <v>153.9</v>
      </c>
      <c r="H138" s="1">
        <f t="shared" si="17"/>
        <v>208</v>
      </c>
      <c r="I138" s="1">
        <f t="shared" si="17"/>
        <v>5.82</v>
      </c>
      <c r="J138" s="1">
        <f t="shared" si="17"/>
        <v>6.66</v>
      </c>
      <c r="K138" s="1">
        <f t="shared" si="17"/>
        <v>17.47</v>
      </c>
      <c r="L138" s="1">
        <f t="shared" si="17"/>
        <v>153.9</v>
      </c>
    </row>
    <row r="139" spans="1:12" ht="1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</row>
    <row r="140" spans="1:12" ht="15" customHeight="1" x14ac:dyDescent="0.25">
      <c r="A140" s="186" t="s">
        <v>129</v>
      </c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8"/>
    </row>
    <row r="141" spans="1:12" x14ac:dyDescent="0.25">
      <c r="A141" s="1">
        <v>114</v>
      </c>
      <c r="B141" s="40" t="s">
        <v>114</v>
      </c>
      <c r="C141" s="1">
        <v>150</v>
      </c>
      <c r="D141" s="1">
        <v>3.52</v>
      </c>
      <c r="E141" s="1">
        <v>6.91</v>
      </c>
      <c r="F141" s="1">
        <v>18.239999999999998</v>
      </c>
      <c r="G141" s="1">
        <v>117.3</v>
      </c>
      <c r="H141" s="1">
        <v>200</v>
      </c>
      <c r="I141" s="1">
        <v>4.6900000000000004</v>
      </c>
      <c r="J141" s="1">
        <v>9.1999999999999993</v>
      </c>
      <c r="K141" s="1">
        <v>13.65</v>
      </c>
      <c r="L141" s="1">
        <v>156.4</v>
      </c>
    </row>
    <row r="142" spans="1:12" ht="15.75" customHeight="1" x14ac:dyDescent="0.25">
      <c r="A142" s="1" t="s">
        <v>145</v>
      </c>
      <c r="B142" s="17" t="s">
        <v>146</v>
      </c>
      <c r="C142" s="1">
        <v>40</v>
      </c>
      <c r="D142" s="1">
        <v>5.32</v>
      </c>
      <c r="E142" s="1">
        <v>1.98</v>
      </c>
      <c r="F142" s="1">
        <v>31.44</v>
      </c>
      <c r="G142" s="1">
        <v>164.71</v>
      </c>
      <c r="H142" s="1">
        <v>60</v>
      </c>
      <c r="I142" s="1">
        <v>7.08</v>
      </c>
      <c r="J142" s="1">
        <v>2.63</v>
      </c>
      <c r="K142" s="1">
        <v>41.81</v>
      </c>
      <c r="L142" s="1">
        <v>219.07</v>
      </c>
    </row>
    <row r="143" spans="1:12" x14ac:dyDescent="0.25">
      <c r="A143" s="1">
        <v>410</v>
      </c>
      <c r="B143" s="139" t="s">
        <v>20</v>
      </c>
      <c r="C143" s="19">
        <v>150</v>
      </c>
      <c r="D143" s="19">
        <v>0.09</v>
      </c>
      <c r="E143" s="19">
        <v>0</v>
      </c>
      <c r="F143" s="19">
        <v>9.0299999999999994</v>
      </c>
      <c r="G143" s="19">
        <v>36.479999999999997</v>
      </c>
      <c r="H143" s="19">
        <v>200</v>
      </c>
      <c r="I143" s="19">
        <v>0.12</v>
      </c>
      <c r="J143" s="19">
        <v>0</v>
      </c>
      <c r="K143" s="19">
        <v>12.04</v>
      </c>
      <c r="L143" s="19">
        <v>48.64</v>
      </c>
    </row>
    <row r="144" spans="1:12" ht="15" customHeight="1" x14ac:dyDescent="0.25">
      <c r="A144" s="143" t="s">
        <v>113</v>
      </c>
      <c r="B144" s="139" t="s">
        <v>16</v>
      </c>
      <c r="C144" s="19">
        <v>20</v>
      </c>
      <c r="D144" s="19">
        <v>3.4</v>
      </c>
      <c r="E144" s="19">
        <v>1.32</v>
      </c>
      <c r="F144" s="19">
        <v>17</v>
      </c>
      <c r="G144" s="19">
        <v>51.8</v>
      </c>
      <c r="H144" s="19">
        <v>25</v>
      </c>
      <c r="I144" s="19">
        <v>4.25</v>
      </c>
      <c r="J144" s="19">
        <v>1.65</v>
      </c>
      <c r="K144" s="19">
        <v>21.25</v>
      </c>
      <c r="L144" s="19">
        <v>64.8</v>
      </c>
    </row>
    <row r="145" spans="1:17" ht="15" customHeight="1" x14ac:dyDescent="0.25">
      <c r="A145" s="24" t="s">
        <v>111</v>
      </c>
      <c r="B145" s="24"/>
      <c r="C145" s="1">
        <f t="shared" ref="C145:K145" si="18">SUM(C141:C143)</f>
        <v>340</v>
      </c>
      <c r="D145" s="1">
        <f t="shared" si="18"/>
        <v>8.93</v>
      </c>
      <c r="E145" s="1">
        <f t="shared" si="18"/>
        <v>8.89</v>
      </c>
      <c r="F145" s="1">
        <f t="shared" si="18"/>
        <v>58.71</v>
      </c>
      <c r="G145" s="1">
        <f t="shared" si="18"/>
        <v>318.49</v>
      </c>
      <c r="H145" s="1">
        <f t="shared" si="18"/>
        <v>460</v>
      </c>
      <c r="I145" s="1">
        <f t="shared" si="18"/>
        <v>11.889999999999999</v>
      </c>
      <c r="J145" s="1">
        <f t="shared" si="18"/>
        <v>11.829999999999998</v>
      </c>
      <c r="K145" s="1">
        <f t="shared" si="18"/>
        <v>67.5</v>
      </c>
      <c r="L145" s="1">
        <f>SUM(L141:L144)</f>
        <v>488.91</v>
      </c>
    </row>
    <row r="146" spans="1:17" ht="15" customHeight="1" x14ac:dyDescent="0.25">
      <c r="A146" s="30" t="s">
        <v>131</v>
      </c>
      <c r="B146" s="25"/>
      <c r="C146" s="30">
        <f>C145+C138+C134+C124</f>
        <v>1484</v>
      </c>
      <c r="D146" s="25"/>
      <c r="E146" s="25"/>
      <c r="F146" s="25"/>
      <c r="G146" s="30">
        <f>G145+G138+G134+G124</f>
        <v>1412.6799999999998</v>
      </c>
      <c r="H146" s="30">
        <f>H145+H138+H134+H124</f>
        <v>1815</v>
      </c>
      <c r="I146" s="25"/>
      <c r="J146" s="25"/>
      <c r="K146" s="25"/>
      <c r="L146" s="30">
        <f>L145+L138+L134+L124</f>
        <v>1713.34</v>
      </c>
    </row>
    <row r="148" spans="1:17" ht="15" customHeight="1" x14ac:dyDescent="0.25">
      <c r="A148" s="200">
        <v>44666</v>
      </c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8"/>
    </row>
    <row r="149" spans="1:17" ht="15" customHeight="1" x14ac:dyDescent="0.25">
      <c r="A149" s="186" t="s">
        <v>116</v>
      </c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8"/>
    </row>
    <row r="150" spans="1:17" ht="15.75" customHeight="1" x14ac:dyDescent="0.25">
      <c r="A150" s="1">
        <v>177</v>
      </c>
      <c r="B150" s="140" t="s">
        <v>83</v>
      </c>
      <c r="C150" s="19">
        <v>150</v>
      </c>
      <c r="D150" s="19">
        <v>3.86</v>
      </c>
      <c r="E150" s="19">
        <v>8.2899999999999991</v>
      </c>
      <c r="F150" s="19">
        <v>30.1</v>
      </c>
      <c r="G150" s="19">
        <v>224.6</v>
      </c>
      <c r="H150" s="19">
        <v>180</v>
      </c>
      <c r="I150" s="19">
        <v>4.75</v>
      </c>
      <c r="J150" s="19">
        <v>10.210000000000001</v>
      </c>
      <c r="K150" s="19">
        <v>37.130000000000003</v>
      </c>
      <c r="L150" s="19">
        <v>276.3</v>
      </c>
    </row>
    <row r="151" spans="1:17" ht="15.75" customHeight="1" x14ac:dyDescent="0.25">
      <c r="A151" s="1">
        <v>2</v>
      </c>
      <c r="B151" s="49" t="s">
        <v>135</v>
      </c>
      <c r="C151" s="1">
        <v>42</v>
      </c>
      <c r="D151" s="1">
        <v>2.17</v>
      </c>
      <c r="E151" s="1">
        <v>6.79</v>
      </c>
      <c r="F151" s="1">
        <v>13.15</v>
      </c>
      <c r="G151" s="1">
        <v>136.91999999999999</v>
      </c>
      <c r="H151" s="1">
        <v>44</v>
      </c>
      <c r="I151" s="1">
        <v>2.2599999999999998</v>
      </c>
      <c r="J151" s="1">
        <v>6.98</v>
      </c>
      <c r="K151" s="1">
        <v>13.52</v>
      </c>
      <c r="L151" s="1">
        <v>142.74</v>
      </c>
    </row>
    <row r="152" spans="1:17" ht="15.75" customHeight="1" x14ac:dyDescent="0.25">
      <c r="A152" s="1">
        <v>416</v>
      </c>
      <c r="B152" s="17" t="s">
        <v>108</v>
      </c>
      <c r="C152" s="1">
        <v>150</v>
      </c>
      <c r="D152" s="1">
        <v>3.15</v>
      </c>
      <c r="E152" s="1">
        <v>2.72</v>
      </c>
      <c r="F152" s="1">
        <v>12.96</v>
      </c>
      <c r="G152" s="1">
        <v>89</v>
      </c>
      <c r="H152" s="1">
        <v>200</v>
      </c>
      <c r="I152" s="1">
        <v>4.2</v>
      </c>
      <c r="J152" s="1">
        <v>3.62</v>
      </c>
      <c r="K152" s="1">
        <v>17.28</v>
      </c>
      <c r="L152" s="1">
        <v>118.66</v>
      </c>
      <c r="Q152" t="s">
        <v>104</v>
      </c>
    </row>
    <row r="153" spans="1:17" ht="15" customHeight="1" x14ac:dyDescent="0.25">
      <c r="A153" s="42" t="s">
        <v>111</v>
      </c>
      <c r="B153" s="28"/>
      <c r="C153" s="1">
        <f t="shared" ref="C153:H153" si="19">SUM(C150:C152)</f>
        <v>342</v>
      </c>
      <c r="D153" s="1">
        <f t="shared" si="19"/>
        <v>9.18</v>
      </c>
      <c r="E153" s="1">
        <f t="shared" si="19"/>
        <v>17.799999999999997</v>
      </c>
      <c r="F153" s="1">
        <f t="shared" si="19"/>
        <v>56.21</v>
      </c>
      <c r="G153" s="1">
        <f>SUM(G150:G152)</f>
        <v>450.52</v>
      </c>
      <c r="H153" s="1">
        <f t="shared" si="19"/>
        <v>424</v>
      </c>
      <c r="I153" s="1">
        <f>SUM(I150:I152)</f>
        <v>11.21</v>
      </c>
      <c r="J153" s="1">
        <f>SUM(J150:J152)</f>
        <v>20.810000000000002</v>
      </c>
      <c r="K153" s="1">
        <f>SUM(K150:K152)</f>
        <v>67.930000000000007</v>
      </c>
      <c r="L153" s="1">
        <f>SUM(L150:L152)</f>
        <v>537.70000000000005</v>
      </c>
    </row>
    <row r="154" spans="1:17" ht="15" customHeight="1" x14ac:dyDescent="0.25">
      <c r="A154" s="26"/>
      <c r="B154" s="26"/>
      <c r="C154" s="26"/>
      <c r="D154" s="2"/>
      <c r="E154" s="2"/>
      <c r="F154" s="2"/>
      <c r="G154" s="2"/>
      <c r="H154" s="2"/>
      <c r="I154" s="2"/>
      <c r="J154" s="2"/>
      <c r="K154" s="2"/>
      <c r="L154" s="2"/>
    </row>
    <row r="155" spans="1:17" ht="15" customHeight="1" x14ac:dyDescent="0.25">
      <c r="A155" s="186" t="s">
        <v>117</v>
      </c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8"/>
    </row>
    <row r="156" spans="1:17" x14ac:dyDescent="0.25">
      <c r="A156" s="1">
        <v>80</v>
      </c>
      <c r="B156" s="140" t="s">
        <v>53</v>
      </c>
      <c r="C156" s="19">
        <v>150</v>
      </c>
      <c r="D156" s="19">
        <v>3.02</v>
      </c>
      <c r="E156" s="19">
        <v>6.78</v>
      </c>
      <c r="F156" s="19">
        <v>19.43</v>
      </c>
      <c r="G156" s="19">
        <v>89.76</v>
      </c>
      <c r="H156" s="19">
        <v>200</v>
      </c>
      <c r="I156" s="19">
        <v>4.03</v>
      </c>
      <c r="J156" s="19">
        <v>9.0399999999999991</v>
      </c>
      <c r="K156" s="19">
        <v>25.91</v>
      </c>
      <c r="L156" s="19">
        <v>119.68</v>
      </c>
    </row>
    <row r="157" spans="1:17" x14ac:dyDescent="0.25">
      <c r="A157" s="1">
        <v>321</v>
      </c>
      <c r="B157" s="17" t="s">
        <v>162</v>
      </c>
      <c r="C157" s="1">
        <v>180</v>
      </c>
      <c r="D157" s="1">
        <v>16.940000000000001</v>
      </c>
      <c r="E157" s="1">
        <v>14.65</v>
      </c>
      <c r="F157" s="1">
        <v>30.09</v>
      </c>
      <c r="G157" s="1">
        <v>316.8</v>
      </c>
      <c r="H157" s="1">
        <v>200</v>
      </c>
      <c r="I157" s="1">
        <v>18.89</v>
      </c>
      <c r="J157" s="1">
        <v>15.94</v>
      </c>
      <c r="K157" s="1">
        <v>33.44</v>
      </c>
      <c r="L157" s="1">
        <v>352</v>
      </c>
    </row>
    <row r="158" spans="1:17" ht="15.75" customHeight="1" x14ac:dyDescent="0.25">
      <c r="A158" s="1" t="s">
        <v>113</v>
      </c>
      <c r="B158" s="17" t="s">
        <v>154</v>
      </c>
      <c r="C158" s="1">
        <v>40</v>
      </c>
      <c r="D158" s="1">
        <v>0</v>
      </c>
      <c r="E158" s="1">
        <v>0</v>
      </c>
      <c r="F158" s="1">
        <v>1.2</v>
      </c>
      <c r="G158" s="1">
        <v>4.8</v>
      </c>
      <c r="H158" s="1">
        <v>50</v>
      </c>
      <c r="I158" s="1">
        <v>0</v>
      </c>
      <c r="J158" s="1">
        <v>0</v>
      </c>
      <c r="K158" s="1">
        <v>1.5</v>
      </c>
      <c r="L158" s="1">
        <v>6</v>
      </c>
    </row>
    <row r="159" spans="1:17" ht="15.75" customHeight="1" x14ac:dyDescent="0.25">
      <c r="A159" s="1">
        <v>396</v>
      </c>
      <c r="B159" s="140" t="s">
        <v>28</v>
      </c>
      <c r="C159" s="19">
        <v>150</v>
      </c>
      <c r="D159" s="19">
        <v>0.1</v>
      </c>
      <c r="E159" s="19">
        <v>0</v>
      </c>
      <c r="F159" s="19">
        <v>15.86</v>
      </c>
      <c r="G159" s="19">
        <v>63.8</v>
      </c>
      <c r="H159" s="19">
        <v>200</v>
      </c>
      <c r="I159" s="19">
        <v>0.13</v>
      </c>
      <c r="J159" s="19">
        <v>0</v>
      </c>
      <c r="K159" s="19">
        <v>21.15</v>
      </c>
      <c r="L159" s="19">
        <v>85.1</v>
      </c>
    </row>
    <row r="160" spans="1:17" ht="15" customHeight="1" x14ac:dyDescent="0.25">
      <c r="A160" s="143" t="s">
        <v>113</v>
      </c>
      <c r="B160" s="139" t="s">
        <v>124</v>
      </c>
      <c r="C160" s="19">
        <v>40</v>
      </c>
      <c r="D160" s="19">
        <v>2.8</v>
      </c>
      <c r="E160" s="19">
        <v>0.28000000000000003</v>
      </c>
      <c r="F160" s="19">
        <v>19.96</v>
      </c>
      <c r="G160" s="19">
        <v>96</v>
      </c>
      <c r="H160" s="19">
        <v>50</v>
      </c>
      <c r="I160" s="19">
        <v>2.8</v>
      </c>
      <c r="J160" s="19">
        <v>0.28000000000000003</v>
      </c>
      <c r="K160" s="19">
        <v>19.96</v>
      </c>
      <c r="L160" s="19">
        <v>120</v>
      </c>
    </row>
    <row r="161" spans="1:12" ht="15" customHeight="1" x14ac:dyDescent="0.25">
      <c r="A161" s="42" t="s">
        <v>111</v>
      </c>
      <c r="B161" s="28"/>
      <c r="C161" s="1">
        <f t="shared" ref="C161:L161" si="20">SUM(C156:C160)</f>
        <v>560</v>
      </c>
      <c r="D161" s="1">
        <f t="shared" si="20"/>
        <v>22.860000000000003</v>
      </c>
      <c r="E161" s="1">
        <f t="shared" si="20"/>
        <v>21.71</v>
      </c>
      <c r="F161" s="1">
        <f t="shared" si="20"/>
        <v>86.539999999999992</v>
      </c>
      <c r="G161" s="1">
        <f>SUM(G156:G160)</f>
        <v>571.16000000000008</v>
      </c>
      <c r="H161" s="1">
        <f t="shared" si="20"/>
        <v>700</v>
      </c>
      <c r="I161" s="1">
        <f t="shared" si="20"/>
        <v>25.85</v>
      </c>
      <c r="J161" s="1">
        <f t="shared" si="20"/>
        <v>25.259999999999998</v>
      </c>
      <c r="K161" s="1">
        <f t="shared" si="20"/>
        <v>101.96000000000001</v>
      </c>
      <c r="L161" s="1">
        <f t="shared" si="20"/>
        <v>682.78</v>
      </c>
    </row>
    <row r="162" spans="1:12" ht="15" customHeight="1" x14ac:dyDescent="0.25">
      <c r="A162" s="26"/>
      <c r="B162" s="26"/>
      <c r="C162" s="26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5" customHeight="1" x14ac:dyDescent="0.25">
      <c r="A163" s="186" t="s">
        <v>125</v>
      </c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8"/>
    </row>
    <row r="164" spans="1:12" ht="15.75" customHeight="1" x14ac:dyDescent="0.25">
      <c r="A164" s="1" t="s">
        <v>113</v>
      </c>
      <c r="B164" s="140" t="s">
        <v>30</v>
      </c>
      <c r="C164" s="19">
        <v>200</v>
      </c>
      <c r="D164" s="19">
        <v>0.8</v>
      </c>
      <c r="E164" s="19">
        <v>0</v>
      </c>
      <c r="F164" s="19">
        <v>22.6</v>
      </c>
      <c r="G164" s="19">
        <v>92</v>
      </c>
      <c r="H164" s="19">
        <v>200</v>
      </c>
      <c r="I164" s="19">
        <v>0.8</v>
      </c>
      <c r="J164" s="19">
        <v>0</v>
      </c>
      <c r="K164" s="19">
        <v>22.6</v>
      </c>
      <c r="L164" s="19">
        <v>92</v>
      </c>
    </row>
    <row r="165" spans="1:12" ht="15" customHeight="1" x14ac:dyDescent="0.25">
      <c r="A165" s="42" t="s">
        <v>111</v>
      </c>
      <c r="B165" s="28"/>
      <c r="C165" s="1">
        <v>200</v>
      </c>
      <c r="D165" s="1">
        <f t="shared" ref="D165:L165" si="21">SUM(D164:D164)</f>
        <v>0.8</v>
      </c>
      <c r="E165" s="1">
        <f t="shared" si="21"/>
        <v>0</v>
      </c>
      <c r="F165" s="1">
        <f t="shared" si="21"/>
        <v>22.6</v>
      </c>
      <c r="G165" s="1">
        <f t="shared" si="21"/>
        <v>92</v>
      </c>
      <c r="H165" s="1">
        <f t="shared" si="21"/>
        <v>200</v>
      </c>
      <c r="I165" s="1">
        <f t="shared" si="21"/>
        <v>0.8</v>
      </c>
      <c r="J165" s="1">
        <f t="shared" si="21"/>
        <v>0</v>
      </c>
      <c r="K165" s="1">
        <f t="shared" si="21"/>
        <v>22.6</v>
      </c>
      <c r="L165" s="1">
        <f t="shared" si="21"/>
        <v>92</v>
      </c>
    </row>
    <row r="166" spans="1:12" ht="1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 ht="15" customHeight="1" x14ac:dyDescent="0.25">
      <c r="A167" s="186" t="s">
        <v>129</v>
      </c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8"/>
    </row>
    <row r="168" spans="1:12" ht="15.75" customHeight="1" x14ac:dyDescent="0.25">
      <c r="A168" s="1">
        <v>244</v>
      </c>
      <c r="B168" s="17" t="s">
        <v>107</v>
      </c>
      <c r="C168" s="1">
        <v>150</v>
      </c>
      <c r="D168" s="1">
        <v>20.16</v>
      </c>
      <c r="E168" s="1">
        <v>10.11</v>
      </c>
      <c r="F168" s="1">
        <v>33.85</v>
      </c>
      <c r="G168" s="1">
        <v>306.8</v>
      </c>
      <c r="H168" s="1">
        <v>200</v>
      </c>
      <c r="I168" s="1">
        <v>26.89</v>
      </c>
      <c r="J168" s="1">
        <v>13.49</v>
      </c>
      <c r="K168" s="1">
        <v>45.14</v>
      </c>
      <c r="L168" s="1">
        <v>409.1</v>
      </c>
    </row>
    <row r="169" spans="1:12" ht="15" customHeight="1" x14ac:dyDescent="0.25">
      <c r="A169" s="1">
        <v>410</v>
      </c>
      <c r="B169" s="139" t="s">
        <v>130</v>
      </c>
      <c r="C169" s="19">
        <v>150</v>
      </c>
      <c r="D169" s="19">
        <v>4.4999999999999998E-2</v>
      </c>
      <c r="E169" s="19">
        <v>0</v>
      </c>
      <c r="F169" s="19">
        <v>4.51</v>
      </c>
      <c r="G169" s="19">
        <v>18.239999999999998</v>
      </c>
      <c r="H169" s="19">
        <v>200</v>
      </c>
      <c r="I169" s="19">
        <v>0.06</v>
      </c>
      <c r="J169" s="19">
        <v>0</v>
      </c>
      <c r="K169" s="19">
        <v>6.02</v>
      </c>
      <c r="L169" s="19">
        <v>24.32</v>
      </c>
    </row>
    <row r="170" spans="1:12" ht="15" customHeight="1" x14ac:dyDescent="0.25">
      <c r="A170" s="42" t="s">
        <v>111</v>
      </c>
      <c r="B170" s="28"/>
      <c r="C170" s="1">
        <f t="shared" ref="C170:L170" si="22">SUM(C168:C169)</f>
        <v>300</v>
      </c>
      <c r="D170" s="1">
        <f t="shared" si="22"/>
        <v>20.205000000000002</v>
      </c>
      <c r="E170" s="1">
        <f t="shared" si="22"/>
        <v>10.11</v>
      </c>
      <c r="F170" s="1">
        <f t="shared" si="22"/>
        <v>38.36</v>
      </c>
      <c r="G170" s="1">
        <f t="shared" si="22"/>
        <v>325.04000000000002</v>
      </c>
      <c r="H170" s="1">
        <f t="shared" si="22"/>
        <v>400</v>
      </c>
      <c r="I170" s="1">
        <f t="shared" si="22"/>
        <v>26.95</v>
      </c>
      <c r="J170" s="1">
        <f t="shared" si="22"/>
        <v>13.49</v>
      </c>
      <c r="K170" s="1">
        <f t="shared" si="22"/>
        <v>51.16</v>
      </c>
      <c r="L170" s="1">
        <f t="shared" si="22"/>
        <v>433.42</v>
      </c>
    </row>
    <row r="171" spans="1:12" ht="15" customHeight="1" x14ac:dyDescent="0.25">
      <c r="A171" s="30" t="s">
        <v>131</v>
      </c>
      <c r="B171" s="25"/>
      <c r="C171" s="30">
        <f>C170+C165+C161+C153</f>
        <v>1402</v>
      </c>
      <c r="D171" s="25"/>
      <c r="E171" s="25"/>
      <c r="F171" s="25"/>
      <c r="G171" s="30">
        <f>G170+G165+G161+G153</f>
        <v>1438.72</v>
      </c>
      <c r="H171" s="30">
        <f>H170+H165+H161+H153</f>
        <v>1724</v>
      </c>
      <c r="I171" s="25"/>
      <c r="J171" s="25"/>
      <c r="K171" s="25"/>
      <c r="L171" s="30">
        <f>L170+L165+L161+L153</f>
        <v>1745.9</v>
      </c>
    </row>
    <row r="173" spans="1:12" ht="15" customHeight="1" x14ac:dyDescent="0.25">
      <c r="A173" s="200">
        <v>44669</v>
      </c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8"/>
    </row>
    <row r="174" spans="1:12" ht="15" customHeight="1" x14ac:dyDescent="0.25">
      <c r="A174" s="186" t="s">
        <v>116</v>
      </c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8"/>
    </row>
    <row r="175" spans="1:12" ht="15.75" customHeight="1" x14ac:dyDescent="0.25">
      <c r="A175" s="1">
        <v>168</v>
      </c>
      <c r="B175" s="139" t="s">
        <v>8</v>
      </c>
      <c r="C175" s="19">
        <v>150</v>
      </c>
      <c r="D175" s="19">
        <v>4.74</v>
      </c>
      <c r="E175" s="19">
        <v>6.68</v>
      </c>
      <c r="F175" s="19">
        <v>19.12</v>
      </c>
      <c r="G175" s="19">
        <v>155.54</v>
      </c>
      <c r="H175" s="19">
        <v>180</v>
      </c>
      <c r="I175" s="19">
        <v>5.69</v>
      </c>
      <c r="J175" s="19">
        <v>8.02</v>
      </c>
      <c r="K175" s="19">
        <v>22.94</v>
      </c>
      <c r="L175" s="19">
        <v>186.65</v>
      </c>
    </row>
    <row r="176" spans="1:12" ht="15.75" customHeight="1" x14ac:dyDescent="0.25">
      <c r="A176" s="1">
        <v>1</v>
      </c>
      <c r="B176" s="17" t="s">
        <v>110</v>
      </c>
      <c r="C176" s="1">
        <v>36</v>
      </c>
      <c r="D176" s="1">
        <v>2.17</v>
      </c>
      <c r="E176" s="1">
        <v>6.79</v>
      </c>
      <c r="F176" s="1">
        <v>13.15</v>
      </c>
      <c r="G176" s="1">
        <v>122.4</v>
      </c>
      <c r="H176" s="1">
        <v>37</v>
      </c>
      <c r="I176" s="1">
        <v>2.2599999999999998</v>
      </c>
      <c r="J176" s="1">
        <v>6.98</v>
      </c>
      <c r="K176" s="1">
        <v>13.52</v>
      </c>
      <c r="L176" s="1">
        <v>122.4</v>
      </c>
    </row>
    <row r="177" spans="1:12" ht="15.75" customHeight="1" x14ac:dyDescent="0.25">
      <c r="A177" s="1">
        <v>413</v>
      </c>
      <c r="B177" s="140" t="s">
        <v>32</v>
      </c>
      <c r="C177" s="19">
        <v>150</v>
      </c>
      <c r="D177" s="19">
        <v>1.05</v>
      </c>
      <c r="E177" s="19">
        <v>1.2</v>
      </c>
      <c r="F177" s="19">
        <v>13.01</v>
      </c>
      <c r="G177" s="19">
        <v>66.989999999999995</v>
      </c>
      <c r="H177" s="19">
        <v>200</v>
      </c>
      <c r="I177" s="19">
        <v>1.4</v>
      </c>
      <c r="J177" s="19">
        <v>1.6</v>
      </c>
      <c r="K177" s="19">
        <v>17.350000000000001</v>
      </c>
      <c r="L177" s="19">
        <v>89.32</v>
      </c>
    </row>
    <row r="178" spans="1:12" ht="15" customHeight="1" x14ac:dyDescent="0.25">
      <c r="A178" s="42" t="s">
        <v>111</v>
      </c>
      <c r="B178" s="28"/>
      <c r="C178" s="1">
        <f t="shared" ref="C178:H178" si="23">SUM(C175:C177)</f>
        <v>336</v>
      </c>
      <c r="D178" s="1">
        <f t="shared" si="23"/>
        <v>7.96</v>
      </c>
      <c r="E178" s="1">
        <f t="shared" si="23"/>
        <v>14.669999999999998</v>
      </c>
      <c r="F178" s="1">
        <f t="shared" si="23"/>
        <v>45.28</v>
      </c>
      <c r="G178" s="1">
        <f t="shared" si="23"/>
        <v>344.93</v>
      </c>
      <c r="H178" s="1">
        <f t="shared" si="23"/>
        <v>417</v>
      </c>
      <c r="I178" s="1">
        <f>SUM(I175:I177)</f>
        <v>9.35</v>
      </c>
      <c r="J178" s="1">
        <f>SUM(J175:J177)</f>
        <v>16.600000000000001</v>
      </c>
      <c r="K178" s="1">
        <f>SUM(K175:K177)</f>
        <v>53.81</v>
      </c>
      <c r="L178" s="1">
        <f>SUM(L175:L177)</f>
        <v>398.37</v>
      </c>
    </row>
    <row r="179" spans="1:12" ht="15" customHeight="1" x14ac:dyDescent="0.25">
      <c r="A179" s="26"/>
      <c r="B179" s="26"/>
      <c r="C179" s="26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5" customHeight="1" x14ac:dyDescent="0.25">
      <c r="A180" s="186" t="s">
        <v>117</v>
      </c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8"/>
    </row>
    <row r="181" spans="1:12" ht="27.6" customHeight="1" x14ac:dyDescent="0.25">
      <c r="A181" s="1">
        <v>88</v>
      </c>
      <c r="B181" s="140" t="s">
        <v>25</v>
      </c>
      <c r="C181" s="19">
        <v>150</v>
      </c>
      <c r="D181" s="19">
        <v>6</v>
      </c>
      <c r="E181" s="19">
        <v>8.85</v>
      </c>
      <c r="F181" s="19">
        <v>9.24</v>
      </c>
      <c r="G181" s="19">
        <v>155.24</v>
      </c>
      <c r="H181" s="19">
        <v>200</v>
      </c>
      <c r="I181" s="19">
        <v>8</v>
      </c>
      <c r="J181" s="19">
        <v>11.8</v>
      </c>
      <c r="K181" s="19">
        <v>12.32</v>
      </c>
      <c r="L181" s="19">
        <v>206.99</v>
      </c>
    </row>
    <row r="182" spans="1:12" ht="15.75" customHeight="1" x14ac:dyDescent="0.25">
      <c r="A182" s="1" t="s">
        <v>140</v>
      </c>
      <c r="B182" s="140" t="s">
        <v>26</v>
      </c>
      <c r="C182" s="19">
        <v>120</v>
      </c>
      <c r="D182" s="19">
        <v>13.8</v>
      </c>
      <c r="E182" s="19">
        <v>1.33</v>
      </c>
      <c r="F182" s="19">
        <v>30.48</v>
      </c>
      <c r="G182" s="19">
        <v>185.76</v>
      </c>
      <c r="H182" s="19">
        <v>130</v>
      </c>
      <c r="I182" s="19">
        <v>14.95</v>
      </c>
      <c r="J182" s="19">
        <v>1.44</v>
      </c>
      <c r="K182" s="19">
        <v>33.020000000000003</v>
      </c>
      <c r="L182" s="19">
        <v>201.24</v>
      </c>
    </row>
    <row r="183" spans="1:12" x14ac:dyDescent="0.25">
      <c r="A183" s="1">
        <v>299</v>
      </c>
      <c r="B183" s="17" t="s">
        <v>155</v>
      </c>
      <c r="C183" s="19">
        <v>60</v>
      </c>
      <c r="D183" s="19">
        <v>5.67</v>
      </c>
      <c r="E183" s="19">
        <v>13.74</v>
      </c>
      <c r="F183" s="19">
        <v>1.34</v>
      </c>
      <c r="G183" s="19">
        <v>154.05000000000001</v>
      </c>
      <c r="H183" s="19">
        <v>70</v>
      </c>
      <c r="I183" s="19">
        <v>6.61</v>
      </c>
      <c r="J183" s="19">
        <v>16.03</v>
      </c>
      <c r="K183" s="19">
        <v>1.56</v>
      </c>
      <c r="L183" s="19">
        <v>179.92</v>
      </c>
    </row>
    <row r="184" spans="1:12" x14ac:dyDescent="0.25">
      <c r="A184" s="1">
        <v>366</v>
      </c>
      <c r="B184" s="142" t="s">
        <v>36</v>
      </c>
      <c r="C184" s="19">
        <v>30</v>
      </c>
      <c r="D184" s="19">
        <v>0.16</v>
      </c>
      <c r="E184" s="19">
        <v>1.1000000000000001</v>
      </c>
      <c r="F184" s="19">
        <v>1.57</v>
      </c>
      <c r="G184" s="19">
        <v>16.850000000000001</v>
      </c>
      <c r="H184" s="19">
        <v>30</v>
      </c>
      <c r="I184" s="19">
        <v>0.16</v>
      </c>
      <c r="J184" s="19">
        <v>1.1000000000000001</v>
      </c>
      <c r="K184" s="19">
        <v>1.57</v>
      </c>
      <c r="L184" s="19">
        <v>16.850000000000001</v>
      </c>
    </row>
    <row r="185" spans="1:12" ht="15.75" customHeight="1" x14ac:dyDescent="0.25">
      <c r="A185" s="1">
        <v>394</v>
      </c>
      <c r="B185" s="140" t="s">
        <v>156</v>
      </c>
      <c r="C185" s="19">
        <v>150</v>
      </c>
      <c r="D185" s="19">
        <v>0.12</v>
      </c>
      <c r="E185" s="19">
        <v>0</v>
      </c>
      <c r="F185" s="19">
        <v>11.24</v>
      </c>
      <c r="G185" s="19">
        <v>45.48</v>
      </c>
      <c r="H185" s="19">
        <v>200</v>
      </c>
      <c r="I185" s="19">
        <v>0.16</v>
      </c>
      <c r="J185" s="19">
        <v>0</v>
      </c>
      <c r="K185" s="19">
        <v>14.99</v>
      </c>
      <c r="L185" s="19">
        <v>60.64</v>
      </c>
    </row>
    <row r="186" spans="1:12" ht="15" customHeight="1" x14ac:dyDescent="0.25">
      <c r="A186" s="143" t="s">
        <v>113</v>
      </c>
      <c r="B186" s="139" t="s">
        <v>124</v>
      </c>
      <c r="C186" s="19">
        <v>40</v>
      </c>
      <c r="D186" s="19">
        <v>2.8</v>
      </c>
      <c r="E186" s="19">
        <v>0.28000000000000003</v>
      </c>
      <c r="F186" s="19">
        <v>19.96</v>
      </c>
      <c r="G186" s="19">
        <v>96</v>
      </c>
      <c r="H186" s="19">
        <v>50</v>
      </c>
      <c r="I186" s="19">
        <v>2.8</v>
      </c>
      <c r="J186" s="19">
        <v>0.28000000000000003</v>
      </c>
      <c r="K186" s="19">
        <v>19.96</v>
      </c>
      <c r="L186" s="19">
        <v>120</v>
      </c>
    </row>
    <row r="187" spans="1:12" ht="15" customHeight="1" x14ac:dyDescent="0.25">
      <c r="A187" s="42" t="s">
        <v>111</v>
      </c>
      <c r="B187" s="28"/>
      <c r="C187" s="1">
        <f t="shared" ref="C187:L187" si="24">SUM(C181:C186)</f>
        <v>550</v>
      </c>
      <c r="D187" s="1">
        <f t="shared" si="24"/>
        <v>28.55</v>
      </c>
      <c r="E187" s="1">
        <f t="shared" si="24"/>
        <v>25.300000000000004</v>
      </c>
      <c r="F187" s="1">
        <f t="shared" si="24"/>
        <v>73.830000000000013</v>
      </c>
      <c r="G187" s="1">
        <f t="shared" si="24"/>
        <v>653.38</v>
      </c>
      <c r="H187" s="1">
        <f t="shared" si="24"/>
        <v>680</v>
      </c>
      <c r="I187" s="1">
        <f t="shared" si="24"/>
        <v>32.68</v>
      </c>
      <c r="J187" s="1">
        <f t="shared" si="24"/>
        <v>30.650000000000006</v>
      </c>
      <c r="K187" s="1">
        <f t="shared" si="24"/>
        <v>83.420000000000016</v>
      </c>
      <c r="L187" s="1">
        <f t="shared" si="24"/>
        <v>785.64</v>
      </c>
    </row>
    <row r="188" spans="1:12" ht="15" customHeight="1" x14ac:dyDescent="0.25">
      <c r="A188" s="26"/>
      <c r="B188" s="26"/>
      <c r="C188" s="26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5" customHeight="1" x14ac:dyDescent="0.25">
      <c r="A189" s="186" t="s">
        <v>125</v>
      </c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8"/>
    </row>
    <row r="190" spans="1:12" ht="15.75" customHeight="1" x14ac:dyDescent="0.25">
      <c r="A190" s="1" t="s">
        <v>113</v>
      </c>
      <c r="B190" s="17" t="s">
        <v>136</v>
      </c>
      <c r="C190" s="1">
        <v>150</v>
      </c>
      <c r="D190" s="1">
        <v>1.2</v>
      </c>
      <c r="E190" s="1">
        <v>0.3</v>
      </c>
      <c r="F190" s="1">
        <v>11.25</v>
      </c>
      <c r="G190" s="1">
        <v>57</v>
      </c>
      <c r="H190" s="1">
        <v>150</v>
      </c>
      <c r="I190" s="1">
        <v>1.2</v>
      </c>
      <c r="J190" s="1">
        <v>0.3</v>
      </c>
      <c r="K190" s="1">
        <v>11.25</v>
      </c>
      <c r="L190" s="1">
        <v>57</v>
      </c>
    </row>
    <row r="191" spans="1:12" ht="15" customHeight="1" x14ac:dyDescent="0.25">
      <c r="A191" s="42" t="s">
        <v>111</v>
      </c>
      <c r="B191" s="28"/>
      <c r="C191" s="1">
        <f t="shared" ref="C191:L191" si="25">SUM(C190:C190)</f>
        <v>150</v>
      </c>
      <c r="D191" s="1">
        <f t="shared" si="25"/>
        <v>1.2</v>
      </c>
      <c r="E191" s="1">
        <f t="shared" si="25"/>
        <v>0.3</v>
      </c>
      <c r="F191" s="1">
        <f t="shared" si="25"/>
        <v>11.25</v>
      </c>
      <c r="G191" s="1">
        <f t="shared" si="25"/>
        <v>57</v>
      </c>
      <c r="H191" s="1">
        <f t="shared" si="25"/>
        <v>150</v>
      </c>
      <c r="I191" s="1">
        <f t="shared" si="25"/>
        <v>1.2</v>
      </c>
      <c r="J191" s="1">
        <f t="shared" si="25"/>
        <v>0.3</v>
      </c>
      <c r="K191" s="1">
        <f t="shared" si="25"/>
        <v>11.25</v>
      </c>
      <c r="L191" s="1">
        <f t="shared" si="25"/>
        <v>57</v>
      </c>
    </row>
    <row r="192" spans="1:12" ht="1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2" ht="15" customHeight="1" x14ac:dyDescent="0.25">
      <c r="A193" s="186" t="s">
        <v>129</v>
      </c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8"/>
    </row>
    <row r="194" spans="1:12" ht="15.75" customHeight="1" x14ac:dyDescent="0.25">
      <c r="A194" s="1">
        <v>217</v>
      </c>
      <c r="B194" s="17" t="s">
        <v>94</v>
      </c>
      <c r="C194" s="1">
        <v>150</v>
      </c>
      <c r="D194" s="1">
        <v>6.3</v>
      </c>
      <c r="E194" s="1">
        <v>5.25</v>
      </c>
      <c r="F194" s="1">
        <v>18.600000000000001</v>
      </c>
      <c r="G194" s="1">
        <v>147.9</v>
      </c>
      <c r="H194" s="1">
        <v>200</v>
      </c>
      <c r="I194" s="1">
        <v>8.4</v>
      </c>
      <c r="J194" s="1">
        <v>7</v>
      </c>
      <c r="K194" s="1">
        <v>24.8</v>
      </c>
      <c r="L194" s="1">
        <v>197.2</v>
      </c>
    </row>
    <row r="195" spans="1:12" x14ac:dyDescent="0.25">
      <c r="A195" s="1" t="s">
        <v>171</v>
      </c>
      <c r="B195" s="140" t="s">
        <v>170</v>
      </c>
      <c r="C195" s="19">
        <v>40</v>
      </c>
      <c r="D195" s="19">
        <v>3.09</v>
      </c>
      <c r="E195" s="19">
        <v>2.59</v>
      </c>
      <c r="F195" s="19">
        <v>19.260000000000002</v>
      </c>
      <c r="G195" s="19">
        <v>112.86</v>
      </c>
      <c r="H195" s="19">
        <v>60</v>
      </c>
      <c r="I195" s="19">
        <v>4.6399999999999997</v>
      </c>
      <c r="J195" s="19">
        <v>3.89</v>
      </c>
      <c r="K195" s="19">
        <v>28.9</v>
      </c>
      <c r="L195" s="19">
        <v>169.3</v>
      </c>
    </row>
    <row r="196" spans="1:12" x14ac:dyDescent="0.25">
      <c r="A196" s="1">
        <v>410</v>
      </c>
      <c r="B196" s="139" t="s">
        <v>20</v>
      </c>
      <c r="C196" s="19">
        <v>150</v>
      </c>
      <c r="D196" s="19">
        <v>0.09</v>
      </c>
      <c r="E196" s="19">
        <v>0</v>
      </c>
      <c r="F196" s="19">
        <v>9.0299999999999994</v>
      </c>
      <c r="G196" s="19">
        <v>36.479999999999997</v>
      </c>
      <c r="H196" s="19">
        <v>200</v>
      </c>
      <c r="I196" s="19">
        <v>0.12</v>
      </c>
      <c r="J196" s="19">
        <v>0</v>
      </c>
      <c r="K196" s="19">
        <v>12.04</v>
      </c>
      <c r="L196" s="19">
        <v>48.64</v>
      </c>
    </row>
    <row r="197" spans="1:12" ht="15" customHeight="1" x14ac:dyDescent="0.25">
      <c r="A197" s="143" t="s">
        <v>113</v>
      </c>
      <c r="B197" s="139" t="s">
        <v>16</v>
      </c>
      <c r="C197" s="19">
        <v>20</v>
      </c>
      <c r="D197" s="19">
        <v>3.4</v>
      </c>
      <c r="E197" s="19">
        <v>1.32</v>
      </c>
      <c r="F197" s="19">
        <v>17</v>
      </c>
      <c r="G197" s="19">
        <v>51.8</v>
      </c>
      <c r="H197" s="19">
        <v>25</v>
      </c>
      <c r="I197" s="19">
        <v>4.25</v>
      </c>
      <c r="J197" s="19">
        <v>1.65</v>
      </c>
      <c r="K197" s="19">
        <v>21.25</v>
      </c>
      <c r="L197" s="19">
        <v>64.8</v>
      </c>
    </row>
    <row r="198" spans="1:12" ht="15" customHeight="1" x14ac:dyDescent="0.25">
      <c r="A198" s="24" t="s">
        <v>111</v>
      </c>
      <c r="B198" s="24"/>
      <c r="C198" s="1">
        <f t="shared" ref="C198:L198" si="26">SUM(C194:C197)</f>
        <v>360</v>
      </c>
      <c r="D198" s="1">
        <f t="shared" si="26"/>
        <v>12.88</v>
      </c>
      <c r="E198" s="1">
        <f t="shared" si="26"/>
        <v>9.16</v>
      </c>
      <c r="F198" s="1">
        <f t="shared" si="26"/>
        <v>63.89</v>
      </c>
      <c r="G198" s="1">
        <f t="shared" si="26"/>
        <v>349.04</v>
      </c>
      <c r="H198" s="1">
        <f t="shared" si="26"/>
        <v>485</v>
      </c>
      <c r="I198" s="1">
        <f t="shared" si="26"/>
        <v>17.409999999999997</v>
      </c>
      <c r="J198" s="1">
        <f t="shared" si="26"/>
        <v>12.540000000000001</v>
      </c>
      <c r="K198" s="1">
        <f t="shared" si="26"/>
        <v>86.990000000000009</v>
      </c>
      <c r="L198" s="1">
        <f t="shared" si="26"/>
        <v>479.94</v>
      </c>
    </row>
    <row r="199" spans="1:12" x14ac:dyDescent="0.25">
      <c r="A199" s="30" t="s">
        <v>131</v>
      </c>
      <c r="B199" s="25"/>
      <c r="C199" s="30">
        <f>C198+C191+C187+C178</f>
        <v>1396</v>
      </c>
      <c r="D199" s="25"/>
      <c r="E199" s="25"/>
      <c r="F199" s="25"/>
      <c r="G199" s="30">
        <f>G198+G191+G187+G178</f>
        <v>1404.3500000000001</v>
      </c>
      <c r="H199" s="30">
        <f>H198+H191+H187+H178</f>
        <v>1732</v>
      </c>
      <c r="I199" s="25"/>
      <c r="J199" s="25"/>
      <c r="K199" s="25"/>
      <c r="L199" s="30">
        <f>L198+L191+L187+L178</f>
        <v>1720.9499999999998</v>
      </c>
    </row>
    <row r="200" spans="1:12" x14ac:dyDescent="0.25">
      <c r="A200" s="30"/>
      <c r="B200" s="25"/>
      <c r="C200" s="30"/>
      <c r="D200" s="25"/>
      <c r="E200" s="25"/>
      <c r="F200" s="25"/>
      <c r="G200" s="30"/>
      <c r="H200" s="30"/>
      <c r="I200" s="25"/>
      <c r="J200" s="25"/>
      <c r="K200" s="25"/>
      <c r="L200" s="30"/>
    </row>
    <row r="201" spans="1:12" ht="15" customHeight="1" x14ac:dyDescent="0.25">
      <c r="A201" s="200">
        <v>44670</v>
      </c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8"/>
    </row>
    <row r="202" spans="1:12" ht="15" customHeight="1" x14ac:dyDescent="0.25">
      <c r="A202" s="186" t="s">
        <v>116</v>
      </c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8"/>
    </row>
    <row r="203" spans="1:12" ht="15.75" customHeight="1" x14ac:dyDescent="0.25">
      <c r="A203" s="1">
        <v>168</v>
      </c>
      <c r="B203" s="140" t="s">
        <v>42</v>
      </c>
      <c r="C203" s="19">
        <v>150</v>
      </c>
      <c r="D203" s="19">
        <v>5.58</v>
      </c>
      <c r="E203" s="19">
        <v>6.05</v>
      </c>
      <c r="F203" s="19">
        <v>26.46</v>
      </c>
      <c r="G203" s="19">
        <v>182.94</v>
      </c>
      <c r="H203" s="19">
        <v>180</v>
      </c>
      <c r="I203" s="19">
        <v>6.7</v>
      </c>
      <c r="J203" s="19">
        <v>7.3</v>
      </c>
      <c r="K203" s="19">
        <v>31.75</v>
      </c>
      <c r="L203" s="19">
        <v>219.53</v>
      </c>
    </row>
    <row r="204" spans="1:12" ht="15.75" customHeight="1" x14ac:dyDescent="0.25">
      <c r="A204" s="1">
        <v>2</v>
      </c>
      <c r="B204" s="49" t="s">
        <v>275</v>
      </c>
      <c r="C204" s="1">
        <v>42</v>
      </c>
      <c r="D204" s="1">
        <v>2.17</v>
      </c>
      <c r="E204" s="1">
        <v>6.79</v>
      </c>
      <c r="F204" s="1">
        <v>13.15</v>
      </c>
      <c r="G204" s="1">
        <v>136.91999999999999</v>
      </c>
      <c r="H204" s="1">
        <v>44</v>
      </c>
      <c r="I204" s="1">
        <v>2.2599999999999998</v>
      </c>
      <c r="J204" s="1">
        <v>6.98</v>
      </c>
      <c r="K204" s="1">
        <v>13.52</v>
      </c>
      <c r="L204" s="1">
        <v>142.74</v>
      </c>
    </row>
    <row r="205" spans="1:12" ht="15" customHeight="1" x14ac:dyDescent="0.25">
      <c r="A205" s="1">
        <v>410</v>
      </c>
      <c r="B205" s="139" t="s">
        <v>130</v>
      </c>
      <c r="C205" s="19">
        <v>150</v>
      </c>
      <c r="D205" s="19">
        <v>4.4999999999999998E-2</v>
      </c>
      <c r="E205" s="19">
        <v>0</v>
      </c>
      <c r="F205" s="19">
        <v>4.51</v>
      </c>
      <c r="G205" s="19">
        <v>18.239999999999998</v>
      </c>
      <c r="H205" s="19">
        <v>200</v>
      </c>
      <c r="I205" s="19">
        <v>0.06</v>
      </c>
      <c r="J205" s="19">
        <v>0</v>
      </c>
      <c r="K205" s="19">
        <v>6.02</v>
      </c>
      <c r="L205" s="19">
        <v>24.32</v>
      </c>
    </row>
    <row r="206" spans="1:12" ht="15" customHeight="1" x14ac:dyDescent="0.25">
      <c r="A206" s="42" t="s">
        <v>111</v>
      </c>
      <c r="B206" s="28"/>
      <c r="C206" s="1">
        <f t="shared" ref="C206:H206" si="27">SUM(C203:C205)</f>
        <v>342</v>
      </c>
      <c r="D206" s="1">
        <f t="shared" si="27"/>
        <v>7.7949999999999999</v>
      </c>
      <c r="E206" s="1">
        <f t="shared" si="27"/>
        <v>12.84</v>
      </c>
      <c r="F206" s="1">
        <f t="shared" si="27"/>
        <v>44.12</v>
      </c>
      <c r="G206" s="1">
        <f t="shared" si="27"/>
        <v>338.1</v>
      </c>
      <c r="H206" s="1">
        <f t="shared" si="27"/>
        <v>424</v>
      </c>
      <c r="I206" s="1">
        <f>SUM(I203:I205)</f>
        <v>9.0200000000000014</v>
      </c>
      <c r="J206" s="1">
        <f>SUM(J203:J205)</f>
        <v>14.280000000000001</v>
      </c>
      <c r="K206" s="1">
        <f>SUM(K203:K205)</f>
        <v>51.289999999999992</v>
      </c>
      <c r="L206" s="1">
        <f>SUM(L203:L205)</f>
        <v>386.59</v>
      </c>
    </row>
    <row r="207" spans="1:12" ht="15" customHeight="1" x14ac:dyDescent="0.25">
      <c r="A207" s="26"/>
      <c r="B207" s="26"/>
      <c r="C207" s="26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5" customHeight="1" x14ac:dyDescent="0.25">
      <c r="A208" s="186" t="s">
        <v>117</v>
      </c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8"/>
    </row>
    <row r="209" spans="1:12" x14ac:dyDescent="0.25">
      <c r="A209" s="141"/>
      <c r="B209" s="40" t="s">
        <v>88</v>
      </c>
      <c r="C209" s="1">
        <v>150</v>
      </c>
      <c r="D209" s="19">
        <v>5.93</v>
      </c>
      <c r="E209" s="19">
        <v>6.08</v>
      </c>
      <c r="F209" s="19">
        <v>6.85</v>
      </c>
      <c r="G209" s="19">
        <v>84.98</v>
      </c>
      <c r="H209" s="1">
        <v>200</v>
      </c>
      <c r="I209" s="1">
        <v>6.28</v>
      </c>
      <c r="J209" s="19">
        <v>7.11</v>
      </c>
      <c r="K209" s="19">
        <v>9.66</v>
      </c>
      <c r="L209" s="19">
        <v>126.79</v>
      </c>
    </row>
    <row r="210" spans="1:12" ht="15.75" customHeight="1" x14ac:dyDescent="0.25">
      <c r="A210" s="1">
        <v>219</v>
      </c>
      <c r="B210" s="140" t="s">
        <v>34</v>
      </c>
      <c r="C210" s="19">
        <v>120</v>
      </c>
      <c r="D210" s="19">
        <v>4.41</v>
      </c>
      <c r="E210" s="19">
        <v>4.25</v>
      </c>
      <c r="F210" s="19">
        <v>28.27</v>
      </c>
      <c r="G210" s="19">
        <v>168.87</v>
      </c>
      <c r="H210" s="19">
        <v>130</v>
      </c>
      <c r="I210" s="19">
        <v>4.78</v>
      </c>
      <c r="J210" s="19">
        <v>4.5999999999999996</v>
      </c>
      <c r="K210" s="19">
        <v>30.63</v>
      </c>
      <c r="L210" s="19">
        <v>182.94</v>
      </c>
    </row>
    <row r="211" spans="1:12" ht="15.75" customHeight="1" x14ac:dyDescent="0.25">
      <c r="A211" s="1">
        <v>293</v>
      </c>
      <c r="B211" s="140" t="s">
        <v>27</v>
      </c>
      <c r="C211" s="19">
        <v>80</v>
      </c>
      <c r="D211" s="19">
        <v>14.85</v>
      </c>
      <c r="E211" s="19">
        <v>16.579999999999998</v>
      </c>
      <c r="F211" s="19">
        <v>4.62</v>
      </c>
      <c r="G211" s="19">
        <v>227.03</v>
      </c>
      <c r="H211" s="19">
        <v>90</v>
      </c>
      <c r="I211" s="19">
        <v>16.7</v>
      </c>
      <c r="J211" s="19">
        <v>18.649999999999999</v>
      </c>
      <c r="K211" s="19">
        <v>5.19</v>
      </c>
      <c r="L211" s="19">
        <v>255.4</v>
      </c>
    </row>
    <row r="212" spans="1:12" ht="15.75" customHeight="1" x14ac:dyDescent="0.25">
      <c r="A212" s="1" t="s">
        <v>113</v>
      </c>
      <c r="B212" s="140" t="s">
        <v>76</v>
      </c>
      <c r="C212" s="19">
        <v>40</v>
      </c>
      <c r="D212" s="19">
        <v>0</v>
      </c>
      <c r="E212" s="19">
        <v>2.8</v>
      </c>
      <c r="F212" s="19">
        <v>2.8</v>
      </c>
      <c r="G212" s="19">
        <v>36</v>
      </c>
      <c r="H212" s="19">
        <v>50</v>
      </c>
      <c r="I212" s="19">
        <v>0</v>
      </c>
      <c r="J212" s="19">
        <v>3.5</v>
      </c>
      <c r="K212" s="19">
        <v>3.5</v>
      </c>
      <c r="L212" s="19">
        <v>45</v>
      </c>
    </row>
    <row r="213" spans="1:12" s="33" customFormat="1" ht="15.75" customHeight="1" x14ac:dyDescent="0.25">
      <c r="A213" s="151">
        <v>394</v>
      </c>
      <c r="B213" s="140" t="s">
        <v>276</v>
      </c>
      <c r="C213" s="148">
        <v>150</v>
      </c>
      <c r="D213" s="148">
        <v>0.25</v>
      </c>
      <c r="E213" s="148">
        <v>0</v>
      </c>
      <c r="F213" s="148">
        <v>17</v>
      </c>
      <c r="G213" s="148">
        <v>68.989999999999995</v>
      </c>
      <c r="H213" s="148">
        <v>200</v>
      </c>
      <c r="I213" s="148">
        <v>0.33</v>
      </c>
      <c r="J213" s="148">
        <v>0</v>
      </c>
      <c r="K213" s="148">
        <v>22.67</v>
      </c>
      <c r="L213" s="148">
        <v>91.99</v>
      </c>
    </row>
    <row r="214" spans="1:12" ht="15" customHeight="1" x14ac:dyDescent="0.25">
      <c r="A214" s="143" t="s">
        <v>113</v>
      </c>
      <c r="B214" s="139" t="s">
        <v>124</v>
      </c>
      <c r="C214" s="19">
        <v>40</v>
      </c>
      <c r="D214" s="19">
        <v>2.8</v>
      </c>
      <c r="E214" s="19">
        <v>0.28000000000000003</v>
      </c>
      <c r="F214" s="19">
        <v>19.96</v>
      </c>
      <c r="G214" s="19">
        <v>96</v>
      </c>
      <c r="H214" s="19">
        <v>50</v>
      </c>
      <c r="I214" s="19">
        <v>2.8</v>
      </c>
      <c r="J214" s="19">
        <v>0.28000000000000003</v>
      </c>
      <c r="K214" s="19">
        <v>19.96</v>
      </c>
      <c r="L214" s="19">
        <v>120</v>
      </c>
    </row>
    <row r="215" spans="1:12" ht="15" customHeight="1" x14ac:dyDescent="0.25">
      <c r="A215" s="42" t="s">
        <v>111</v>
      </c>
      <c r="B215" s="28"/>
      <c r="C215" s="1">
        <f t="shared" ref="C215:K215" si="28">SUM(C209:C214)</f>
        <v>580</v>
      </c>
      <c r="D215" s="1">
        <f t="shared" si="28"/>
        <v>28.24</v>
      </c>
      <c r="E215" s="1">
        <f t="shared" si="28"/>
        <v>29.99</v>
      </c>
      <c r="F215" s="1">
        <f t="shared" si="28"/>
        <v>79.5</v>
      </c>
      <c r="G215" s="1">
        <f t="shared" si="28"/>
        <v>681.87</v>
      </c>
      <c r="H215" s="1">
        <f t="shared" si="28"/>
        <v>720</v>
      </c>
      <c r="I215" s="1">
        <f t="shared" si="28"/>
        <v>30.889999999999997</v>
      </c>
      <c r="J215" s="1">
        <f t="shared" si="28"/>
        <v>34.14</v>
      </c>
      <c r="K215" s="1">
        <f t="shared" si="28"/>
        <v>91.610000000000014</v>
      </c>
      <c r="L215" s="1">
        <f>SUM(L209:L214)</f>
        <v>822.12</v>
      </c>
    </row>
    <row r="216" spans="1:12" ht="15" customHeight="1" x14ac:dyDescent="0.25">
      <c r="A216" s="26"/>
      <c r="B216" s="26"/>
      <c r="C216" s="26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5" customHeight="1" x14ac:dyDescent="0.25">
      <c r="A217" s="186" t="s">
        <v>125</v>
      </c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8"/>
    </row>
    <row r="218" spans="1:12" ht="15.75" customHeight="1" x14ac:dyDescent="0.25">
      <c r="A218" s="1" t="s">
        <v>113</v>
      </c>
      <c r="B218" s="140" t="s">
        <v>30</v>
      </c>
      <c r="C218" s="19">
        <v>200</v>
      </c>
      <c r="D218" s="19">
        <v>0.8</v>
      </c>
      <c r="E218" s="19">
        <v>0</v>
      </c>
      <c r="F218" s="19">
        <v>22.6</v>
      </c>
      <c r="G218" s="19">
        <v>92</v>
      </c>
      <c r="H218" s="19">
        <v>200</v>
      </c>
      <c r="I218" s="19">
        <v>0.8</v>
      </c>
      <c r="J218" s="19">
        <v>0</v>
      </c>
      <c r="K218" s="19">
        <v>22.6</v>
      </c>
      <c r="L218" s="19">
        <v>92</v>
      </c>
    </row>
    <row r="219" spans="1:12" ht="15" customHeight="1" x14ac:dyDescent="0.25">
      <c r="A219" s="42" t="s">
        <v>111</v>
      </c>
      <c r="B219" s="28"/>
      <c r="C219" s="1">
        <f t="shared" ref="C219:L219" si="29">SUM(C218:C218)</f>
        <v>200</v>
      </c>
      <c r="D219" s="1">
        <f t="shared" si="29"/>
        <v>0.8</v>
      </c>
      <c r="E219" s="1">
        <f t="shared" si="29"/>
        <v>0</v>
      </c>
      <c r="F219" s="1">
        <f t="shared" si="29"/>
        <v>22.6</v>
      </c>
      <c r="G219" s="1">
        <f t="shared" si="29"/>
        <v>92</v>
      </c>
      <c r="H219" s="1">
        <f t="shared" si="29"/>
        <v>200</v>
      </c>
      <c r="I219" s="1">
        <f t="shared" si="29"/>
        <v>0.8</v>
      </c>
      <c r="J219" s="1">
        <f t="shared" si="29"/>
        <v>0</v>
      </c>
      <c r="K219" s="1">
        <f t="shared" si="29"/>
        <v>22.6</v>
      </c>
      <c r="L219" s="1">
        <f t="shared" si="29"/>
        <v>92</v>
      </c>
    </row>
    <row r="220" spans="1:12" ht="1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</row>
    <row r="221" spans="1:12" ht="15" customHeight="1" x14ac:dyDescent="0.25">
      <c r="A221" s="186" t="s">
        <v>129</v>
      </c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8"/>
    </row>
    <row r="222" spans="1:12" ht="15.75" customHeight="1" x14ac:dyDescent="0.25">
      <c r="A222" s="1">
        <v>143</v>
      </c>
      <c r="B222" s="140" t="s">
        <v>29</v>
      </c>
      <c r="C222" s="19">
        <v>120</v>
      </c>
      <c r="D222" s="19">
        <v>3.14</v>
      </c>
      <c r="E222" s="19">
        <v>3.88</v>
      </c>
      <c r="F222" s="19">
        <v>16.14</v>
      </c>
      <c r="G222" s="19">
        <v>104.59</v>
      </c>
      <c r="H222" s="19">
        <v>130</v>
      </c>
      <c r="I222" s="19">
        <v>3.4</v>
      </c>
      <c r="J222" s="19">
        <v>4.2</v>
      </c>
      <c r="K222" s="19">
        <v>17.77</v>
      </c>
      <c r="L222" s="19">
        <v>113.31</v>
      </c>
    </row>
    <row r="223" spans="1:12" ht="15.75" customHeight="1" x14ac:dyDescent="0.25">
      <c r="A223" s="1">
        <v>492</v>
      </c>
      <c r="B223" s="17" t="s">
        <v>18</v>
      </c>
      <c r="C223" s="1">
        <v>40</v>
      </c>
      <c r="D223" s="1">
        <v>2.72</v>
      </c>
      <c r="E223" s="1">
        <v>4.68</v>
      </c>
      <c r="F223" s="1">
        <v>27.06</v>
      </c>
      <c r="G223" s="1">
        <v>161.4</v>
      </c>
      <c r="H223" s="1">
        <v>60</v>
      </c>
      <c r="I223" s="1">
        <v>4.09</v>
      </c>
      <c r="J223" s="1">
        <v>7.02</v>
      </c>
      <c r="K223" s="1">
        <v>40.590000000000003</v>
      </c>
      <c r="L223" s="1">
        <v>242.1</v>
      </c>
    </row>
    <row r="224" spans="1:12" ht="15" customHeight="1" x14ac:dyDescent="0.25">
      <c r="A224" s="1">
        <v>410</v>
      </c>
      <c r="B224" s="139" t="s">
        <v>130</v>
      </c>
      <c r="C224" s="19">
        <v>150</v>
      </c>
      <c r="D224" s="19">
        <v>4.4999999999999998E-2</v>
      </c>
      <c r="E224" s="19">
        <v>0</v>
      </c>
      <c r="F224" s="19">
        <v>4.51</v>
      </c>
      <c r="G224" s="19">
        <v>18.239999999999998</v>
      </c>
      <c r="H224" s="19">
        <v>200</v>
      </c>
      <c r="I224" s="19">
        <v>0.06</v>
      </c>
      <c r="J224" s="19">
        <v>0</v>
      </c>
      <c r="K224" s="19">
        <v>6.02</v>
      </c>
      <c r="L224" s="19">
        <v>18.239999999999998</v>
      </c>
    </row>
    <row r="225" spans="1:12" ht="15" customHeight="1" x14ac:dyDescent="0.25">
      <c r="A225" s="143" t="s">
        <v>113</v>
      </c>
      <c r="B225" s="139" t="s">
        <v>16</v>
      </c>
      <c r="C225" s="19">
        <v>20</v>
      </c>
      <c r="D225" s="19">
        <v>3.4</v>
      </c>
      <c r="E225" s="19">
        <v>1.32</v>
      </c>
      <c r="F225" s="19">
        <v>17</v>
      </c>
      <c r="G225" s="19">
        <v>51.8</v>
      </c>
      <c r="H225" s="19">
        <v>25</v>
      </c>
      <c r="I225" s="19">
        <v>4.25</v>
      </c>
      <c r="J225" s="19">
        <v>1.65</v>
      </c>
      <c r="K225" s="19">
        <v>21.25</v>
      </c>
      <c r="L225" s="19">
        <v>51.8</v>
      </c>
    </row>
    <row r="226" spans="1:12" ht="15" customHeight="1" x14ac:dyDescent="0.25">
      <c r="A226" s="24" t="s">
        <v>111</v>
      </c>
      <c r="B226" s="24"/>
      <c r="C226" s="1">
        <f t="shared" ref="C226:K226" si="30">SUM(C222:C224)</f>
        <v>310</v>
      </c>
      <c r="D226" s="1">
        <f t="shared" si="30"/>
        <v>5.9050000000000002</v>
      </c>
      <c r="E226" s="1">
        <f t="shared" si="30"/>
        <v>8.5599999999999987</v>
      </c>
      <c r="F226" s="1">
        <f t="shared" si="30"/>
        <v>47.71</v>
      </c>
      <c r="G226" s="1">
        <f t="shared" si="30"/>
        <v>284.23</v>
      </c>
      <c r="H226" s="1">
        <f t="shared" si="30"/>
        <v>390</v>
      </c>
      <c r="I226" s="1">
        <f t="shared" si="30"/>
        <v>7.55</v>
      </c>
      <c r="J226" s="1">
        <f t="shared" si="30"/>
        <v>11.219999999999999</v>
      </c>
      <c r="K226" s="1">
        <f t="shared" si="30"/>
        <v>64.38</v>
      </c>
      <c r="L226" s="1">
        <f>SUM(L222:L225)</f>
        <v>425.45</v>
      </c>
    </row>
    <row r="227" spans="1:12" x14ac:dyDescent="0.25">
      <c r="A227" s="30" t="s">
        <v>131</v>
      </c>
      <c r="B227" s="25"/>
      <c r="C227" s="30">
        <f>C226+C219+C215+C206</f>
        <v>1432</v>
      </c>
      <c r="D227" s="25"/>
      <c r="E227" s="25"/>
      <c r="F227" s="25"/>
      <c r="G227" s="30">
        <f>G226+G219+G215+G206</f>
        <v>1396.1999999999998</v>
      </c>
      <c r="H227" s="30">
        <f>H226+H219+H215+H206</f>
        <v>1734</v>
      </c>
      <c r="I227" s="25"/>
      <c r="J227" s="25"/>
      <c r="K227" s="25"/>
      <c r="L227" s="30">
        <f>L226+L219+L215+L206</f>
        <v>1726.16</v>
      </c>
    </row>
    <row r="228" spans="1:12" x14ac:dyDescent="0.25">
      <c r="A228" s="30"/>
      <c r="B228" s="25"/>
      <c r="C228" s="30"/>
      <c r="D228" s="25"/>
      <c r="E228" s="25"/>
      <c r="F228" s="25"/>
      <c r="G228" s="30"/>
      <c r="H228" s="30"/>
      <c r="I228" s="25"/>
      <c r="J228" s="25"/>
      <c r="K228" s="25"/>
      <c r="L228" s="30"/>
    </row>
    <row r="229" spans="1:12" ht="15" customHeight="1" x14ac:dyDescent="0.25">
      <c r="A229" s="200">
        <v>44671</v>
      </c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8"/>
    </row>
    <row r="230" spans="1:12" ht="15" customHeight="1" x14ac:dyDescent="0.25">
      <c r="A230" s="186" t="s">
        <v>116</v>
      </c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8"/>
    </row>
    <row r="231" spans="1:12" ht="15.75" customHeight="1" x14ac:dyDescent="0.25">
      <c r="A231" s="1">
        <v>168</v>
      </c>
      <c r="B231" s="140" t="s">
        <v>82</v>
      </c>
      <c r="C231" s="19">
        <v>150</v>
      </c>
      <c r="D231" s="19">
        <v>4.08</v>
      </c>
      <c r="E231" s="19">
        <v>4.08</v>
      </c>
      <c r="F231" s="19">
        <v>25.05</v>
      </c>
      <c r="G231" s="19">
        <v>153</v>
      </c>
      <c r="H231" s="19">
        <v>180</v>
      </c>
      <c r="I231" s="19">
        <v>4.8899999999999997</v>
      </c>
      <c r="J231" s="19">
        <v>3.81</v>
      </c>
      <c r="K231" s="19">
        <v>30.04</v>
      </c>
      <c r="L231" s="19">
        <v>173.7</v>
      </c>
    </row>
    <row r="232" spans="1:12" ht="15.75" customHeight="1" x14ac:dyDescent="0.25">
      <c r="A232" s="1">
        <v>1</v>
      </c>
      <c r="B232" s="17" t="s">
        <v>110</v>
      </c>
      <c r="C232" s="1">
        <v>36</v>
      </c>
      <c r="D232" s="1">
        <v>2.17</v>
      </c>
      <c r="E232" s="1">
        <v>6.79</v>
      </c>
      <c r="F232" s="1">
        <v>13.15</v>
      </c>
      <c r="G232" s="1">
        <v>122.4</v>
      </c>
      <c r="H232" s="1">
        <v>37</v>
      </c>
      <c r="I232" s="1">
        <v>2.2599999999999998</v>
      </c>
      <c r="J232" s="1">
        <v>6.98</v>
      </c>
      <c r="K232" s="1">
        <v>13.52</v>
      </c>
      <c r="L232" s="1">
        <v>122.4</v>
      </c>
    </row>
    <row r="233" spans="1:12" ht="15.75" customHeight="1" x14ac:dyDescent="0.25">
      <c r="A233" s="1">
        <v>414</v>
      </c>
      <c r="B233" s="140" t="s">
        <v>24</v>
      </c>
      <c r="C233" s="19">
        <v>150</v>
      </c>
      <c r="D233" s="19">
        <v>2.09</v>
      </c>
      <c r="E233" s="19">
        <v>2.39</v>
      </c>
      <c r="F233" s="19">
        <v>14.78</v>
      </c>
      <c r="G233" s="19">
        <v>89.02</v>
      </c>
      <c r="H233" s="19">
        <v>200</v>
      </c>
      <c r="I233" s="19">
        <v>2.79</v>
      </c>
      <c r="J233" s="19">
        <v>3.19</v>
      </c>
      <c r="K233" s="19">
        <v>19.71</v>
      </c>
      <c r="L233" s="19">
        <v>118.69</v>
      </c>
    </row>
    <row r="234" spans="1:12" ht="15" customHeight="1" x14ac:dyDescent="0.25">
      <c r="A234" s="42" t="s">
        <v>111</v>
      </c>
      <c r="B234" s="28"/>
      <c r="C234" s="1">
        <f t="shared" ref="C234:H234" si="31">SUM(C231:C233)</f>
        <v>336</v>
      </c>
      <c r="D234" s="1">
        <f t="shared" si="31"/>
        <v>8.34</v>
      </c>
      <c r="E234" s="1">
        <f t="shared" si="31"/>
        <v>13.260000000000002</v>
      </c>
      <c r="F234" s="1">
        <f t="shared" si="31"/>
        <v>52.980000000000004</v>
      </c>
      <c r="G234" s="1">
        <f t="shared" si="31"/>
        <v>364.41999999999996</v>
      </c>
      <c r="H234" s="1">
        <f t="shared" si="31"/>
        <v>417</v>
      </c>
      <c r="I234" s="1">
        <f>SUM(I231:I233)</f>
        <v>9.94</v>
      </c>
      <c r="J234" s="1">
        <f>SUM(J231:J233)</f>
        <v>13.98</v>
      </c>
      <c r="K234" s="1">
        <f>SUM(K231:K233)</f>
        <v>63.27</v>
      </c>
      <c r="L234" s="1">
        <f>SUM(L231:L233)</f>
        <v>414.79</v>
      </c>
    </row>
    <row r="235" spans="1:12" ht="15" customHeight="1" x14ac:dyDescent="0.25">
      <c r="A235" s="26"/>
      <c r="B235" s="26"/>
      <c r="C235" s="26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5" customHeight="1" x14ac:dyDescent="0.25">
      <c r="A236" s="186" t="s">
        <v>117</v>
      </c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8"/>
    </row>
    <row r="237" spans="1:12" x14ac:dyDescent="0.25">
      <c r="A237" s="1" t="s">
        <v>141</v>
      </c>
      <c r="B237" s="142" t="s">
        <v>144</v>
      </c>
      <c r="C237" s="19">
        <v>150</v>
      </c>
      <c r="D237" s="19">
        <v>1.4</v>
      </c>
      <c r="E237" s="19">
        <v>2.33</v>
      </c>
      <c r="F237" s="19">
        <v>8.17</v>
      </c>
      <c r="G237" s="19">
        <v>59.27</v>
      </c>
      <c r="H237" s="19">
        <v>200</v>
      </c>
      <c r="I237" s="19">
        <v>1.87</v>
      </c>
      <c r="J237" s="19">
        <v>3.11</v>
      </c>
      <c r="K237" s="19">
        <v>10.9</v>
      </c>
      <c r="L237" s="19">
        <v>79</v>
      </c>
    </row>
    <row r="238" spans="1:12" ht="15.75" customHeight="1" x14ac:dyDescent="0.25">
      <c r="A238" s="1">
        <v>123</v>
      </c>
      <c r="B238" s="17" t="s">
        <v>142</v>
      </c>
      <c r="C238" s="1">
        <v>20</v>
      </c>
      <c r="D238" s="1">
        <v>2.46</v>
      </c>
      <c r="E238" s="1">
        <v>0.3</v>
      </c>
      <c r="F238" s="1">
        <v>15.21</v>
      </c>
      <c r="G238" s="1">
        <v>73.64</v>
      </c>
      <c r="H238" s="1">
        <v>25</v>
      </c>
      <c r="I238" s="1">
        <v>3.1</v>
      </c>
      <c r="J238" s="1">
        <v>0.39</v>
      </c>
      <c r="K238" s="1">
        <v>19.010000000000002</v>
      </c>
      <c r="L238" s="1">
        <v>92.05</v>
      </c>
    </row>
    <row r="239" spans="1:12" x14ac:dyDescent="0.25">
      <c r="A239" s="1">
        <v>332</v>
      </c>
      <c r="B239" s="17" t="s">
        <v>90</v>
      </c>
      <c r="C239" s="1">
        <v>120</v>
      </c>
      <c r="D239" s="1">
        <v>2.92</v>
      </c>
      <c r="E239" s="1">
        <v>4.29</v>
      </c>
      <c r="F239" s="1">
        <v>29.34</v>
      </c>
      <c r="G239" s="1">
        <v>167.76</v>
      </c>
      <c r="H239" s="19">
        <v>130</v>
      </c>
      <c r="I239" s="1">
        <v>3.16</v>
      </c>
      <c r="J239" s="1">
        <v>4.6500000000000004</v>
      </c>
      <c r="K239" s="1">
        <v>31.79</v>
      </c>
      <c r="L239" s="1">
        <v>181.74</v>
      </c>
    </row>
    <row r="240" spans="1:12" ht="15.75" customHeight="1" x14ac:dyDescent="0.25">
      <c r="A240" s="1">
        <v>299</v>
      </c>
      <c r="B240" s="140" t="s">
        <v>61</v>
      </c>
      <c r="C240" s="19">
        <v>60</v>
      </c>
      <c r="D240" s="19">
        <v>5.67</v>
      </c>
      <c r="E240" s="19">
        <v>13.74</v>
      </c>
      <c r="F240" s="19">
        <v>1.34</v>
      </c>
      <c r="G240" s="19">
        <v>154.05000000000001</v>
      </c>
      <c r="H240" s="19">
        <v>70</v>
      </c>
      <c r="I240" s="19">
        <v>6.61</v>
      </c>
      <c r="J240" s="19">
        <v>16.03</v>
      </c>
      <c r="K240" s="19">
        <v>1.56</v>
      </c>
      <c r="L240" s="19">
        <v>179.92</v>
      </c>
    </row>
    <row r="241" spans="1:17" ht="15.75" customHeight="1" x14ac:dyDescent="0.25">
      <c r="A241" s="1">
        <v>385</v>
      </c>
      <c r="B241" s="40" t="s">
        <v>219</v>
      </c>
      <c r="C241" s="1">
        <v>30</v>
      </c>
      <c r="D241" s="1">
        <v>0.5</v>
      </c>
      <c r="E241" s="1">
        <v>4.0199999999999996</v>
      </c>
      <c r="F241" s="1">
        <v>1.5</v>
      </c>
      <c r="G241" s="1">
        <v>44.04</v>
      </c>
      <c r="H241" s="1">
        <v>30</v>
      </c>
      <c r="I241" s="1">
        <v>0.5</v>
      </c>
      <c r="J241" s="1">
        <v>4.0199999999999996</v>
      </c>
      <c r="K241" s="1">
        <v>1.5</v>
      </c>
      <c r="L241" s="1">
        <v>44.04</v>
      </c>
    </row>
    <row r="242" spans="1:17" ht="15.75" customHeight="1" x14ac:dyDescent="0.25">
      <c r="A242" s="1">
        <v>394</v>
      </c>
      <c r="B242" s="140" t="s">
        <v>156</v>
      </c>
      <c r="C242" s="19">
        <v>150</v>
      </c>
      <c r="D242" s="19">
        <v>0.12</v>
      </c>
      <c r="E242" s="19">
        <v>0</v>
      </c>
      <c r="F242" s="19">
        <v>11.24</v>
      </c>
      <c r="G242" s="19">
        <v>45.48</v>
      </c>
      <c r="H242" s="19">
        <v>200</v>
      </c>
      <c r="I242" s="19">
        <v>0.16</v>
      </c>
      <c r="J242" s="19">
        <v>0</v>
      </c>
      <c r="K242" s="19">
        <v>14.99</v>
      </c>
      <c r="L242" s="19">
        <v>60.64</v>
      </c>
    </row>
    <row r="243" spans="1:17" x14ac:dyDescent="0.25">
      <c r="A243" s="1" t="s">
        <v>113</v>
      </c>
      <c r="B243" s="139" t="s">
        <v>124</v>
      </c>
      <c r="C243" s="19">
        <v>20</v>
      </c>
      <c r="D243" s="19">
        <v>1.4</v>
      </c>
      <c r="E243" s="19">
        <v>0.14000000000000001</v>
      </c>
      <c r="F243" s="19">
        <v>10</v>
      </c>
      <c r="G243" s="19">
        <v>48</v>
      </c>
      <c r="H243" s="19">
        <v>25</v>
      </c>
      <c r="I243" s="19">
        <v>1.75</v>
      </c>
      <c r="J243" s="19">
        <v>0.18</v>
      </c>
      <c r="K243" s="19">
        <v>12.48</v>
      </c>
      <c r="L243" s="19">
        <v>60</v>
      </c>
    </row>
    <row r="244" spans="1:17" ht="15" customHeight="1" x14ac:dyDescent="0.25">
      <c r="A244" s="42" t="s">
        <v>111</v>
      </c>
      <c r="B244" s="28"/>
      <c r="C244" s="1">
        <f t="shared" ref="C244:L244" si="32">SUM(C237:C243)</f>
        <v>550</v>
      </c>
      <c r="D244" s="1">
        <f t="shared" si="32"/>
        <v>14.469999999999999</v>
      </c>
      <c r="E244" s="1">
        <f t="shared" si="32"/>
        <v>24.82</v>
      </c>
      <c r="F244" s="1">
        <f t="shared" si="32"/>
        <v>76.8</v>
      </c>
      <c r="G244" s="1">
        <f t="shared" si="32"/>
        <v>592.24</v>
      </c>
      <c r="H244" s="1">
        <f t="shared" si="32"/>
        <v>680</v>
      </c>
      <c r="I244" s="1">
        <f t="shared" si="32"/>
        <v>17.150000000000002</v>
      </c>
      <c r="J244" s="1">
        <f t="shared" si="32"/>
        <v>28.38</v>
      </c>
      <c r="K244" s="1">
        <f t="shared" si="32"/>
        <v>92.23</v>
      </c>
      <c r="L244" s="1">
        <f t="shared" si="32"/>
        <v>697.39</v>
      </c>
    </row>
    <row r="245" spans="1:17" ht="15" customHeight="1" x14ac:dyDescent="0.25">
      <c r="A245" s="26"/>
      <c r="B245" s="26"/>
      <c r="C245" s="26"/>
      <c r="D245" s="2"/>
      <c r="E245" s="2"/>
      <c r="F245" s="2"/>
      <c r="G245" s="2"/>
      <c r="H245" s="2"/>
      <c r="I245" s="2"/>
      <c r="J245" s="2"/>
      <c r="K245" s="2"/>
      <c r="L245" s="2"/>
    </row>
    <row r="246" spans="1:17" ht="15" customHeight="1" x14ac:dyDescent="0.25">
      <c r="A246" s="186" t="s">
        <v>125</v>
      </c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8"/>
    </row>
    <row r="247" spans="1:17" x14ac:dyDescent="0.25">
      <c r="A247" s="1" t="s">
        <v>113</v>
      </c>
      <c r="B247" s="144" t="s">
        <v>182</v>
      </c>
      <c r="C247" s="19">
        <v>200</v>
      </c>
      <c r="D247" s="19">
        <v>0</v>
      </c>
      <c r="E247" s="19">
        <v>0</v>
      </c>
      <c r="F247" s="19">
        <v>22</v>
      </c>
      <c r="G247" s="19">
        <v>90</v>
      </c>
      <c r="H247" s="19">
        <v>200</v>
      </c>
      <c r="I247" s="19">
        <v>0</v>
      </c>
      <c r="J247" s="19">
        <v>0</v>
      </c>
      <c r="K247" s="19">
        <v>22</v>
      </c>
      <c r="L247" s="19">
        <v>90</v>
      </c>
    </row>
    <row r="248" spans="1:17" ht="15" customHeight="1" x14ac:dyDescent="0.25">
      <c r="A248" s="42" t="s">
        <v>111</v>
      </c>
      <c r="B248" s="28"/>
      <c r="C248" s="1">
        <f t="shared" ref="C248:L248" si="33">SUM(C247:C247)</f>
        <v>200</v>
      </c>
      <c r="D248" s="1">
        <f t="shared" si="33"/>
        <v>0</v>
      </c>
      <c r="E248" s="1">
        <f t="shared" si="33"/>
        <v>0</v>
      </c>
      <c r="F248" s="1">
        <f t="shared" si="33"/>
        <v>22</v>
      </c>
      <c r="G248" s="1">
        <f t="shared" si="33"/>
        <v>90</v>
      </c>
      <c r="H248" s="1">
        <f t="shared" si="33"/>
        <v>200</v>
      </c>
      <c r="I248" s="1">
        <f t="shared" si="33"/>
        <v>0</v>
      </c>
      <c r="J248" s="1">
        <f t="shared" si="33"/>
        <v>0</v>
      </c>
      <c r="K248" s="1">
        <f t="shared" si="33"/>
        <v>22</v>
      </c>
      <c r="L248" s="1">
        <f t="shared" si="33"/>
        <v>90</v>
      </c>
    </row>
    <row r="249" spans="1:17" ht="1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</row>
    <row r="250" spans="1:17" ht="15" customHeight="1" x14ac:dyDescent="0.25">
      <c r="A250" s="186" t="s">
        <v>129</v>
      </c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8"/>
    </row>
    <row r="251" spans="1:17" ht="15.75" customHeight="1" x14ac:dyDescent="0.25">
      <c r="A251" s="1">
        <v>244</v>
      </c>
      <c r="B251" s="17" t="s">
        <v>107</v>
      </c>
      <c r="C251" s="1">
        <v>150</v>
      </c>
      <c r="D251" s="1">
        <v>20.16</v>
      </c>
      <c r="E251" s="1">
        <v>10.11</v>
      </c>
      <c r="F251" s="1">
        <v>33.85</v>
      </c>
      <c r="G251" s="1">
        <v>306.8</v>
      </c>
      <c r="H251" s="1">
        <v>200</v>
      </c>
      <c r="I251" s="1">
        <v>26.89</v>
      </c>
      <c r="J251" s="1">
        <v>13.49</v>
      </c>
      <c r="K251" s="1">
        <v>45.14</v>
      </c>
      <c r="L251" s="1">
        <v>409.1</v>
      </c>
    </row>
    <row r="252" spans="1:17" ht="15.75" customHeight="1" x14ac:dyDescent="0.25">
      <c r="A252" s="1">
        <v>416</v>
      </c>
      <c r="B252" s="17" t="s">
        <v>108</v>
      </c>
      <c r="C252" s="1">
        <v>150</v>
      </c>
      <c r="D252" s="1">
        <v>3.15</v>
      </c>
      <c r="E252" s="1">
        <v>2.72</v>
      </c>
      <c r="F252" s="1">
        <v>12.96</v>
      </c>
      <c r="G252" s="1">
        <v>89</v>
      </c>
      <c r="H252" s="1">
        <v>200</v>
      </c>
      <c r="I252" s="1">
        <v>4.2</v>
      </c>
      <c r="J252" s="1">
        <v>3.62</v>
      </c>
      <c r="K252" s="1">
        <v>17.28</v>
      </c>
      <c r="L252" s="1">
        <v>118.66</v>
      </c>
      <c r="Q252" t="s">
        <v>104</v>
      </c>
    </row>
    <row r="253" spans="1:17" ht="15" customHeight="1" x14ac:dyDescent="0.25">
      <c r="A253" s="24" t="s">
        <v>111</v>
      </c>
      <c r="B253" s="24"/>
      <c r="C253" s="1">
        <f t="shared" ref="C253:L253" si="34">SUM(C251:C252)</f>
        <v>300</v>
      </c>
      <c r="D253" s="1">
        <f t="shared" si="34"/>
        <v>23.31</v>
      </c>
      <c r="E253" s="1">
        <f t="shared" si="34"/>
        <v>12.83</v>
      </c>
      <c r="F253" s="1">
        <f t="shared" si="34"/>
        <v>46.81</v>
      </c>
      <c r="G253" s="1">
        <f t="shared" si="34"/>
        <v>395.8</v>
      </c>
      <c r="H253" s="1">
        <f t="shared" si="34"/>
        <v>400</v>
      </c>
      <c r="I253" s="1">
        <f t="shared" si="34"/>
        <v>31.09</v>
      </c>
      <c r="J253" s="1">
        <f t="shared" si="34"/>
        <v>17.11</v>
      </c>
      <c r="K253" s="1">
        <f t="shared" si="34"/>
        <v>62.42</v>
      </c>
      <c r="L253" s="1">
        <f t="shared" si="34"/>
        <v>527.76</v>
      </c>
    </row>
    <row r="254" spans="1:17" x14ac:dyDescent="0.25">
      <c r="A254" s="30" t="s">
        <v>131</v>
      </c>
      <c r="B254" s="25"/>
      <c r="C254" s="30">
        <f>C253+C248+C244+C234</f>
        <v>1386</v>
      </c>
      <c r="D254" s="25"/>
      <c r="E254" s="25"/>
      <c r="F254" s="25"/>
      <c r="G254" s="30">
        <f>G253+G248+G244+G234</f>
        <v>1442.46</v>
      </c>
      <c r="H254" s="30">
        <f>H253+H248+H244+H234</f>
        <v>1697</v>
      </c>
      <c r="I254" s="25"/>
      <c r="J254" s="25"/>
      <c r="K254" s="25"/>
      <c r="L254" s="30">
        <f>L253+L248+L244+L234</f>
        <v>1729.94</v>
      </c>
    </row>
    <row r="255" spans="1:17" x14ac:dyDescent="0.25">
      <c r="A255" s="30"/>
      <c r="B255" s="25"/>
      <c r="C255" s="30"/>
      <c r="D255" s="25"/>
      <c r="E255" s="25"/>
      <c r="F255" s="25"/>
      <c r="G255" s="30"/>
      <c r="H255" s="30"/>
      <c r="I255" s="25"/>
      <c r="J255" s="25"/>
      <c r="K255" s="25"/>
      <c r="L255" s="30"/>
    </row>
    <row r="256" spans="1:17" ht="15" customHeight="1" x14ac:dyDescent="0.25">
      <c r="A256" s="200">
        <v>44672</v>
      </c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8"/>
    </row>
    <row r="257" spans="1:12" ht="15" customHeight="1" x14ac:dyDescent="0.25">
      <c r="A257" s="186" t="s">
        <v>116</v>
      </c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8"/>
    </row>
    <row r="258" spans="1:12" ht="15.75" customHeight="1" x14ac:dyDescent="0.25">
      <c r="A258" s="1">
        <v>168</v>
      </c>
      <c r="B258" s="140" t="s">
        <v>48</v>
      </c>
      <c r="C258" s="19">
        <v>150</v>
      </c>
      <c r="D258" s="19">
        <v>5.3</v>
      </c>
      <c r="E258" s="19">
        <v>4.88</v>
      </c>
      <c r="F258" s="19">
        <v>28.93</v>
      </c>
      <c r="G258" s="19">
        <v>180.64</v>
      </c>
      <c r="H258" s="19">
        <v>180</v>
      </c>
      <c r="I258" s="19">
        <v>6.39</v>
      </c>
      <c r="J258" s="19">
        <v>5.86</v>
      </c>
      <c r="K258" s="19">
        <v>34.72</v>
      </c>
      <c r="L258" s="19">
        <v>216.77</v>
      </c>
    </row>
    <row r="259" spans="1:12" ht="15.75" customHeight="1" x14ac:dyDescent="0.25">
      <c r="A259" s="1">
        <v>2</v>
      </c>
      <c r="B259" s="49" t="s">
        <v>135</v>
      </c>
      <c r="C259" s="1">
        <v>42</v>
      </c>
      <c r="D259" s="1">
        <v>2.17</v>
      </c>
      <c r="E259" s="1">
        <v>6.79</v>
      </c>
      <c r="F259" s="1">
        <v>13.15</v>
      </c>
      <c r="G259" s="1">
        <v>136.91999999999999</v>
      </c>
      <c r="H259" s="1">
        <v>44</v>
      </c>
      <c r="I259" s="1">
        <v>2.2599999999999998</v>
      </c>
      <c r="J259" s="1">
        <v>6.98</v>
      </c>
      <c r="K259" s="1">
        <v>13.52</v>
      </c>
      <c r="L259" s="1">
        <v>142.74</v>
      </c>
    </row>
    <row r="260" spans="1:12" x14ac:dyDescent="0.25">
      <c r="A260" s="1">
        <v>412</v>
      </c>
      <c r="B260" s="139" t="s">
        <v>12</v>
      </c>
      <c r="C260" s="19">
        <v>150</v>
      </c>
      <c r="D260" s="19">
        <v>0.05</v>
      </c>
      <c r="E260" s="19">
        <v>0.01</v>
      </c>
      <c r="F260" s="19">
        <v>11.48</v>
      </c>
      <c r="G260" s="19">
        <v>46.22</v>
      </c>
      <c r="H260" s="19">
        <v>200</v>
      </c>
      <c r="I260" s="19">
        <v>0.1</v>
      </c>
      <c r="J260" s="19">
        <v>0.01</v>
      </c>
      <c r="K260" s="19">
        <v>15.31</v>
      </c>
      <c r="L260" s="19">
        <v>61.63</v>
      </c>
    </row>
    <row r="261" spans="1:12" ht="15" customHeight="1" x14ac:dyDescent="0.25">
      <c r="A261" s="42" t="s">
        <v>111</v>
      </c>
      <c r="B261" s="28"/>
      <c r="C261" s="1">
        <f t="shared" ref="C261:H261" si="35">SUM(C258:C260)</f>
        <v>342</v>
      </c>
      <c r="D261" s="1">
        <f t="shared" si="35"/>
        <v>7.52</v>
      </c>
      <c r="E261" s="1">
        <f t="shared" si="35"/>
        <v>11.68</v>
      </c>
      <c r="F261" s="1">
        <f t="shared" si="35"/>
        <v>53.56</v>
      </c>
      <c r="G261" s="1">
        <f t="shared" si="35"/>
        <v>363.78</v>
      </c>
      <c r="H261" s="1">
        <f t="shared" si="35"/>
        <v>424</v>
      </c>
      <c r="I261" s="1">
        <f>SUM(I258:I260)</f>
        <v>8.7499999999999982</v>
      </c>
      <c r="J261" s="1">
        <f>SUM(J258:J260)</f>
        <v>12.85</v>
      </c>
      <c r="K261" s="1">
        <f>SUM(K258:K260)</f>
        <v>63.55</v>
      </c>
      <c r="L261" s="1">
        <f>SUM(L258:L260)</f>
        <v>421.14</v>
      </c>
    </row>
    <row r="262" spans="1:12" ht="15" customHeight="1" x14ac:dyDescent="0.25">
      <c r="A262" s="26"/>
      <c r="B262" s="26"/>
      <c r="C262" s="26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15" customHeight="1" x14ac:dyDescent="0.25">
      <c r="A263" s="186" t="s">
        <v>117</v>
      </c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8"/>
    </row>
    <row r="264" spans="1:12" ht="15" customHeight="1" x14ac:dyDescent="0.25">
      <c r="A264" s="1">
        <v>91</v>
      </c>
      <c r="B264" s="17" t="s">
        <v>85</v>
      </c>
      <c r="C264" s="19">
        <v>150</v>
      </c>
      <c r="D264" s="19">
        <v>6</v>
      </c>
      <c r="E264" s="19">
        <v>8.85</v>
      </c>
      <c r="F264" s="19">
        <v>9.24</v>
      </c>
      <c r="G264" s="19">
        <v>155.24</v>
      </c>
      <c r="H264" s="19">
        <v>200</v>
      </c>
      <c r="I264" s="19">
        <v>8</v>
      </c>
      <c r="J264" s="19">
        <v>11.8</v>
      </c>
      <c r="K264" s="19">
        <v>12.32</v>
      </c>
      <c r="L264" s="19">
        <v>206.99</v>
      </c>
    </row>
    <row r="265" spans="1:12" x14ac:dyDescent="0.25">
      <c r="A265" s="1">
        <v>332</v>
      </c>
      <c r="B265" s="40" t="s">
        <v>91</v>
      </c>
      <c r="C265" s="1">
        <v>120</v>
      </c>
      <c r="D265" s="1">
        <v>2.92</v>
      </c>
      <c r="E265" s="1">
        <v>4.29</v>
      </c>
      <c r="F265" s="1">
        <v>29.34</v>
      </c>
      <c r="G265" s="1">
        <v>167.76</v>
      </c>
      <c r="H265" s="19">
        <v>130</v>
      </c>
      <c r="I265" s="152">
        <v>3.37</v>
      </c>
      <c r="J265" s="152">
        <v>4.34</v>
      </c>
      <c r="K265" s="152">
        <v>34.92</v>
      </c>
      <c r="L265" s="19">
        <v>195.15</v>
      </c>
    </row>
    <row r="266" spans="1:12" x14ac:dyDescent="0.25">
      <c r="A266" s="1">
        <v>263</v>
      </c>
      <c r="B266" s="149" t="s">
        <v>152</v>
      </c>
      <c r="C266" s="19">
        <v>80</v>
      </c>
      <c r="D266" s="1">
        <v>13.73</v>
      </c>
      <c r="E266" s="1">
        <v>4.74</v>
      </c>
      <c r="F266" s="1">
        <v>3.42</v>
      </c>
      <c r="G266" s="1">
        <v>112</v>
      </c>
      <c r="H266" s="19">
        <v>90</v>
      </c>
      <c r="I266" s="1">
        <v>15.45</v>
      </c>
      <c r="J266" s="1">
        <v>5.34</v>
      </c>
      <c r="K266" s="1">
        <v>3.85</v>
      </c>
      <c r="L266" s="1">
        <v>126</v>
      </c>
    </row>
    <row r="267" spans="1:12" ht="15.75" customHeight="1" x14ac:dyDescent="0.25">
      <c r="A267" s="1">
        <v>385</v>
      </c>
      <c r="B267" s="40" t="s">
        <v>219</v>
      </c>
      <c r="C267" s="1">
        <v>15</v>
      </c>
      <c r="D267" s="1">
        <v>0.25</v>
      </c>
      <c r="E267" s="1">
        <v>2.0099999999999998</v>
      </c>
      <c r="F267" s="1">
        <v>0.75</v>
      </c>
      <c r="G267" s="1">
        <v>22.02</v>
      </c>
      <c r="H267" s="1">
        <v>15</v>
      </c>
      <c r="I267" s="1">
        <v>0.25</v>
      </c>
      <c r="J267" s="1">
        <v>2.0099999999999998</v>
      </c>
      <c r="K267" s="1">
        <v>0.75</v>
      </c>
      <c r="L267" s="1">
        <v>22.02</v>
      </c>
    </row>
    <row r="268" spans="1:12" ht="15.75" customHeight="1" x14ac:dyDescent="0.25">
      <c r="A268" s="1">
        <v>396</v>
      </c>
      <c r="B268" s="140" t="s">
        <v>28</v>
      </c>
      <c r="C268" s="19">
        <v>150</v>
      </c>
      <c r="D268" s="19">
        <v>0.1</v>
      </c>
      <c r="E268" s="19">
        <v>0</v>
      </c>
      <c r="F268" s="19">
        <v>15.86</v>
      </c>
      <c r="G268" s="19">
        <v>63.8</v>
      </c>
      <c r="H268" s="19">
        <v>200</v>
      </c>
      <c r="I268" s="19">
        <v>0.13</v>
      </c>
      <c r="J268" s="19">
        <v>0</v>
      </c>
      <c r="K268" s="19">
        <v>21.15</v>
      </c>
      <c r="L268" s="19">
        <v>85.1</v>
      </c>
    </row>
    <row r="269" spans="1:12" ht="15" customHeight="1" x14ac:dyDescent="0.25">
      <c r="A269" s="143" t="s">
        <v>113</v>
      </c>
      <c r="B269" s="139" t="s">
        <v>124</v>
      </c>
      <c r="C269" s="19">
        <v>40</v>
      </c>
      <c r="D269" s="19">
        <v>2.8</v>
      </c>
      <c r="E269" s="19">
        <v>0.28000000000000003</v>
      </c>
      <c r="F269" s="19">
        <v>19.96</v>
      </c>
      <c r="G269" s="19">
        <v>96</v>
      </c>
      <c r="H269" s="19">
        <v>50</v>
      </c>
      <c r="I269" s="19">
        <v>2.8</v>
      </c>
      <c r="J269" s="19">
        <v>0.28000000000000003</v>
      </c>
      <c r="K269" s="19">
        <v>19.96</v>
      </c>
      <c r="L269" s="19">
        <v>120</v>
      </c>
    </row>
    <row r="270" spans="1:12" ht="15" customHeight="1" x14ac:dyDescent="0.25">
      <c r="A270" s="42" t="s">
        <v>111</v>
      </c>
      <c r="B270" s="28"/>
      <c r="C270" s="1">
        <f t="shared" ref="C270:K270" si="36">SUM(C264:C269)</f>
        <v>555</v>
      </c>
      <c r="D270" s="1">
        <f t="shared" si="36"/>
        <v>25.8</v>
      </c>
      <c r="E270" s="1">
        <f t="shared" si="36"/>
        <v>20.170000000000002</v>
      </c>
      <c r="F270" s="1">
        <f t="shared" si="36"/>
        <v>78.569999999999993</v>
      </c>
      <c r="G270" s="1">
        <f t="shared" si="36"/>
        <v>616.81999999999994</v>
      </c>
      <c r="H270" s="1">
        <f t="shared" si="36"/>
        <v>685</v>
      </c>
      <c r="I270" s="1">
        <f t="shared" si="36"/>
        <v>30</v>
      </c>
      <c r="J270" s="1">
        <f t="shared" si="36"/>
        <v>23.770000000000003</v>
      </c>
      <c r="K270" s="1">
        <f t="shared" si="36"/>
        <v>92.950000000000017</v>
      </c>
      <c r="L270" s="1">
        <f>SUM(L264:L269)</f>
        <v>755.26</v>
      </c>
    </row>
    <row r="271" spans="1:12" ht="15" customHeight="1" x14ac:dyDescent="0.25">
      <c r="A271" s="26"/>
      <c r="B271" s="26"/>
      <c r="C271" s="26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15" customHeight="1" x14ac:dyDescent="0.25">
      <c r="A272" s="186" t="s">
        <v>125</v>
      </c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8"/>
    </row>
    <row r="273" spans="1:12" ht="15.75" customHeight="1" x14ac:dyDescent="0.25">
      <c r="A273" s="1" t="s">
        <v>113</v>
      </c>
      <c r="B273" s="140" t="s">
        <v>56</v>
      </c>
      <c r="C273" s="19">
        <v>200</v>
      </c>
      <c r="D273" s="19">
        <v>1</v>
      </c>
      <c r="E273" s="19">
        <v>3</v>
      </c>
      <c r="F273" s="19">
        <v>42</v>
      </c>
      <c r="G273" s="19">
        <v>192</v>
      </c>
      <c r="H273" s="19">
        <v>200</v>
      </c>
      <c r="I273" s="19">
        <v>1</v>
      </c>
      <c r="J273" s="19">
        <v>3</v>
      </c>
      <c r="K273" s="19">
        <v>42</v>
      </c>
      <c r="L273" s="19">
        <v>192</v>
      </c>
    </row>
    <row r="274" spans="1:12" ht="15" customHeight="1" x14ac:dyDescent="0.25">
      <c r="A274" s="191" t="s">
        <v>111</v>
      </c>
      <c r="B274" s="192"/>
      <c r="C274" s="193"/>
      <c r="D274" s="1">
        <f t="shared" ref="D274:L274" si="37">SUM(D273:D273)</f>
        <v>1</v>
      </c>
      <c r="E274" s="1">
        <f t="shared" si="37"/>
        <v>3</v>
      </c>
      <c r="F274" s="1">
        <f t="shared" si="37"/>
        <v>42</v>
      </c>
      <c r="G274" s="1">
        <f t="shared" si="37"/>
        <v>192</v>
      </c>
      <c r="H274" s="1">
        <f t="shared" si="37"/>
        <v>200</v>
      </c>
      <c r="I274" s="1">
        <f t="shared" si="37"/>
        <v>1</v>
      </c>
      <c r="J274" s="1">
        <f t="shared" si="37"/>
        <v>3</v>
      </c>
      <c r="K274" s="1">
        <f t="shared" si="37"/>
        <v>42</v>
      </c>
      <c r="L274" s="1">
        <f t="shared" si="37"/>
        <v>192</v>
      </c>
    </row>
    <row r="275" spans="1:12" ht="15" customHeigh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</row>
    <row r="276" spans="1:12" ht="15" customHeight="1" x14ac:dyDescent="0.25">
      <c r="A276" s="186" t="s">
        <v>129</v>
      </c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8"/>
    </row>
    <row r="277" spans="1:12" ht="15.75" customHeight="1" x14ac:dyDescent="0.25">
      <c r="A277" s="1">
        <v>217</v>
      </c>
      <c r="B277" s="140" t="s">
        <v>51</v>
      </c>
      <c r="C277" s="19">
        <v>150</v>
      </c>
      <c r="D277" s="19">
        <v>19.07</v>
      </c>
      <c r="E277" s="19">
        <v>7.62</v>
      </c>
      <c r="F277" s="19">
        <v>19.34</v>
      </c>
      <c r="G277" s="19">
        <v>222.15</v>
      </c>
      <c r="H277" s="19">
        <v>200</v>
      </c>
      <c r="I277" s="19">
        <v>25.43</v>
      </c>
      <c r="J277" s="19">
        <v>10.16</v>
      </c>
      <c r="K277" s="19">
        <v>25.79</v>
      </c>
      <c r="L277" s="19">
        <v>296.2</v>
      </c>
    </row>
    <row r="278" spans="1:12" ht="15.75" customHeight="1" x14ac:dyDescent="0.25">
      <c r="A278" s="1"/>
      <c r="B278" s="17" t="s">
        <v>194</v>
      </c>
      <c r="C278" s="1">
        <v>15</v>
      </c>
      <c r="D278" s="1">
        <v>7.4999999999999997E-2</v>
      </c>
      <c r="E278" s="1">
        <v>0.03</v>
      </c>
      <c r="F278" s="1">
        <v>13.5</v>
      </c>
      <c r="G278" s="1">
        <v>49.5</v>
      </c>
      <c r="H278" s="1">
        <v>30</v>
      </c>
      <c r="I278" s="1">
        <v>1.5</v>
      </c>
      <c r="J278" s="1">
        <v>0.06</v>
      </c>
      <c r="K278" s="1">
        <v>26.4</v>
      </c>
      <c r="L278" s="1">
        <v>99</v>
      </c>
    </row>
    <row r="279" spans="1:12" ht="15" customHeight="1" x14ac:dyDescent="0.25">
      <c r="A279" s="1">
        <v>410</v>
      </c>
      <c r="B279" s="139" t="s">
        <v>130</v>
      </c>
      <c r="C279" s="19">
        <v>150</v>
      </c>
      <c r="D279" s="19">
        <v>4.4999999999999998E-2</v>
      </c>
      <c r="E279" s="19">
        <v>0</v>
      </c>
      <c r="F279" s="19">
        <v>4.51</v>
      </c>
      <c r="G279" s="19">
        <v>18.239999999999998</v>
      </c>
      <c r="H279" s="19">
        <v>200</v>
      </c>
      <c r="I279" s="19">
        <v>0.06</v>
      </c>
      <c r="J279" s="19">
        <v>0</v>
      </c>
      <c r="K279" s="19">
        <v>6.02</v>
      </c>
      <c r="L279" s="19">
        <v>18.239999999999998</v>
      </c>
    </row>
    <row r="280" spans="1:12" ht="15" customHeight="1" x14ac:dyDescent="0.25">
      <c r="A280" s="143" t="s">
        <v>113</v>
      </c>
      <c r="B280" s="139" t="s">
        <v>16</v>
      </c>
      <c r="C280" s="19"/>
      <c r="D280" s="19"/>
      <c r="E280" s="19"/>
      <c r="F280" s="19"/>
      <c r="G280" s="19"/>
      <c r="H280" s="19">
        <v>25</v>
      </c>
      <c r="I280" s="19">
        <v>4.25</v>
      </c>
      <c r="J280" s="19">
        <v>1.65</v>
      </c>
      <c r="K280" s="19">
        <v>21.25</v>
      </c>
      <c r="L280" s="19">
        <v>51.8</v>
      </c>
    </row>
    <row r="281" spans="1:12" ht="15" customHeight="1" x14ac:dyDescent="0.25">
      <c r="A281" s="24" t="s">
        <v>111</v>
      </c>
      <c r="B281" s="24"/>
      <c r="C281" s="1">
        <f t="shared" ref="C281:J281" si="38">SUM(C277:C280)</f>
        <v>315</v>
      </c>
      <c r="D281" s="1">
        <f t="shared" si="38"/>
        <v>19.190000000000001</v>
      </c>
      <c r="E281" s="1">
        <f t="shared" si="38"/>
        <v>7.65</v>
      </c>
      <c r="F281" s="1">
        <f t="shared" si="38"/>
        <v>37.35</v>
      </c>
      <c r="G281" s="1">
        <f t="shared" si="38"/>
        <v>289.89</v>
      </c>
      <c r="H281" s="1">
        <f t="shared" si="38"/>
        <v>455</v>
      </c>
      <c r="I281" s="1">
        <f t="shared" si="38"/>
        <v>31.24</v>
      </c>
      <c r="J281" s="1">
        <f t="shared" si="38"/>
        <v>11.870000000000001</v>
      </c>
      <c r="K281" s="1">
        <f>SUM(K277:K280)</f>
        <v>79.459999999999994</v>
      </c>
      <c r="L281" s="1">
        <f>SUM(L277:L280)</f>
        <v>465.24</v>
      </c>
    </row>
    <row r="282" spans="1:12" s="66" customFormat="1" x14ac:dyDescent="0.25">
      <c r="A282" s="36" t="s">
        <v>131</v>
      </c>
      <c r="B282" s="57"/>
      <c r="C282" s="36">
        <f>C281+C274+C270+C261</f>
        <v>1212</v>
      </c>
      <c r="D282" s="57"/>
      <c r="E282" s="57"/>
      <c r="F282" s="57"/>
      <c r="G282" s="36">
        <f>G281+G274+G270+G261</f>
        <v>1462.49</v>
      </c>
      <c r="H282" s="36">
        <f>H281+H274+H270+H261</f>
        <v>1764</v>
      </c>
      <c r="I282" s="57"/>
      <c r="J282" s="57"/>
      <c r="K282" s="57"/>
      <c r="L282" s="36">
        <f>L281+L274+L270+L261</f>
        <v>1833.6399999999999</v>
      </c>
    </row>
    <row r="283" spans="1:12" s="66" customFormat="1" x14ac:dyDescent="0.25">
      <c r="A283" s="221" t="s">
        <v>174</v>
      </c>
      <c r="B283" s="221"/>
      <c r="C283" s="221"/>
      <c r="D283" s="221"/>
      <c r="E283" s="36"/>
      <c r="F283" s="36"/>
      <c r="G283" s="36">
        <f>(G282+G254+G227+G199+G171+G146+G117+G89+G63+G37)/10</f>
        <v>1430.1200000000001</v>
      </c>
      <c r="H283" s="57"/>
      <c r="I283" s="36"/>
      <c r="J283" s="36"/>
      <c r="K283" s="36"/>
      <c r="L283" s="36">
        <f>(L282+L254+L227+L199+L171+L146+L117+L89+L63+L37)/10</f>
        <v>1742.0130000000001</v>
      </c>
    </row>
    <row r="284" spans="1:12" s="66" customFormat="1" ht="15" customHeight="1" x14ac:dyDescent="0.25">
      <c r="A284" s="36"/>
      <c r="B284" s="57"/>
      <c r="C284" s="36"/>
      <c r="D284" s="57"/>
      <c r="E284" s="57"/>
      <c r="F284" s="57"/>
      <c r="G284" s="36"/>
      <c r="H284" s="36"/>
      <c r="I284" s="57"/>
      <c r="J284" s="57"/>
      <c r="K284" s="57"/>
      <c r="L284" s="36"/>
    </row>
    <row r="285" spans="1:12" s="66" customFormat="1" x14ac:dyDescent="0.25">
      <c r="A285" s="67"/>
      <c r="B285" s="67"/>
      <c r="C285" s="67"/>
      <c r="D285" s="67"/>
      <c r="E285" s="57"/>
      <c r="F285" s="57"/>
      <c r="G285" s="36"/>
      <c r="H285" s="57"/>
      <c r="I285" s="57"/>
      <c r="J285" s="57"/>
      <c r="K285" s="57"/>
      <c r="L285" s="36"/>
    </row>
    <row r="286" spans="1:12" s="66" customFormat="1" x14ac:dyDescent="0.25">
      <c r="A286" s="194" t="s">
        <v>203</v>
      </c>
      <c r="B286" s="194"/>
      <c r="C286" s="194"/>
      <c r="D286" s="194"/>
      <c r="E286" s="194"/>
      <c r="F286" s="194"/>
      <c r="G286" s="194"/>
      <c r="H286" s="194"/>
      <c r="I286" s="194"/>
      <c r="J286" s="194"/>
      <c r="K286" s="194"/>
      <c r="L286" s="194"/>
    </row>
    <row r="287" spans="1:12" s="66" customFormat="1" ht="28.5" customHeight="1" x14ac:dyDescent="0.25">
      <c r="A287" s="194" t="s">
        <v>204</v>
      </c>
      <c r="B287" s="194"/>
      <c r="C287" s="194"/>
      <c r="D287" s="194"/>
      <c r="E287" s="194"/>
      <c r="F287" s="194"/>
      <c r="G287" s="194"/>
      <c r="H287" s="194"/>
      <c r="I287" s="194"/>
      <c r="J287" s="194"/>
      <c r="K287" s="194"/>
      <c r="L287" s="194"/>
    </row>
    <row r="288" spans="1:12" s="66" customForma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</row>
    <row r="289" spans="1:12" s="66" customFormat="1" x14ac:dyDescent="0.25">
      <c r="A289" s="222" t="s">
        <v>173</v>
      </c>
      <c r="B289" s="222"/>
      <c r="C289" s="57"/>
      <c r="D289" s="57"/>
      <c r="E289" s="57"/>
      <c r="F289" s="57"/>
      <c r="G289" s="57"/>
      <c r="H289" s="57"/>
      <c r="I289" s="57"/>
      <c r="J289" s="57"/>
      <c r="K289" s="57"/>
      <c r="L289" s="57"/>
    </row>
  </sheetData>
  <mergeCells count="64">
    <mergeCell ref="A272:L272"/>
    <mergeCell ref="A274:C274"/>
    <mergeCell ref="A276:L276"/>
    <mergeCell ref="A236:L236"/>
    <mergeCell ref="A246:L246"/>
    <mergeCell ref="A250:L250"/>
    <mergeCell ref="A257:L257"/>
    <mergeCell ref="A263:L263"/>
    <mergeCell ref="A256:L256"/>
    <mergeCell ref="A208:L208"/>
    <mergeCell ref="A217:L217"/>
    <mergeCell ref="A221:L221"/>
    <mergeCell ref="A229:L229"/>
    <mergeCell ref="A230:L230"/>
    <mergeCell ref="A180:L180"/>
    <mergeCell ref="A189:L189"/>
    <mergeCell ref="A193:L193"/>
    <mergeCell ref="A201:L201"/>
    <mergeCell ref="A202:L202"/>
    <mergeCell ref="A59:L59"/>
    <mergeCell ref="A54:L54"/>
    <mergeCell ref="A65:L65"/>
    <mergeCell ref="A66:L66"/>
    <mergeCell ref="A72:L72"/>
    <mergeCell ref="H2:K2"/>
    <mergeCell ref="H3:J3"/>
    <mergeCell ref="H4:K4"/>
    <mergeCell ref="H5:K5"/>
    <mergeCell ref="B7:K7"/>
    <mergeCell ref="B8:K8"/>
    <mergeCell ref="A26:L26"/>
    <mergeCell ref="A31:L31"/>
    <mergeCell ref="A39:L39"/>
    <mergeCell ref="A46:L46"/>
    <mergeCell ref="A40:L40"/>
    <mergeCell ref="C9:G9"/>
    <mergeCell ref="H9:L9"/>
    <mergeCell ref="A11:L11"/>
    <mergeCell ref="A12:L12"/>
    <mergeCell ref="A18:L18"/>
    <mergeCell ref="A80:L80"/>
    <mergeCell ref="A92:L92"/>
    <mergeCell ref="A98:L98"/>
    <mergeCell ref="A108:C108"/>
    <mergeCell ref="A110:L110"/>
    <mergeCell ref="A84:L84"/>
    <mergeCell ref="A91:L91"/>
    <mergeCell ref="A106:L106"/>
    <mergeCell ref="A283:D283"/>
    <mergeCell ref="A286:L286"/>
    <mergeCell ref="A287:L287"/>
    <mergeCell ref="A289:B289"/>
    <mergeCell ref="A119:L119"/>
    <mergeCell ref="A120:L120"/>
    <mergeCell ref="A126:L126"/>
    <mergeCell ref="A140:L140"/>
    <mergeCell ref="A149:L149"/>
    <mergeCell ref="A136:L136"/>
    <mergeCell ref="A148:L148"/>
    <mergeCell ref="A163:L163"/>
    <mergeCell ref="A155:L155"/>
    <mergeCell ref="A167:L167"/>
    <mergeCell ref="A173:L173"/>
    <mergeCell ref="A174:L174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89"/>
  <sheetViews>
    <sheetView topLeftCell="A271" workbookViewId="0">
      <selection activeCell="L277" sqref="L277:L280"/>
    </sheetView>
  </sheetViews>
  <sheetFormatPr defaultRowHeight="15" x14ac:dyDescent="0.25"/>
  <cols>
    <col min="1" max="1" width="11.140625" customWidth="1"/>
    <col min="2" max="2" width="28.42578125" customWidth="1"/>
  </cols>
  <sheetData>
    <row r="1" spans="1:12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5"/>
      <c r="B2" s="25"/>
      <c r="C2" s="25"/>
      <c r="D2" s="25"/>
      <c r="E2" s="25"/>
      <c r="F2" s="25"/>
      <c r="G2" s="25"/>
      <c r="H2" s="202" t="s">
        <v>267</v>
      </c>
      <c r="I2" s="202"/>
      <c r="J2" s="202"/>
      <c r="K2" s="202"/>
      <c r="L2" s="25"/>
    </row>
    <row r="3" spans="1:12" x14ac:dyDescent="0.25">
      <c r="A3" s="25"/>
      <c r="B3" s="25"/>
      <c r="C3" s="25"/>
      <c r="D3" s="25"/>
      <c r="E3" s="25"/>
      <c r="F3" s="25"/>
      <c r="G3" s="25"/>
      <c r="H3" s="202" t="s">
        <v>122</v>
      </c>
      <c r="I3" s="202"/>
      <c r="J3" s="202"/>
      <c r="K3" s="25"/>
      <c r="L3" s="25"/>
    </row>
    <row r="4" spans="1:12" x14ac:dyDescent="0.25">
      <c r="A4" s="25"/>
      <c r="B4" s="25"/>
      <c r="C4" s="25"/>
      <c r="D4" s="25"/>
      <c r="E4" s="25"/>
      <c r="F4" s="25"/>
      <c r="G4" s="25"/>
      <c r="H4" s="202" t="s">
        <v>120</v>
      </c>
      <c r="I4" s="202"/>
      <c r="J4" s="202"/>
      <c r="K4" s="202"/>
      <c r="L4" s="25"/>
    </row>
    <row r="5" spans="1:12" x14ac:dyDescent="0.25">
      <c r="A5" s="25"/>
      <c r="B5" s="25"/>
      <c r="C5" s="25"/>
      <c r="D5" s="25"/>
      <c r="E5" s="25"/>
      <c r="F5" s="25"/>
      <c r="G5" s="25"/>
      <c r="H5" s="202" t="s">
        <v>279</v>
      </c>
      <c r="I5" s="202"/>
      <c r="J5" s="202"/>
      <c r="K5" s="202"/>
      <c r="L5" s="25"/>
    </row>
    <row r="6" spans="1:12" x14ac:dyDescent="0.25">
      <c r="A6" s="25"/>
      <c r="B6" s="25"/>
      <c r="C6" s="25"/>
      <c r="D6" s="25"/>
      <c r="E6" s="25"/>
      <c r="F6" s="25"/>
      <c r="G6" s="25"/>
      <c r="H6" s="26"/>
      <c r="I6" s="26"/>
      <c r="J6" s="26"/>
      <c r="K6" s="26"/>
      <c r="L6" s="25"/>
    </row>
    <row r="7" spans="1:12" x14ac:dyDescent="0.25">
      <c r="A7" s="25"/>
      <c r="B7" s="201" t="s">
        <v>277</v>
      </c>
      <c r="C7" s="201"/>
      <c r="D7" s="201"/>
      <c r="E7" s="201"/>
      <c r="F7" s="201"/>
      <c r="G7" s="201"/>
      <c r="H7" s="201"/>
      <c r="I7" s="201"/>
      <c r="J7" s="201"/>
      <c r="K7" s="201"/>
      <c r="L7" s="25"/>
    </row>
    <row r="8" spans="1:12" x14ac:dyDescent="0.25">
      <c r="A8" s="25"/>
      <c r="B8" s="203" t="s">
        <v>126</v>
      </c>
      <c r="C8" s="203"/>
      <c r="D8" s="203"/>
      <c r="E8" s="203"/>
      <c r="F8" s="203"/>
      <c r="G8" s="203"/>
      <c r="H8" s="203"/>
      <c r="I8" s="203"/>
      <c r="J8" s="203"/>
      <c r="K8" s="203"/>
      <c r="L8" s="25"/>
    </row>
    <row r="9" spans="1:12" x14ac:dyDescent="0.25">
      <c r="A9" s="1"/>
      <c r="B9" s="24"/>
      <c r="C9" s="195" t="s">
        <v>6</v>
      </c>
      <c r="D9" s="196"/>
      <c r="E9" s="196"/>
      <c r="F9" s="196"/>
      <c r="G9" s="197"/>
      <c r="H9" s="198" t="s">
        <v>7</v>
      </c>
      <c r="I9" s="198"/>
      <c r="J9" s="198"/>
      <c r="K9" s="198"/>
      <c r="L9" s="199"/>
    </row>
    <row r="10" spans="1:12" ht="80.099999999999994" customHeight="1" x14ac:dyDescent="0.25">
      <c r="A10" s="22" t="s">
        <v>81</v>
      </c>
      <c r="B10" s="9" t="s">
        <v>0</v>
      </c>
      <c r="C10" s="23" t="s">
        <v>1</v>
      </c>
      <c r="D10" s="23" t="s">
        <v>2</v>
      </c>
      <c r="E10" s="23" t="s">
        <v>3</v>
      </c>
      <c r="F10" s="22" t="s">
        <v>4</v>
      </c>
      <c r="G10" s="22" t="s">
        <v>5</v>
      </c>
      <c r="H10" s="23" t="s">
        <v>1</v>
      </c>
      <c r="I10" s="23" t="s">
        <v>2</v>
      </c>
      <c r="J10" s="23" t="s">
        <v>3</v>
      </c>
      <c r="K10" s="22" t="s">
        <v>4</v>
      </c>
      <c r="L10" s="22" t="s">
        <v>5</v>
      </c>
    </row>
    <row r="11" spans="1:12" s="66" customFormat="1" ht="15" customHeight="1" x14ac:dyDescent="0.25">
      <c r="A11" s="204">
        <v>44673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s="66" customFormat="1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ht="15" customHeight="1" x14ac:dyDescent="0.25">
      <c r="A13" s="1">
        <v>100</v>
      </c>
      <c r="B13" s="140" t="s">
        <v>70</v>
      </c>
      <c r="C13" s="19">
        <v>150</v>
      </c>
      <c r="D13" s="19">
        <v>4.1900000000000004</v>
      </c>
      <c r="E13" s="19">
        <v>4.59</v>
      </c>
      <c r="F13" s="19">
        <v>14.8</v>
      </c>
      <c r="G13" s="19">
        <v>117.06</v>
      </c>
      <c r="H13" s="19">
        <v>200</v>
      </c>
      <c r="I13" s="19">
        <v>5.59</v>
      </c>
      <c r="J13" s="19">
        <v>6.12</v>
      </c>
      <c r="K13" s="19">
        <v>19.73</v>
      </c>
      <c r="L13" s="19">
        <v>156.1</v>
      </c>
    </row>
    <row r="14" spans="1:12" ht="15.75" customHeight="1" x14ac:dyDescent="0.25">
      <c r="A14" s="1">
        <v>1</v>
      </c>
      <c r="B14" s="17" t="s">
        <v>110</v>
      </c>
      <c r="C14" s="1">
        <v>36</v>
      </c>
      <c r="D14" s="1">
        <v>2.17</v>
      </c>
      <c r="E14" s="1">
        <v>6.79</v>
      </c>
      <c r="F14" s="1">
        <v>13.15</v>
      </c>
      <c r="G14" s="1">
        <v>122.4</v>
      </c>
      <c r="H14" s="1">
        <v>37</v>
      </c>
      <c r="I14" s="1">
        <v>2.2599999999999998</v>
      </c>
      <c r="J14" s="1">
        <v>6.98</v>
      </c>
      <c r="K14" s="1">
        <v>13.52</v>
      </c>
      <c r="L14" s="1">
        <v>122.4</v>
      </c>
    </row>
    <row r="15" spans="1:12" ht="15.75" customHeight="1" x14ac:dyDescent="0.25">
      <c r="A15" s="1">
        <v>414</v>
      </c>
      <c r="B15" s="140" t="s">
        <v>24</v>
      </c>
      <c r="C15" s="19">
        <v>150</v>
      </c>
      <c r="D15" s="19">
        <v>2.09</v>
      </c>
      <c r="E15" s="19">
        <v>2.39</v>
      </c>
      <c r="F15" s="19">
        <v>14.78</v>
      </c>
      <c r="G15" s="19">
        <v>89.02</v>
      </c>
      <c r="H15" s="19">
        <v>200</v>
      </c>
      <c r="I15" s="19">
        <v>2.79</v>
      </c>
      <c r="J15" s="19">
        <v>3.19</v>
      </c>
      <c r="K15" s="19">
        <v>19.71</v>
      </c>
      <c r="L15" s="19">
        <v>118.69</v>
      </c>
    </row>
    <row r="16" spans="1:12" ht="15" customHeight="1" x14ac:dyDescent="0.25">
      <c r="A16" s="42" t="s">
        <v>111</v>
      </c>
      <c r="B16" s="28"/>
      <c r="C16" s="1">
        <f t="shared" ref="C16:L16" si="0">SUM(C13:C15)</f>
        <v>336</v>
      </c>
      <c r="D16" s="1">
        <f t="shared" si="0"/>
        <v>8.4499999999999993</v>
      </c>
      <c r="E16" s="1">
        <f t="shared" si="0"/>
        <v>13.77</v>
      </c>
      <c r="F16" s="1">
        <f t="shared" si="0"/>
        <v>42.730000000000004</v>
      </c>
      <c r="G16" s="1">
        <f t="shared" si="0"/>
        <v>328.48</v>
      </c>
      <c r="H16" s="1">
        <f t="shared" si="0"/>
        <v>437</v>
      </c>
      <c r="I16" s="1">
        <f t="shared" si="0"/>
        <v>10.64</v>
      </c>
      <c r="J16" s="1">
        <f t="shared" si="0"/>
        <v>16.290000000000003</v>
      </c>
      <c r="K16" s="1">
        <f t="shared" si="0"/>
        <v>52.96</v>
      </c>
      <c r="L16" s="1">
        <f t="shared" si="0"/>
        <v>397.19</v>
      </c>
    </row>
    <row r="17" spans="1:12" ht="15" customHeight="1" x14ac:dyDescent="0.25">
      <c r="A17" s="26"/>
      <c r="B17" s="26"/>
      <c r="C17" s="26"/>
      <c r="D17" s="2"/>
      <c r="E17" s="2"/>
      <c r="F17" s="2"/>
      <c r="G17" s="2"/>
      <c r="H17" s="2"/>
      <c r="I17" s="2"/>
      <c r="J17" s="2"/>
      <c r="K17" s="2"/>
      <c r="L17" s="2"/>
    </row>
    <row r="18" spans="1:12" ht="15" customHeight="1" x14ac:dyDescent="0.25">
      <c r="A18" s="186" t="s">
        <v>117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8"/>
    </row>
    <row r="19" spans="1:12" x14ac:dyDescent="0.25">
      <c r="A19" s="1">
        <v>80</v>
      </c>
      <c r="B19" s="140" t="s">
        <v>188</v>
      </c>
      <c r="C19" s="19">
        <v>150</v>
      </c>
      <c r="D19" s="19">
        <v>2.95</v>
      </c>
      <c r="E19" s="19">
        <v>3.68</v>
      </c>
      <c r="F19" s="19">
        <v>12.63</v>
      </c>
      <c r="G19" s="19">
        <v>90.66</v>
      </c>
      <c r="H19" s="19">
        <v>200</v>
      </c>
      <c r="I19" s="19">
        <v>3.93</v>
      </c>
      <c r="J19" s="19">
        <v>4.91</v>
      </c>
      <c r="K19" s="19">
        <v>16.84</v>
      </c>
      <c r="L19" s="19">
        <v>120.88</v>
      </c>
    </row>
    <row r="20" spans="1:12" ht="15" customHeight="1" x14ac:dyDescent="0.25">
      <c r="A20" s="1">
        <v>292</v>
      </c>
      <c r="B20" s="140" t="s">
        <v>54</v>
      </c>
      <c r="C20" s="1">
        <v>200</v>
      </c>
      <c r="D20" s="19">
        <v>22.51</v>
      </c>
      <c r="E20" s="19">
        <v>18.600000000000001</v>
      </c>
      <c r="F20" s="19">
        <v>25.72</v>
      </c>
      <c r="G20" s="19">
        <v>299.10000000000002</v>
      </c>
      <c r="H20" s="1">
        <v>220</v>
      </c>
      <c r="I20" s="19">
        <v>24.76</v>
      </c>
      <c r="J20" s="19">
        <v>20.46</v>
      </c>
      <c r="K20" s="19">
        <v>28.29</v>
      </c>
      <c r="L20" s="19">
        <v>329.01</v>
      </c>
    </row>
    <row r="21" spans="1:12" ht="15.75" customHeight="1" x14ac:dyDescent="0.25">
      <c r="A21" s="1">
        <v>34</v>
      </c>
      <c r="B21" s="140" t="s">
        <v>37</v>
      </c>
      <c r="C21" s="19">
        <v>40</v>
      </c>
      <c r="D21" s="19">
        <v>0.88</v>
      </c>
      <c r="E21" s="19">
        <v>2.68</v>
      </c>
      <c r="F21" s="19">
        <v>4.12</v>
      </c>
      <c r="G21" s="19">
        <v>44</v>
      </c>
      <c r="H21" s="19">
        <v>50</v>
      </c>
      <c r="I21" s="19">
        <v>1.1000000000000001</v>
      </c>
      <c r="J21" s="19">
        <v>3.35</v>
      </c>
      <c r="K21" s="19">
        <v>5.15</v>
      </c>
      <c r="L21" s="19">
        <v>55</v>
      </c>
    </row>
    <row r="22" spans="1:12" ht="15.75" customHeight="1" x14ac:dyDescent="0.25">
      <c r="A22" s="1">
        <v>394</v>
      </c>
      <c r="B22" s="140" t="s">
        <v>156</v>
      </c>
      <c r="C22" s="19">
        <v>150</v>
      </c>
      <c r="D22" s="19">
        <v>0.12</v>
      </c>
      <c r="E22" s="19">
        <v>0</v>
      </c>
      <c r="F22" s="19">
        <v>11.24</v>
      </c>
      <c r="G22" s="19">
        <v>45.48</v>
      </c>
      <c r="H22" s="19">
        <v>200</v>
      </c>
      <c r="I22" s="19">
        <v>0.16</v>
      </c>
      <c r="J22" s="19">
        <v>0</v>
      </c>
      <c r="K22" s="19">
        <v>14.99</v>
      </c>
      <c r="L22" s="19">
        <v>60.64</v>
      </c>
    </row>
    <row r="23" spans="1:12" ht="15" customHeight="1" x14ac:dyDescent="0.25">
      <c r="A23" s="143" t="s">
        <v>113</v>
      </c>
      <c r="B23" s="139" t="s">
        <v>124</v>
      </c>
      <c r="C23" s="19">
        <v>40</v>
      </c>
      <c r="D23" s="19">
        <v>2.8</v>
      </c>
      <c r="E23" s="19">
        <v>0.28000000000000003</v>
      </c>
      <c r="F23" s="19">
        <v>19.96</v>
      </c>
      <c r="G23" s="19">
        <v>96</v>
      </c>
      <c r="H23" s="19">
        <v>50</v>
      </c>
      <c r="I23" s="19">
        <v>2.8</v>
      </c>
      <c r="J23" s="19">
        <v>0.28000000000000003</v>
      </c>
      <c r="K23" s="19">
        <v>19.96</v>
      </c>
      <c r="L23" s="19">
        <v>120</v>
      </c>
    </row>
    <row r="24" spans="1:12" ht="15" customHeight="1" x14ac:dyDescent="0.25">
      <c r="A24" s="42" t="s">
        <v>111</v>
      </c>
      <c r="B24" s="28"/>
      <c r="C24" s="1">
        <f t="shared" ref="C24:K24" si="1">SUM(C19:C23)</f>
        <v>580</v>
      </c>
      <c r="D24" s="1">
        <f t="shared" si="1"/>
        <v>29.26</v>
      </c>
      <c r="E24" s="1">
        <f t="shared" si="1"/>
        <v>25.240000000000002</v>
      </c>
      <c r="F24" s="1">
        <f t="shared" si="1"/>
        <v>73.67</v>
      </c>
      <c r="G24" s="1">
        <f t="shared" si="1"/>
        <v>575.24</v>
      </c>
      <c r="H24" s="1">
        <f t="shared" si="1"/>
        <v>720</v>
      </c>
      <c r="I24" s="1">
        <f t="shared" si="1"/>
        <v>32.75</v>
      </c>
      <c r="J24" s="1">
        <f t="shared" si="1"/>
        <v>29.000000000000004</v>
      </c>
      <c r="K24" s="1">
        <f t="shared" si="1"/>
        <v>85.22999999999999</v>
      </c>
      <c r="L24" s="1">
        <f>SUM(L19:L23)</f>
        <v>685.53</v>
      </c>
    </row>
    <row r="25" spans="1:12" ht="15" customHeight="1" x14ac:dyDescent="0.25">
      <c r="A25" s="26"/>
      <c r="B25" s="26"/>
      <c r="C25" s="26"/>
      <c r="D25" s="2"/>
      <c r="E25" s="2"/>
      <c r="F25" s="2"/>
      <c r="G25" s="2"/>
      <c r="H25" s="2"/>
      <c r="I25" s="2"/>
      <c r="J25" s="2"/>
      <c r="K25" s="2"/>
      <c r="L25" s="2"/>
    </row>
    <row r="26" spans="1:12" ht="15" customHeight="1" x14ac:dyDescent="0.25">
      <c r="A26" s="186" t="s">
        <v>125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8"/>
    </row>
    <row r="27" spans="1:12" x14ac:dyDescent="0.25">
      <c r="A27" s="1" t="s">
        <v>113</v>
      </c>
      <c r="B27" s="17" t="s">
        <v>266</v>
      </c>
      <c r="C27" s="1">
        <v>208</v>
      </c>
      <c r="D27" s="1">
        <v>5.82</v>
      </c>
      <c r="E27" s="1">
        <v>6.66</v>
      </c>
      <c r="F27" s="1">
        <v>17.47</v>
      </c>
      <c r="G27" s="1">
        <v>153.9</v>
      </c>
      <c r="H27" s="1">
        <v>208</v>
      </c>
      <c r="I27" s="1">
        <v>5.82</v>
      </c>
      <c r="J27" s="1">
        <v>6.66</v>
      </c>
      <c r="K27" s="1">
        <v>17.47</v>
      </c>
      <c r="L27" s="1">
        <v>153.9</v>
      </c>
    </row>
    <row r="28" spans="1:12" ht="15" customHeight="1" x14ac:dyDescent="0.25">
      <c r="A28" s="42" t="s">
        <v>111</v>
      </c>
      <c r="B28" s="28"/>
      <c r="C28" s="1">
        <f t="shared" ref="C28:L28" si="2">SUM(C27:C27)</f>
        <v>208</v>
      </c>
      <c r="D28" s="1">
        <f t="shared" si="2"/>
        <v>5.82</v>
      </c>
      <c r="E28" s="1">
        <f t="shared" si="2"/>
        <v>6.66</v>
      </c>
      <c r="F28" s="1">
        <f t="shared" si="2"/>
        <v>17.47</v>
      </c>
      <c r="G28" s="1">
        <f t="shared" si="2"/>
        <v>153.9</v>
      </c>
      <c r="H28" s="1">
        <f t="shared" si="2"/>
        <v>208</v>
      </c>
      <c r="I28" s="1">
        <f t="shared" si="2"/>
        <v>5.82</v>
      </c>
      <c r="J28" s="1">
        <f t="shared" si="2"/>
        <v>6.66</v>
      </c>
      <c r="K28" s="1">
        <f t="shared" si="2"/>
        <v>17.47</v>
      </c>
      <c r="L28" s="1">
        <f t="shared" si="2"/>
        <v>153.9</v>
      </c>
    </row>
    <row r="29" spans="1:12" ht="1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5" customHeight="1" x14ac:dyDescent="0.25">
      <c r="A30" s="186" t="s">
        <v>129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8"/>
    </row>
    <row r="31" spans="1:12" ht="15.75" customHeight="1" x14ac:dyDescent="0.25">
      <c r="A31" s="1">
        <v>233</v>
      </c>
      <c r="B31" s="140" t="s">
        <v>47</v>
      </c>
      <c r="C31" s="19">
        <v>180</v>
      </c>
      <c r="D31" s="19">
        <v>13.8</v>
      </c>
      <c r="E31" s="19">
        <v>17.100000000000001</v>
      </c>
      <c r="F31" s="19">
        <v>20.12</v>
      </c>
      <c r="G31" s="19">
        <v>252</v>
      </c>
      <c r="H31" s="19">
        <v>200</v>
      </c>
      <c r="I31" s="19">
        <v>15.33</v>
      </c>
      <c r="J31" s="19">
        <v>19</v>
      </c>
      <c r="K31" s="19">
        <v>22.36</v>
      </c>
      <c r="L31" s="19">
        <v>280</v>
      </c>
    </row>
    <row r="32" spans="1:12" ht="15.75" customHeight="1" x14ac:dyDescent="0.25">
      <c r="A32" s="1" t="s">
        <v>113</v>
      </c>
      <c r="B32" s="17" t="s">
        <v>164</v>
      </c>
      <c r="C32" s="1">
        <v>15</v>
      </c>
      <c r="D32" s="1">
        <v>0.63</v>
      </c>
      <c r="E32" s="1">
        <v>3.18</v>
      </c>
      <c r="F32" s="1">
        <v>9.6</v>
      </c>
      <c r="G32" s="1">
        <v>68.599999999999994</v>
      </c>
      <c r="H32" s="1">
        <v>30</v>
      </c>
      <c r="I32" s="1">
        <v>1.26</v>
      </c>
      <c r="J32" s="1">
        <v>6.36</v>
      </c>
      <c r="K32" s="1">
        <v>19.2</v>
      </c>
      <c r="L32" s="1">
        <v>137.1</v>
      </c>
    </row>
    <row r="33" spans="1:12" ht="15.75" customHeight="1" x14ac:dyDescent="0.25">
      <c r="A33" s="1">
        <v>410</v>
      </c>
      <c r="B33" s="139" t="s">
        <v>20</v>
      </c>
      <c r="C33" s="19">
        <v>150</v>
      </c>
      <c r="D33" s="19">
        <v>0.09</v>
      </c>
      <c r="E33" s="19">
        <v>0</v>
      </c>
      <c r="F33" s="19">
        <v>9.0299999999999994</v>
      </c>
      <c r="G33" s="19">
        <v>36.479999999999997</v>
      </c>
      <c r="H33" s="19">
        <v>200</v>
      </c>
      <c r="I33" s="19">
        <v>0.12</v>
      </c>
      <c r="J33" s="19">
        <v>0</v>
      </c>
      <c r="K33" s="19">
        <v>12.04</v>
      </c>
      <c r="L33" s="19">
        <v>48.64</v>
      </c>
    </row>
    <row r="34" spans="1:12" ht="15" customHeight="1" x14ac:dyDescent="0.25">
      <c r="A34" s="143" t="s">
        <v>113</v>
      </c>
      <c r="B34" s="139" t="s">
        <v>16</v>
      </c>
      <c r="C34" s="19">
        <v>20</v>
      </c>
      <c r="D34" s="19">
        <v>3.4</v>
      </c>
      <c r="E34" s="19">
        <v>1.32</v>
      </c>
      <c r="F34" s="19">
        <v>17</v>
      </c>
      <c r="G34" s="19">
        <v>51.8</v>
      </c>
      <c r="H34" s="19">
        <v>25</v>
      </c>
      <c r="I34" s="19">
        <v>4.25</v>
      </c>
      <c r="J34" s="19">
        <v>1.65</v>
      </c>
      <c r="K34" s="19">
        <v>21.25</v>
      </c>
      <c r="L34" s="19">
        <v>64.8</v>
      </c>
    </row>
    <row r="35" spans="1:12" ht="15" customHeight="1" x14ac:dyDescent="0.25">
      <c r="A35" s="24" t="s">
        <v>111</v>
      </c>
      <c r="B35" s="24"/>
      <c r="C35" s="1">
        <f t="shared" ref="C35:L35" si="3">SUM(C31:C34)</f>
        <v>365</v>
      </c>
      <c r="D35" s="1">
        <f t="shared" si="3"/>
        <v>17.920000000000002</v>
      </c>
      <c r="E35" s="1">
        <f t="shared" si="3"/>
        <v>21.6</v>
      </c>
      <c r="F35" s="1">
        <f t="shared" si="3"/>
        <v>55.75</v>
      </c>
      <c r="G35" s="1">
        <f t="shared" si="3"/>
        <v>408.88000000000005</v>
      </c>
      <c r="H35" s="1">
        <f t="shared" si="3"/>
        <v>455</v>
      </c>
      <c r="I35" s="1">
        <f t="shared" si="3"/>
        <v>20.96</v>
      </c>
      <c r="J35" s="1">
        <f t="shared" si="3"/>
        <v>27.009999999999998</v>
      </c>
      <c r="K35" s="1">
        <f t="shared" si="3"/>
        <v>74.849999999999994</v>
      </c>
      <c r="L35" s="1">
        <f t="shared" si="3"/>
        <v>530.54</v>
      </c>
    </row>
    <row r="36" spans="1:12" ht="15" customHeight="1" x14ac:dyDescent="0.25">
      <c r="A36" s="30" t="s">
        <v>131</v>
      </c>
      <c r="B36" s="25"/>
      <c r="C36" s="30">
        <f>C35+C28+C24+C16</f>
        <v>1489</v>
      </c>
      <c r="D36" s="25"/>
      <c r="E36" s="25"/>
      <c r="F36" s="25"/>
      <c r="G36" s="30">
        <f>G35+G28+G24+G16</f>
        <v>1466.5</v>
      </c>
      <c r="H36" s="30">
        <f>H35+H28+H24+H16</f>
        <v>1820</v>
      </c>
      <c r="I36" s="25"/>
      <c r="J36" s="25"/>
      <c r="K36" s="25"/>
      <c r="L36" s="30">
        <f>L35+L28+L24+L16</f>
        <v>1767.1599999999999</v>
      </c>
    </row>
    <row r="37" spans="1:12" s="66" customFormat="1" x14ac:dyDescent="0.25"/>
    <row r="38" spans="1:12" s="66" customFormat="1" ht="15" customHeight="1" x14ac:dyDescent="0.25">
      <c r="A38" s="204">
        <v>44676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9"/>
    </row>
    <row r="39" spans="1:12" s="66" customFormat="1" ht="15" customHeight="1" x14ac:dyDescent="0.25">
      <c r="A39" s="207" t="s">
        <v>116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9"/>
    </row>
    <row r="40" spans="1:12" ht="15.75" customHeight="1" x14ac:dyDescent="0.25">
      <c r="A40" s="1">
        <v>168</v>
      </c>
      <c r="B40" s="140" t="s">
        <v>66</v>
      </c>
      <c r="C40" s="19">
        <v>150</v>
      </c>
      <c r="D40" s="19">
        <v>4.78</v>
      </c>
      <c r="E40" s="19">
        <v>5.14</v>
      </c>
      <c r="F40" s="19">
        <v>28.38</v>
      </c>
      <c r="G40" s="19">
        <v>176.21</v>
      </c>
      <c r="H40" s="19">
        <v>180</v>
      </c>
      <c r="I40" s="19">
        <v>5.73</v>
      </c>
      <c r="J40" s="19">
        <v>6.17</v>
      </c>
      <c r="K40" s="19">
        <v>34.06</v>
      </c>
      <c r="L40" s="19">
        <v>211.5</v>
      </c>
    </row>
    <row r="41" spans="1:12" ht="15.75" customHeight="1" x14ac:dyDescent="0.25">
      <c r="A41" s="1">
        <v>2</v>
      </c>
      <c r="B41" s="49" t="s">
        <v>275</v>
      </c>
      <c r="C41" s="1">
        <v>42</v>
      </c>
      <c r="D41" s="1">
        <v>2.17</v>
      </c>
      <c r="E41" s="1">
        <v>6.79</v>
      </c>
      <c r="F41" s="1">
        <v>13.15</v>
      </c>
      <c r="G41" s="1">
        <v>136.91999999999999</v>
      </c>
      <c r="H41" s="1">
        <v>44</v>
      </c>
      <c r="I41" s="1">
        <v>2.2599999999999998</v>
      </c>
      <c r="J41" s="1">
        <v>6.98</v>
      </c>
      <c r="K41" s="1">
        <v>13.52</v>
      </c>
      <c r="L41" s="1">
        <v>142.74</v>
      </c>
    </row>
    <row r="42" spans="1:12" s="66" customFormat="1" x14ac:dyDescent="0.25">
      <c r="A42" s="6">
        <v>412</v>
      </c>
      <c r="B42" s="10" t="s">
        <v>12</v>
      </c>
      <c r="C42" s="3">
        <v>150</v>
      </c>
      <c r="D42" s="3">
        <v>0.05</v>
      </c>
      <c r="E42" s="3">
        <v>0.01</v>
      </c>
      <c r="F42" s="3">
        <v>11.48</v>
      </c>
      <c r="G42" s="3">
        <v>46.22</v>
      </c>
      <c r="H42" s="3">
        <v>200</v>
      </c>
      <c r="I42" s="3">
        <v>0.1</v>
      </c>
      <c r="J42" s="3">
        <v>0.01</v>
      </c>
      <c r="K42" s="3">
        <v>15.31</v>
      </c>
      <c r="L42" s="3">
        <v>61.63</v>
      </c>
    </row>
    <row r="43" spans="1:12" ht="15" customHeight="1" x14ac:dyDescent="0.25">
      <c r="A43" s="42" t="s">
        <v>111</v>
      </c>
      <c r="B43" s="28"/>
      <c r="C43" s="1">
        <f t="shared" ref="C43:L43" si="4">SUM(C40:C42)</f>
        <v>342</v>
      </c>
      <c r="D43" s="1">
        <f t="shared" si="4"/>
        <v>7</v>
      </c>
      <c r="E43" s="1">
        <f t="shared" si="4"/>
        <v>11.94</v>
      </c>
      <c r="F43" s="1">
        <f t="shared" si="4"/>
        <v>53.010000000000005</v>
      </c>
      <c r="G43" s="1">
        <f t="shared" si="4"/>
        <v>359.35</v>
      </c>
      <c r="H43" s="1">
        <f t="shared" si="4"/>
        <v>424</v>
      </c>
      <c r="I43" s="1">
        <f t="shared" si="4"/>
        <v>8.09</v>
      </c>
      <c r="J43" s="1">
        <f t="shared" si="4"/>
        <v>13.16</v>
      </c>
      <c r="K43" s="1">
        <f t="shared" si="4"/>
        <v>62.89</v>
      </c>
      <c r="L43" s="1">
        <f t="shared" si="4"/>
        <v>415.87</v>
      </c>
    </row>
    <row r="44" spans="1:12" ht="15" customHeight="1" x14ac:dyDescent="0.25">
      <c r="A44" s="26"/>
      <c r="B44" s="26"/>
      <c r="C44" s="26"/>
      <c r="D44" s="2"/>
      <c r="E44" s="2"/>
      <c r="F44" s="2"/>
      <c r="G44" s="2"/>
      <c r="H44" s="2"/>
      <c r="I44" s="2"/>
      <c r="J44" s="2"/>
      <c r="K44" s="2"/>
      <c r="L44" s="2"/>
    </row>
    <row r="45" spans="1:12" ht="15" customHeight="1" x14ac:dyDescent="0.25">
      <c r="A45" s="186" t="s">
        <v>117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8"/>
    </row>
    <row r="46" spans="1:12" x14ac:dyDescent="0.25">
      <c r="A46" s="141"/>
      <c r="B46" s="140" t="s">
        <v>33</v>
      </c>
      <c r="C46" s="19">
        <v>150</v>
      </c>
      <c r="D46" s="19">
        <v>6</v>
      </c>
      <c r="E46" s="19">
        <v>8.85</v>
      </c>
      <c r="F46" s="19">
        <v>9.24</v>
      </c>
      <c r="G46" s="19">
        <v>155.24</v>
      </c>
      <c r="H46" s="19">
        <v>200</v>
      </c>
      <c r="I46" s="19">
        <v>8</v>
      </c>
      <c r="J46" s="19">
        <v>11.8</v>
      </c>
      <c r="K46" s="19">
        <v>12.32</v>
      </c>
      <c r="L46" s="19">
        <v>206.99</v>
      </c>
    </row>
    <row r="47" spans="1:12" x14ac:dyDescent="0.25">
      <c r="A47" s="1">
        <v>321</v>
      </c>
      <c r="B47" s="17" t="s">
        <v>162</v>
      </c>
      <c r="C47" s="1">
        <v>180</v>
      </c>
      <c r="D47" s="1">
        <v>16.940000000000001</v>
      </c>
      <c r="E47" s="1">
        <v>14.65</v>
      </c>
      <c r="F47" s="1">
        <v>30.09</v>
      </c>
      <c r="G47" s="1">
        <v>316.8</v>
      </c>
      <c r="H47" s="1">
        <v>200</v>
      </c>
      <c r="I47" s="1">
        <v>18.89</v>
      </c>
      <c r="J47" s="1">
        <v>15.94</v>
      </c>
      <c r="K47" s="1">
        <v>33.44</v>
      </c>
      <c r="L47" s="1">
        <v>352</v>
      </c>
    </row>
    <row r="48" spans="1:12" ht="15.75" customHeight="1" x14ac:dyDescent="0.25">
      <c r="A48" s="45" t="s">
        <v>113</v>
      </c>
      <c r="B48" s="153" t="s">
        <v>143</v>
      </c>
      <c r="C48" s="45">
        <v>40</v>
      </c>
      <c r="D48" s="45">
        <v>0.4</v>
      </c>
      <c r="E48" s="45">
        <v>4</v>
      </c>
      <c r="F48" s="45">
        <v>2.8</v>
      </c>
      <c r="G48" s="45">
        <v>48.8</v>
      </c>
      <c r="H48" s="1">
        <v>50</v>
      </c>
      <c r="I48" s="45">
        <v>0.5</v>
      </c>
      <c r="J48" s="45">
        <v>5</v>
      </c>
      <c r="K48" s="45">
        <v>3.5</v>
      </c>
      <c r="L48" s="1">
        <v>61</v>
      </c>
    </row>
    <row r="49" spans="1:12" ht="15.75" customHeight="1" x14ac:dyDescent="0.25">
      <c r="A49" s="1">
        <v>417</v>
      </c>
      <c r="B49" s="140" t="s">
        <v>206</v>
      </c>
      <c r="C49" s="145">
        <v>150</v>
      </c>
      <c r="D49" s="145">
        <v>0.08</v>
      </c>
      <c r="E49" s="145">
        <v>0</v>
      </c>
      <c r="F49" s="145">
        <v>15.8</v>
      </c>
      <c r="G49" s="145">
        <v>63.52</v>
      </c>
      <c r="H49" s="19">
        <v>200</v>
      </c>
      <c r="I49" s="145">
        <v>0.11</v>
      </c>
      <c r="J49" s="145">
        <v>0</v>
      </c>
      <c r="K49" s="145">
        <v>21.1</v>
      </c>
      <c r="L49" s="19">
        <v>84.7</v>
      </c>
    </row>
    <row r="50" spans="1:12" x14ac:dyDescent="0.25">
      <c r="A50" s="1" t="s">
        <v>113</v>
      </c>
      <c r="B50" s="139" t="s">
        <v>124</v>
      </c>
      <c r="C50" s="19">
        <v>20</v>
      </c>
      <c r="D50" s="19">
        <v>1.4</v>
      </c>
      <c r="E50" s="19">
        <v>0.14000000000000001</v>
      </c>
      <c r="F50" s="19">
        <v>10</v>
      </c>
      <c r="G50" s="19">
        <v>48</v>
      </c>
      <c r="H50" s="19">
        <v>25</v>
      </c>
      <c r="I50" s="19">
        <v>1.75</v>
      </c>
      <c r="J50" s="19">
        <v>0.18</v>
      </c>
      <c r="K50" s="19">
        <v>12.48</v>
      </c>
      <c r="L50" s="19">
        <v>60</v>
      </c>
    </row>
    <row r="51" spans="1:12" ht="15" customHeight="1" x14ac:dyDescent="0.25">
      <c r="A51" s="42" t="s">
        <v>111</v>
      </c>
      <c r="B51" s="28"/>
      <c r="C51" s="1">
        <f t="shared" ref="C51:K51" si="5">SUM(C46:C50)</f>
        <v>540</v>
      </c>
      <c r="D51" s="1">
        <f t="shared" si="5"/>
        <v>24.819999999999997</v>
      </c>
      <c r="E51" s="1">
        <f t="shared" si="5"/>
        <v>27.64</v>
      </c>
      <c r="F51" s="1">
        <f t="shared" si="5"/>
        <v>67.929999999999993</v>
      </c>
      <c r="G51" s="1">
        <f t="shared" si="5"/>
        <v>632.36</v>
      </c>
      <c r="H51" s="1">
        <f t="shared" si="5"/>
        <v>675</v>
      </c>
      <c r="I51" s="1">
        <f t="shared" si="5"/>
        <v>29.25</v>
      </c>
      <c r="J51" s="1">
        <f t="shared" si="5"/>
        <v>32.92</v>
      </c>
      <c r="K51" s="1">
        <f t="shared" si="5"/>
        <v>82.84</v>
      </c>
      <c r="L51" s="1">
        <f>SUM(L46:L50)</f>
        <v>764.69</v>
      </c>
    </row>
    <row r="52" spans="1:12" ht="15" customHeight="1" x14ac:dyDescent="0.2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</row>
    <row r="53" spans="1:12" ht="15" customHeight="1" x14ac:dyDescent="0.25">
      <c r="A53" s="186" t="s">
        <v>125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8"/>
    </row>
    <row r="54" spans="1:12" ht="15.75" customHeight="1" x14ac:dyDescent="0.25">
      <c r="A54" s="1" t="s">
        <v>113</v>
      </c>
      <c r="B54" s="140" t="s">
        <v>30</v>
      </c>
      <c r="C54" s="19">
        <v>200</v>
      </c>
      <c r="D54" s="19">
        <v>0.8</v>
      </c>
      <c r="E54" s="19">
        <v>0</v>
      </c>
      <c r="F54" s="19">
        <v>22.6</v>
      </c>
      <c r="G54" s="19">
        <v>92</v>
      </c>
      <c r="H54" s="19">
        <v>200</v>
      </c>
      <c r="I54" s="19">
        <v>0.8</v>
      </c>
      <c r="J54" s="19">
        <v>0</v>
      </c>
      <c r="K54" s="19">
        <v>22.6</v>
      </c>
      <c r="L54" s="19">
        <v>92</v>
      </c>
    </row>
    <row r="55" spans="1:12" hidden="1" x14ac:dyDescent="0.25">
      <c r="A55" s="141"/>
      <c r="B55" s="140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ht="15" customHeight="1" x14ac:dyDescent="0.25">
      <c r="A56" s="42" t="s">
        <v>111</v>
      </c>
      <c r="B56" s="28"/>
      <c r="C56" s="19">
        <v>200</v>
      </c>
      <c r="D56" s="1">
        <f>SUM(D54:D54)</f>
        <v>0.8</v>
      </c>
      <c r="E56" s="1">
        <f>SUM(E54:E54)</f>
        <v>0</v>
      </c>
      <c r="F56" s="1">
        <f>SUM(F54:F54)</f>
        <v>22.6</v>
      </c>
      <c r="G56" s="1">
        <f>SUM(G54:G54)</f>
        <v>92</v>
      </c>
      <c r="H56" s="19">
        <v>200</v>
      </c>
      <c r="I56" s="1">
        <f>SUM(I54:I54)</f>
        <v>0.8</v>
      </c>
      <c r="J56" s="1">
        <f>SUM(J54:J54)</f>
        <v>0</v>
      </c>
      <c r="K56" s="1">
        <f>SUM(K54:K54)</f>
        <v>22.6</v>
      </c>
      <c r="L56" s="1">
        <f>L54+L55</f>
        <v>92</v>
      </c>
    </row>
    <row r="57" spans="1:12" ht="1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 ht="15" customHeight="1" x14ac:dyDescent="0.25">
      <c r="A58" s="186" t="s">
        <v>129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8"/>
    </row>
    <row r="59" spans="1:12" ht="15.75" customHeight="1" x14ac:dyDescent="0.25">
      <c r="A59" s="1">
        <v>338</v>
      </c>
      <c r="B59" s="140" t="s">
        <v>57</v>
      </c>
      <c r="C59" s="19">
        <v>180</v>
      </c>
      <c r="D59" s="19">
        <v>3.78</v>
      </c>
      <c r="E59" s="19">
        <v>8.2799999999999994</v>
      </c>
      <c r="F59" s="19">
        <v>19.03</v>
      </c>
      <c r="G59" s="19">
        <v>185.4</v>
      </c>
      <c r="H59" s="19">
        <v>200</v>
      </c>
      <c r="I59" s="19">
        <v>4.2</v>
      </c>
      <c r="J59" s="19">
        <v>9.1999999999999993</v>
      </c>
      <c r="K59" s="19">
        <v>21.4</v>
      </c>
      <c r="L59" s="19">
        <v>206</v>
      </c>
    </row>
    <row r="60" spans="1:12" s="66" customFormat="1" ht="15.75" customHeight="1" x14ac:dyDescent="0.25">
      <c r="A60" s="39"/>
      <c r="B60" s="11" t="s">
        <v>52</v>
      </c>
      <c r="C60" s="3">
        <v>40</v>
      </c>
      <c r="D60" s="3">
        <v>5.48</v>
      </c>
      <c r="E60" s="3">
        <v>11.16</v>
      </c>
      <c r="F60" s="3">
        <v>0.96</v>
      </c>
      <c r="G60" s="3">
        <v>125.8</v>
      </c>
      <c r="H60" s="3">
        <v>50</v>
      </c>
      <c r="I60" s="3">
        <v>6.85</v>
      </c>
      <c r="J60" s="3">
        <v>13.95</v>
      </c>
      <c r="K60" s="3">
        <v>1.2</v>
      </c>
      <c r="L60" s="3">
        <v>157.25</v>
      </c>
    </row>
    <row r="61" spans="1:12" ht="15.75" customHeight="1" x14ac:dyDescent="0.25">
      <c r="A61" s="1">
        <v>410</v>
      </c>
      <c r="B61" s="139" t="s">
        <v>20</v>
      </c>
      <c r="C61" s="19">
        <v>150</v>
      </c>
      <c r="D61" s="19">
        <v>0.09</v>
      </c>
      <c r="E61" s="19">
        <v>0</v>
      </c>
      <c r="F61" s="19">
        <v>9.0299999999999994</v>
      </c>
      <c r="G61" s="19">
        <v>36.479999999999997</v>
      </c>
      <c r="H61" s="19">
        <v>200</v>
      </c>
      <c r="I61" s="19">
        <v>0.12</v>
      </c>
      <c r="J61" s="19">
        <v>0</v>
      </c>
      <c r="K61" s="19">
        <v>12.04</v>
      </c>
      <c r="L61" s="19">
        <v>48.64</v>
      </c>
    </row>
    <row r="62" spans="1:12" x14ac:dyDescent="0.25">
      <c r="A62" s="1" t="s">
        <v>113</v>
      </c>
      <c r="B62" s="139" t="s">
        <v>16</v>
      </c>
      <c r="C62" s="19">
        <v>20</v>
      </c>
      <c r="D62" s="19">
        <v>1.7</v>
      </c>
      <c r="E62" s="19">
        <v>0.66</v>
      </c>
      <c r="F62" s="19">
        <v>8.5</v>
      </c>
      <c r="G62" s="19">
        <v>51.8</v>
      </c>
      <c r="H62" s="19">
        <v>25</v>
      </c>
      <c r="I62" s="19">
        <v>2.13</v>
      </c>
      <c r="J62" s="19">
        <v>0.83</v>
      </c>
      <c r="K62" s="19">
        <v>10.63</v>
      </c>
      <c r="L62" s="19">
        <v>64.7</v>
      </c>
    </row>
    <row r="63" spans="1:12" ht="15" customHeight="1" x14ac:dyDescent="0.25">
      <c r="A63" s="24" t="s">
        <v>111</v>
      </c>
      <c r="B63" s="24"/>
      <c r="C63" s="1">
        <f t="shared" ref="C63:K63" si="6">SUM(C59:C61)</f>
        <v>370</v>
      </c>
      <c r="D63" s="1">
        <f t="shared" si="6"/>
        <v>9.35</v>
      </c>
      <c r="E63" s="1">
        <f t="shared" si="6"/>
        <v>19.439999999999998</v>
      </c>
      <c r="F63" s="1">
        <f t="shared" si="6"/>
        <v>29.020000000000003</v>
      </c>
      <c r="G63" s="1">
        <f t="shared" si="6"/>
        <v>347.68</v>
      </c>
      <c r="H63" s="1">
        <f t="shared" si="6"/>
        <v>450</v>
      </c>
      <c r="I63" s="1">
        <f t="shared" si="6"/>
        <v>11.17</v>
      </c>
      <c r="J63" s="1">
        <f t="shared" si="6"/>
        <v>23.15</v>
      </c>
      <c r="K63" s="1">
        <f t="shared" si="6"/>
        <v>34.64</v>
      </c>
      <c r="L63" s="1">
        <f>SUM(L59:L62)</f>
        <v>476.59</v>
      </c>
    </row>
    <row r="64" spans="1:12" ht="15" customHeight="1" x14ac:dyDescent="0.25">
      <c r="A64" s="30" t="s">
        <v>131</v>
      </c>
      <c r="B64" s="25"/>
      <c r="C64" s="30">
        <f>C63+C56+C51+C43</f>
        <v>1452</v>
      </c>
      <c r="D64" s="25"/>
      <c r="E64" s="25"/>
      <c r="F64" s="25"/>
      <c r="G64" s="30">
        <f>G63+G56+G51+G43</f>
        <v>1431.3899999999999</v>
      </c>
      <c r="H64" s="30">
        <f>H63+H56+H51+H43</f>
        <v>1749</v>
      </c>
      <c r="I64" s="25"/>
      <c r="J64" s="25"/>
      <c r="K64" s="25"/>
      <c r="L64" s="30">
        <f>L63+L56+L51+L43</f>
        <v>1749.15</v>
      </c>
    </row>
    <row r="65" spans="1:17" s="66" customFormat="1" x14ac:dyDescent="0.25"/>
    <row r="66" spans="1:17" s="66" customFormat="1" ht="15" customHeight="1" x14ac:dyDescent="0.25">
      <c r="A66" s="204">
        <v>44677</v>
      </c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9"/>
    </row>
    <row r="67" spans="1:17" s="66" customFormat="1" ht="15" customHeight="1" x14ac:dyDescent="0.25">
      <c r="A67" s="207" t="s">
        <v>116</v>
      </c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9"/>
    </row>
    <row r="68" spans="1:17" s="66" customFormat="1" ht="15.75" customHeight="1" x14ac:dyDescent="0.25">
      <c r="A68" s="6">
        <v>168</v>
      </c>
      <c r="B68" s="11" t="s">
        <v>31</v>
      </c>
      <c r="C68" s="3">
        <v>150</v>
      </c>
      <c r="D68" s="3">
        <v>5.96</v>
      </c>
      <c r="E68" s="3">
        <v>6.16</v>
      </c>
      <c r="F68" s="3">
        <v>26.36</v>
      </c>
      <c r="G68" s="3">
        <v>184.63</v>
      </c>
      <c r="H68" s="3">
        <v>180</v>
      </c>
      <c r="I68" s="3">
        <v>7.16</v>
      </c>
      <c r="J68" s="3">
        <v>7.39</v>
      </c>
      <c r="K68" s="3">
        <v>28.94</v>
      </c>
      <c r="L68" s="3">
        <v>221.54</v>
      </c>
    </row>
    <row r="69" spans="1:17" ht="15.75" customHeight="1" x14ac:dyDescent="0.25">
      <c r="A69" s="1">
        <v>1</v>
      </c>
      <c r="B69" s="17" t="s">
        <v>110</v>
      </c>
      <c r="C69" s="1">
        <v>36</v>
      </c>
      <c r="D69" s="1">
        <v>2.17</v>
      </c>
      <c r="E69" s="1">
        <v>6.79</v>
      </c>
      <c r="F69" s="1">
        <v>13.15</v>
      </c>
      <c r="G69" s="1">
        <v>122.4</v>
      </c>
      <c r="H69" s="1">
        <v>37</v>
      </c>
      <c r="I69" s="1">
        <v>2.2599999999999998</v>
      </c>
      <c r="J69" s="1">
        <v>6.98</v>
      </c>
      <c r="K69" s="1">
        <v>13.52</v>
      </c>
      <c r="L69" s="1">
        <v>122.4</v>
      </c>
    </row>
    <row r="70" spans="1:17" s="66" customFormat="1" ht="15.75" customHeight="1" x14ac:dyDescent="0.25">
      <c r="A70" s="6">
        <v>416</v>
      </c>
      <c r="B70" s="12" t="s">
        <v>108</v>
      </c>
      <c r="C70" s="6">
        <v>150</v>
      </c>
      <c r="D70" s="6">
        <v>3.15</v>
      </c>
      <c r="E70" s="6">
        <v>2.72</v>
      </c>
      <c r="F70" s="6">
        <v>12.96</v>
      </c>
      <c r="G70" s="6">
        <v>89</v>
      </c>
      <c r="H70" s="6">
        <v>200</v>
      </c>
      <c r="I70" s="6">
        <v>4.2</v>
      </c>
      <c r="J70" s="6">
        <v>3.62</v>
      </c>
      <c r="K70" s="6">
        <v>17.28</v>
      </c>
      <c r="L70" s="6">
        <v>118.66</v>
      </c>
      <c r="Q70" s="66" t="s">
        <v>104</v>
      </c>
    </row>
    <row r="71" spans="1:17" s="66" customFormat="1" ht="15" customHeight="1" x14ac:dyDescent="0.25">
      <c r="A71" s="80" t="s">
        <v>111</v>
      </c>
      <c r="B71" s="81"/>
      <c r="C71" s="6">
        <f t="shared" ref="C71:H71" si="7">SUM(C68:C70)</f>
        <v>336</v>
      </c>
      <c r="D71" s="6">
        <f t="shared" si="7"/>
        <v>11.28</v>
      </c>
      <c r="E71" s="6">
        <f t="shared" si="7"/>
        <v>15.67</v>
      </c>
      <c r="F71" s="6">
        <f t="shared" si="7"/>
        <v>52.47</v>
      </c>
      <c r="G71" s="6">
        <f t="shared" si="7"/>
        <v>396.03</v>
      </c>
      <c r="H71" s="6">
        <f t="shared" si="7"/>
        <v>417</v>
      </c>
      <c r="I71" s="6">
        <f>SUM(I68:I70)</f>
        <v>13.620000000000001</v>
      </c>
      <c r="J71" s="6">
        <f>SUM(J68:J70)</f>
        <v>17.990000000000002</v>
      </c>
      <c r="K71" s="6">
        <f>SUM(K68:K70)</f>
        <v>59.74</v>
      </c>
      <c r="L71" s="6">
        <f>SUM(L68:L70)</f>
        <v>462.6</v>
      </c>
    </row>
    <row r="72" spans="1:17" s="66" customFormat="1" ht="15" customHeight="1" x14ac:dyDescent="0.25">
      <c r="A72" s="58"/>
      <c r="B72" s="58"/>
      <c r="C72" s="58"/>
      <c r="D72" s="37"/>
      <c r="E72" s="37"/>
      <c r="F72" s="37"/>
      <c r="G72" s="37"/>
      <c r="H72" s="37"/>
      <c r="I72" s="37"/>
      <c r="J72" s="37"/>
      <c r="K72" s="37"/>
      <c r="L72" s="37"/>
    </row>
    <row r="73" spans="1:17" s="66" customFormat="1" ht="15" customHeight="1" x14ac:dyDescent="0.25">
      <c r="A73" s="207" t="s">
        <v>117</v>
      </c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9"/>
    </row>
    <row r="74" spans="1:17" s="66" customFormat="1" x14ac:dyDescent="0.25">
      <c r="A74" s="6">
        <v>94</v>
      </c>
      <c r="B74" s="47" t="s">
        <v>69</v>
      </c>
      <c r="C74" s="3">
        <v>150</v>
      </c>
      <c r="D74" s="3">
        <v>6</v>
      </c>
      <c r="E74" s="3">
        <v>8.85</v>
      </c>
      <c r="F74" s="3">
        <v>9.24</v>
      </c>
      <c r="G74" s="3">
        <v>155.24</v>
      </c>
      <c r="H74" s="3">
        <v>200</v>
      </c>
      <c r="I74" s="3">
        <v>8</v>
      </c>
      <c r="J74" s="3">
        <v>11.8</v>
      </c>
      <c r="K74" s="3">
        <v>12.32</v>
      </c>
      <c r="L74" s="3">
        <v>206.99</v>
      </c>
    </row>
    <row r="75" spans="1:17" s="66" customFormat="1" x14ac:dyDescent="0.25">
      <c r="A75" s="6" t="s">
        <v>134</v>
      </c>
      <c r="B75" s="47" t="s">
        <v>59</v>
      </c>
      <c r="C75" s="3">
        <v>120</v>
      </c>
      <c r="D75" s="3">
        <v>2.48</v>
      </c>
      <c r="E75" s="3">
        <v>4.5599999999999996</v>
      </c>
      <c r="F75" s="3" t="s">
        <v>60</v>
      </c>
      <c r="G75" s="3">
        <v>104.8</v>
      </c>
      <c r="H75" s="3">
        <v>130</v>
      </c>
      <c r="I75" s="3">
        <v>2.69</v>
      </c>
      <c r="J75" s="3">
        <v>4.9400000000000004</v>
      </c>
      <c r="K75" s="3">
        <v>27.56</v>
      </c>
      <c r="L75" s="3">
        <v>113.53</v>
      </c>
    </row>
    <row r="76" spans="1:17" s="66" customFormat="1" ht="15.75" customHeight="1" x14ac:dyDescent="0.25">
      <c r="A76" s="6">
        <v>299</v>
      </c>
      <c r="B76" s="11" t="s">
        <v>61</v>
      </c>
      <c r="C76" s="3">
        <v>60</v>
      </c>
      <c r="D76" s="3">
        <v>5.67</v>
      </c>
      <c r="E76" s="3">
        <v>13.74</v>
      </c>
      <c r="F76" s="3">
        <v>1.34</v>
      </c>
      <c r="G76" s="3">
        <v>154.05000000000001</v>
      </c>
      <c r="H76" s="3">
        <v>70</v>
      </c>
      <c r="I76" s="3">
        <v>6.61</v>
      </c>
      <c r="J76" s="3">
        <v>16.03</v>
      </c>
      <c r="K76" s="3">
        <v>1.56</v>
      </c>
      <c r="L76" s="3">
        <v>179.92</v>
      </c>
    </row>
    <row r="77" spans="1:17" s="66" customFormat="1" ht="15.75" customHeight="1" x14ac:dyDescent="0.25">
      <c r="A77" s="6">
        <v>394</v>
      </c>
      <c r="B77" s="11" t="s">
        <v>274</v>
      </c>
      <c r="C77" s="3">
        <v>150</v>
      </c>
      <c r="D77" s="3">
        <v>0.25</v>
      </c>
      <c r="E77" s="3">
        <v>0</v>
      </c>
      <c r="F77" s="3">
        <v>17</v>
      </c>
      <c r="G77" s="3">
        <v>68.989999999999995</v>
      </c>
      <c r="H77" s="3">
        <v>200</v>
      </c>
      <c r="I77" s="3">
        <v>0.33</v>
      </c>
      <c r="J77" s="3">
        <v>0</v>
      </c>
      <c r="K77" s="3">
        <v>22.67</v>
      </c>
      <c r="L77" s="3">
        <v>91.99</v>
      </c>
    </row>
    <row r="78" spans="1:17" s="66" customFormat="1" ht="15.75" customHeight="1" x14ac:dyDescent="0.25">
      <c r="A78" s="6" t="s">
        <v>113</v>
      </c>
      <c r="B78" s="12" t="s">
        <v>115</v>
      </c>
      <c r="C78" s="6">
        <v>30</v>
      </c>
      <c r="D78" s="6">
        <v>0.15</v>
      </c>
      <c r="E78" s="6">
        <v>0</v>
      </c>
      <c r="F78" s="6">
        <v>22.83</v>
      </c>
      <c r="G78" s="6">
        <v>91.2</v>
      </c>
      <c r="H78" s="6">
        <v>30</v>
      </c>
      <c r="I78" s="6">
        <v>0.15</v>
      </c>
      <c r="J78" s="6">
        <v>0</v>
      </c>
      <c r="K78" s="6">
        <v>22.83</v>
      </c>
      <c r="L78" s="6">
        <v>91.2</v>
      </c>
    </row>
    <row r="79" spans="1:17" s="87" customFormat="1" ht="15" customHeight="1" x14ac:dyDescent="0.25">
      <c r="A79" s="125" t="s">
        <v>113</v>
      </c>
      <c r="B79" s="10" t="s">
        <v>124</v>
      </c>
      <c r="C79" s="32">
        <v>40</v>
      </c>
      <c r="D79" s="32">
        <v>2.8</v>
      </c>
      <c r="E79" s="32">
        <v>0.28000000000000003</v>
      </c>
      <c r="F79" s="32">
        <v>19.96</v>
      </c>
      <c r="G79" s="32">
        <v>96</v>
      </c>
      <c r="H79" s="32">
        <v>50</v>
      </c>
      <c r="I79" s="32">
        <v>2.8</v>
      </c>
      <c r="J79" s="32">
        <v>0.28000000000000003</v>
      </c>
      <c r="K79" s="32">
        <v>19.96</v>
      </c>
      <c r="L79" s="32">
        <v>120</v>
      </c>
    </row>
    <row r="80" spans="1:17" s="66" customFormat="1" ht="15" customHeight="1" x14ac:dyDescent="0.25">
      <c r="A80" s="80" t="s">
        <v>111</v>
      </c>
      <c r="B80" s="81"/>
      <c r="C80" s="6">
        <f t="shared" ref="C80:K80" si="8">SUM(C74:C79)</f>
        <v>550</v>
      </c>
      <c r="D80" s="6">
        <f t="shared" si="8"/>
        <v>17.350000000000001</v>
      </c>
      <c r="E80" s="6">
        <f t="shared" si="8"/>
        <v>27.43</v>
      </c>
      <c r="F80" s="6">
        <f t="shared" si="8"/>
        <v>70.37</v>
      </c>
      <c r="G80" s="6">
        <f>SUM(G74:G79)</f>
        <v>670.28000000000009</v>
      </c>
      <c r="H80" s="6">
        <f t="shared" si="8"/>
        <v>680</v>
      </c>
      <c r="I80" s="6">
        <f t="shared" si="8"/>
        <v>20.58</v>
      </c>
      <c r="J80" s="6">
        <f t="shared" si="8"/>
        <v>33.050000000000004</v>
      </c>
      <c r="K80" s="6">
        <f t="shared" si="8"/>
        <v>106.9</v>
      </c>
      <c r="L80" s="6">
        <f>SUM(L74:L79)</f>
        <v>803.63</v>
      </c>
    </row>
    <row r="81" spans="1:12" s="66" customFormat="1" ht="15" customHeight="1" x14ac:dyDescent="0.25">
      <c r="A81" s="58"/>
      <c r="B81" s="58"/>
      <c r="C81" s="58"/>
      <c r="D81" s="37"/>
      <c r="E81" s="37"/>
      <c r="F81" s="37"/>
      <c r="G81" s="37"/>
      <c r="H81" s="37"/>
      <c r="I81" s="37"/>
      <c r="J81" s="37"/>
      <c r="K81" s="37"/>
      <c r="L81" s="37"/>
    </row>
    <row r="82" spans="1:12" s="66" customFormat="1" ht="15" customHeight="1" x14ac:dyDescent="0.25">
      <c r="A82" s="207" t="s">
        <v>125</v>
      </c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9"/>
    </row>
    <row r="83" spans="1:12" s="66" customFormat="1" x14ac:dyDescent="0.25">
      <c r="A83" s="6" t="s">
        <v>113</v>
      </c>
      <c r="B83" s="120" t="s">
        <v>182</v>
      </c>
      <c r="C83" s="3">
        <v>200</v>
      </c>
      <c r="D83" s="3">
        <v>0</v>
      </c>
      <c r="E83" s="3">
        <v>0</v>
      </c>
      <c r="F83" s="3">
        <v>22</v>
      </c>
      <c r="G83" s="3">
        <v>90</v>
      </c>
      <c r="H83" s="3">
        <v>200</v>
      </c>
      <c r="I83" s="3">
        <v>0</v>
      </c>
      <c r="J83" s="3">
        <v>0</v>
      </c>
      <c r="K83" s="3">
        <v>22</v>
      </c>
      <c r="L83" s="3">
        <v>90</v>
      </c>
    </row>
    <row r="84" spans="1:12" s="66" customFormat="1" ht="15" customHeight="1" x14ac:dyDescent="0.25">
      <c r="A84" s="80" t="s">
        <v>111</v>
      </c>
      <c r="B84" s="81"/>
      <c r="C84" s="6">
        <f t="shared" ref="C84:L84" si="9">SUM(C83:C83)</f>
        <v>200</v>
      </c>
      <c r="D84" s="6">
        <f t="shared" si="9"/>
        <v>0</v>
      </c>
      <c r="E84" s="6">
        <f t="shared" si="9"/>
        <v>0</v>
      </c>
      <c r="F84" s="6">
        <f t="shared" si="9"/>
        <v>22</v>
      </c>
      <c r="G84" s="6">
        <f t="shared" si="9"/>
        <v>90</v>
      </c>
      <c r="H84" s="6">
        <f t="shared" si="9"/>
        <v>200</v>
      </c>
      <c r="I84" s="6">
        <f t="shared" si="9"/>
        <v>0</v>
      </c>
      <c r="J84" s="6">
        <f t="shared" si="9"/>
        <v>0</v>
      </c>
      <c r="K84" s="6">
        <f t="shared" si="9"/>
        <v>22</v>
      </c>
      <c r="L84" s="6">
        <f t="shared" si="9"/>
        <v>90</v>
      </c>
    </row>
    <row r="85" spans="1:12" s="66" customFormat="1" ht="15" customHeight="1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</row>
    <row r="86" spans="1:12" s="66" customFormat="1" ht="15" customHeight="1" x14ac:dyDescent="0.25">
      <c r="A86" s="207" t="s">
        <v>129</v>
      </c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9"/>
    </row>
    <row r="87" spans="1:12" s="66" customFormat="1" x14ac:dyDescent="0.25">
      <c r="A87" s="6">
        <v>95</v>
      </c>
      <c r="B87" s="10" t="s">
        <v>19</v>
      </c>
      <c r="C87" s="3">
        <v>150</v>
      </c>
      <c r="D87" s="3">
        <v>7.93</v>
      </c>
      <c r="E87" s="3">
        <v>2.4700000000000002</v>
      </c>
      <c r="F87" s="3">
        <v>4.0199999999999996</v>
      </c>
      <c r="G87" s="3">
        <v>69.739999999999995</v>
      </c>
      <c r="H87" s="3">
        <v>200</v>
      </c>
      <c r="I87" s="3">
        <v>10.57</v>
      </c>
      <c r="J87" s="3">
        <v>3.29</v>
      </c>
      <c r="K87" s="3">
        <v>5.36</v>
      </c>
      <c r="L87" s="3">
        <v>92.99</v>
      </c>
    </row>
    <row r="88" spans="1:12" s="87" customFormat="1" ht="15.75" customHeight="1" x14ac:dyDescent="0.25">
      <c r="A88" s="6">
        <v>472</v>
      </c>
      <c r="B88" s="11" t="s">
        <v>92</v>
      </c>
      <c r="C88" s="3">
        <v>40</v>
      </c>
      <c r="D88" s="3">
        <v>2.71</v>
      </c>
      <c r="E88" s="3">
        <v>5.58</v>
      </c>
      <c r="F88" s="3">
        <v>20.85</v>
      </c>
      <c r="G88" s="3">
        <v>144.80000000000001</v>
      </c>
      <c r="H88" s="3">
        <v>60</v>
      </c>
      <c r="I88" s="3">
        <v>4.0599999999999996</v>
      </c>
      <c r="J88" s="3">
        <v>8.3699999999999992</v>
      </c>
      <c r="K88" s="3">
        <v>31.28</v>
      </c>
      <c r="L88" s="3">
        <v>217.2</v>
      </c>
    </row>
    <row r="89" spans="1:12" s="66" customFormat="1" ht="15" customHeight="1" x14ac:dyDescent="0.25">
      <c r="A89" s="6">
        <v>410</v>
      </c>
      <c r="B89" s="10" t="s">
        <v>130</v>
      </c>
      <c r="C89" s="3">
        <v>150</v>
      </c>
      <c r="D89" s="3">
        <v>4.4999999999999998E-2</v>
      </c>
      <c r="E89" s="3">
        <v>0</v>
      </c>
      <c r="F89" s="3">
        <v>4.51</v>
      </c>
      <c r="G89" s="3">
        <v>18.239999999999998</v>
      </c>
      <c r="H89" s="3">
        <v>200</v>
      </c>
      <c r="I89" s="3">
        <v>0.06</v>
      </c>
      <c r="J89" s="3">
        <v>0</v>
      </c>
      <c r="K89" s="3">
        <v>6.02</v>
      </c>
      <c r="L89" s="3">
        <v>24.32</v>
      </c>
    </row>
    <row r="90" spans="1:12" x14ac:dyDescent="0.25">
      <c r="A90" s="1" t="s">
        <v>113</v>
      </c>
      <c r="B90" s="139" t="s">
        <v>16</v>
      </c>
      <c r="C90" s="19">
        <v>20</v>
      </c>
      <c r="D90" s="19">
        <v>1.7</v>
      </c>
      <c r="E90" s="19">
        <v>0.66</v>
      </c>
      <c r="F90" s="19">
        <v>8.5</v>
      </c>
      <c r="G90" s="19">
        <v>51.8</v>
      </c>
      <c r="H90" s="19">
        <v>25</v>
      </c>
      <c r="I90" s="19">
        <v>2.13</v>
      </c>
      <c r="J90" s="19">
        <v>0.83</v>
      </c>
      <c r="K90" s="19">
        <v>10.63</v>
      </c>
      <c r="L90" s="19">
        <v>64.7</v>
      </c>
    </row>
    <row r="91" spans="1:12" s="66" customFormat="1" ht="15" customHeight="1" x14ac:dyDescent="0.25">
      <c r="A91" s="80" t="s">
        <v>111</v>
      </c>
      <c r="B91" s="81"/>
      <c r="C91" s="6">
        <f t="shared" ref="C91:K91" si="10">SUM(C87:C89)</f>
        <v>340</v>
      </c>
      <c r="D91" s="6">
        <f t="shared" si="10"/>
        <v>10.685</v>
      </c>
      <c r="E91" s="6">
        <f t="shared" si="10"/>
        <v>8.0500000000000007</v>
      </c>
      <c r="F91" s="6">
        <f t="shared" si="10"/>
        <v>29.380000000000003</v>
      </c>
      <c r="G91" s="6">
        <f t="shared" si="10"/>
        <v>232.78000000000003</v>
      </c>
      <c r="H91" s="6">
        <f t="shared" si="10"/>
        <v>460</v>
      </c>
      <c r="I91" s="6">
        <f t="shared" si="10"/>
        <v>14.69</v>
      </c>
      <c r="J91" s="6">
        <f t="shared" si="10"/>
        <v>11.66</v>
      </c>
      <c r="K91" s="6">
        <f t="shared" si="10"/>
        <v>42.66</v>
      </c>
      <c r="L91" s="6">
        <f>SUM(L87:L90)</f>
        <v>399.21</v>
      </c>
    </row>
    <row r="92" spans="1:12" s="66" customFormat="1" ht="15" customHeight="1" x14ac:dyDescent="0.25">
      <c r="A92" s="36" t="s">
        <v>131</v>
      </c>
      <c r="B92" s="57"/>
      <c r="C92" s="36">
        <f>C91+C84+C80+C71</f>
        <v>1426</v>
      </c>
      <c r="D92" s="57"/>
      <c r="E92" s="57"/>
      <c r="F92" s="57"/>
      <c r="G92" s="36">
        <f>G91+G84+G80+G71</f>
        <v>1389.0900000000001</v>
      </c>
      <c r="H92" s="36">
        <f>H91+H84+H80+H71</f>
        <v>1757</v>
      </c>
      <c r="I92" s="57"/>
      <c r="J92" s="57"/>
      <c r="K92" s="57"/>
      <c r="L92" s="36">
        <f>L91+L84+L80+L71</f>
        <v>1755.44</v>
      </c>
    </row>
    <row r="93" spans="1:12" s="66" customFormat="1" x14ac:dyDescent="0.25"/>
    <row r="94" spans="1:12" s="66" customFormat="1" ht="15" customHeight="1" x14ac:dyDescent="0.25">
      <c r="A94" s="204">
        <v>44678</v>
      </c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9"/>
    </row>
    <row r="95" spans="1:12" s="66" customFormat="1" ht="15" customHeight="1" x14ac:dyDescent="0.25">
      <c r="A95" s="207" t="s">
        <v>116</v>
      </c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9"/>
    </row>
    <row r="96" spans="1:12" ht="15" customHeight="1" x14ac:dyDescent="0.25">
      <c r="A96" s="1">
        <v>100</v>
      </c>
      <c r="B96" s="140" t="s">
        <v>278</v>
      </c>
      <c r="C96" s="19">
        <v>150</v>
      </c>
      <c r="D96" s="19">
        <v>4.1900000000000004</v>
      </c>
      <c r="E96" s="19">
        <v>4.59</v>
      </c>
      <c r="F96" s="19">
        <v>14.8</v>
      </c>
      <c r="G96" s="19">
        <v>117.06</v>
      </c>
      <c r="H96" s="19">
        <v>200</v>
      </c>
      <c r="I96" s="19">
        <v>5.59</v>
      </c>
      <c r="J96" s="19">
        <v>6.12</v>
      </c>
      <c r="K96" s="19">
        <v>19.73</v>
      </c>
      <c r="L96" s="19">
        <v>156.1</v>
      </c>
    </row>
    <row r="97" spans="1:12" s="66" customFormat="1" ht="15.75" customHeight="1" x14ac:dyDescent="0.25">
      <c r="A97" s="6">
        <v>2</v>
      </c>
      <c r="B97" s="64" t="s">
        <v>135</v>
      </c>
      <c r="C97" s="6">
        <v>42</v>
      </c>
      <c r="D97" s="6">
        <v>2.17</v>
      </c>
      <c r="E97" s="6">
        <v>6.79</v>
      </c>
      <c r="F97" s="6">
        <v>13.15</v>
      </c>
      <c r="G97" s="6">
        <v>136.91999999999999</v>
      </c>
      <c r="H97" s="6">
        <v>44</v>
      </c>
      <c r="I97" s="6">
        <v>2.2599999999999998</v>
      </c>
      <c r="J97" s="6">
        <v>6.98</v>
      </c>
      <c r="K97" s="6">
        <v>13.52</v>
      </c>
      <c r="L97" s="6">
        <v>142.74</v>
      </c>
    </row>
    <row r="98" spans="1:12" s="66" customFormat="1" ht="15.75" customHeight="1" x14ac:dyDescent="0.25">
      <c r="A98" s="6">
        <v>413</v>
      </c>
      <c r="B98" s="11" t="s">
        <v>32</v>
      </c>
      <c r="C98" s="3">
        <v>150</v>
      </c>
      <c r="D98" s="3">
        <v>1.05</v>
      </c>
      <c r="E98" s="3">
        <v>1.2</v>
      </c>
      <c r="F98" s="3">
        <v>13.01</v>
      </c>
      <c r="G98" s="3">
        <v>66.989999999999995</v>
      </c>
      <c r="H98" s="3">
        <v>200</v>
      </c>
      <c r="I98" s="3">
        <v>1.4</v>
      </c>
      <c r="J98" s="3">
        <v>1.6</v>
      </c>
      <c r="K98" s="3">
        <v>17.350000000000001</v>
      </c>
      <c r="L98" s="3">
        <v>89.32</v>
      </c>
    </row>
    <row r="99" spans="1:12" s="66" customFormat="1" ht="15" customHeight="1" x14ac:dyDescent="0.25">
      <c r="A99" s="80" t="s">
        <v>111</v>
      </c>
      <c r="B99" s="81"/>
      <c r="C99" s="6">
        <f t="shared" ref="C99:H99" si="11">SUM(C96:C98)</f>
        <v>342</v>
      </c>
      <c r="D99" s="6">
        <f t="shared" si="11"/>
        <v>7.41</v>
      </c>
      <c r="E99" s="6">
        <f t="shared" si="11"/>
        <v>12.579999999999998</v>
      </c>
      <c r="F99" s="6">
        <f t="shared" si="11"/>
        <v>40.96</v>
      </c>
      <c r="G99" s="6">
        <f t="shared" si="11"/>
        <v>320.96999999999997</v>
      </c>
      <c r="H99" s="6">
        <f t="shared" si="11"/>
        <v>444</v>
      </c>
      <c r="I99" s="6">
        <f>SUM(I96:I98)</f>
        <v>9.25</v>
      </c>
      <c r="J99" s="6">
        <f>SUM(J96:J98)</f>
        <v>14.700000000000001</v>
      </c>
      <c r="K99" s="6">
        <f>SUM(K96:K98)</f>
        <v>50.6</v>
      </c>
      <c r="L99" s="6">
        <f>SUM(L96:L98)</f>
        <v>388.16</v>
      </c>
    </row>
    <row r="100" spans="1:12" s="66" customFormat="1" ht="15" customHeight="1" x14ac:dyDescent="0.25">
      <c r="A100" s="58"/>
      <c r="B100" s="58"/>
      <c r="C100" s="58"/>
      <c r="D100" s="37"/>
      <c r="E100" s="37"/>
      <c r="F100" s="37"/>
      <c r="G100" s="37"/>
      <c r="H100" s="37"/>
      <c r="I100" s="37"/>
      <c r="J100" s="37"/>
      <c r="K100" s="37"/>
      <c r="L100" s="37"/>
    </row>
    <row r="101" spans="1:12" s="66" customFormat="1" ht="15" customHeight="1" x14ac:dyDescent="0.25">
      <c r="A101" s="207" t="s">
        <v>117</v>
      </c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9"/>
    </row>
    <row r="102" spans="1:12" s="66" customFormat="1" x14ac:dyDescent="0.25">
      <c r="A102" s="6" t="s">
        <v>141</v>
      </c>
      <c r="B102" s="47" t="s">
        <v>144</v>
      </c>
      <c r="C102" s="3">
        <v>150</v>
      </c>
      <c r="D102" s="3">
        <v>1.4</v>
      </c>
      <c r="E102" s="3">
        <v>2.33</v>
      </c>
      <c r="F102" s="3">
        <v>8.17</v>
      </c>
      <c r="G102" s="3">
        <v>59.27</v>
      </c>
      <c r="H102" s="3">
        <v>200</v>
      </c>
      <c r="I102" s="3">
        <v>1.87</v>
      </c>
      <c r="J102" s="3">
        <v>3.11</v>
      </c>
      <c r="K102" s="3">
        <v>10.9</v>
      </c>
      <c r="L102" s="3">
        <v>79</v>
      </c>
    </row>
    <row r="103" spans="1:12" s="66" customFormat="1" ht="15.75" customHeight="1" x14ac:dyDescent="0.25">
      <c r="A103" s="6">
        <v>123</v>
      </c>
      <c r="B103" s="12" t="s">
        <v>142</v>
      </c>
      <c r="C103" s="6">
        <v>20</v>
      </c>
      <c r="D103" s="6">
        <v>2.46</v>
      </c>
      <c r="E103" s="6">
        <v>0.3</v>
      </c>
      <c r="F103" s="6">
        <v>15.21</v>
      </c>
      <c r="G103" s="6">
        <v>73.64</v>
      </c>
      <c r="H103" s="6">
        <v>25</v>
      </c>
      <c r="I103" s="6">
        <v>3.1</v>
      </c>
      <c r="J103" s="6">
        <v>0.39</v>
      </c>
      <c r="K103" s="6">
        <v>19.010000000000002</v>
      </c>
      <c r="L103" s="6">
        <v>92.05</v>
      </c>
    </row>
    <row r="104" spans="1:12" s="66" customFormat="1" x14ac:dyDescent="0.25">
      <c r="A104" s="6">
        <v>332</v>
      </c>
      <c r="B104" s="12" t="s">
        <v>90</v>
      </c>
      <c r="C104" s="6">
        <v>120</v>
      </c>
      <c r="D104" s="6">
        <v>2.92</v>
      </c>
      <c r="E104" s="6">
        <v>4.29</v>
      </c>
      <c r="F104" s="6">
        <v>29.34</v>
      </c>
      <c r="G104" s="6">
        <v>167.76</v>
      </c>
      <c r="H104" s="3">
        <v>130</v>
      </c>
      <c r="I104" s="6">
        <v>3.16</v>
      </c>
      <c r="J104" s="6">
        <v>4.6500000000000004</v>
      </c>
      <c r="K104" s="6">
        <v>31.79</v>
      </c>
      <c r="L104" s="6">
        <v>181.74</v>
      </c>
    </row>
    <row r="105" spans="1:12" s="66" customFormat="1" ht="15.75" customHeight="1" x14ac:dyDescent="0.25">
      <c r="A105" s="6">
        <v>293</v>
      </c>
      <c r="B105" s="11" t="s">
        <v>27</v>
      </c>
      <c r="C105" s="3">
        <v>80</v>
      </c>
      <c r="D105" s="3">
        <v>14.85</v>
      </c>
      <c r="E105" s="3">
        <v>16.579999999999998</v>
      </c>
      <c r="F105" s="3">
        <v>4.62</v>
      </c>
      <c r="G105" s="3">
        <v>227.03</v>
      </c>
      <c r="H105" s="3">
        <v>90</v>
      </c>
      <c r="I105" s="3">
        <v>16.7</v>
      </c>
      <c r="J105" s="3">
        <v>18.649999999999999</v>
      </c>
      <c r="K105" s="3">
        <v>5.19</v>
      </c>
      <c r="L105" s="3">
        <v>255.4</v>
      </c>
    </row>
    <row r="106" spans="1:12" s="66" customFormat="1" ht="15.75" customHeight="1" x14ac:dyDescent="0.25">
      <c r="A106" s="6">
        <v>394</v>
      </c>
      <c r="B106" s="11" t="s">
        <v>276</v>
      </c>
      <c r="C106" s="3">
        <v>150</v>
      </c>
      <c r="D106" s="3">
        <v>0.42</v>
      </c>
      <c r="E106" s="3">
        <v>0</v>
      </c>
      <c r="F106" s="3">
        <v>20.92</v>
      </c>
      <c r="G106" s="3">
        <v>85.34</v>
      </c>
      <c r="H106" s="3">
        <v>200</v>
      </c>
      <c r="I106" s="3">
        <v>0.56000000000000005</v>
      </c>
      <c r="J106" s="3">
        <v>0</v>
      </c>
      <c r="K106" s="3">
        <v>27.89</v>
      </c>
      <c r="L106" s="3">
        <v>113.79</v>
      </c>
    </row>
    <row r="107" spans="1:12" s="66" customFormat="1" x14ac:dyDescent="0.25">
      <c r="A107" s="6" t="s">
        <v>113</v>
      </c>
      <c r="B107" s="10" t="s">
        <v>124</v>
      </c>
      <c r="C107" s="3">
        <v>20</v>
      </c>
      <c r="D107" s="3">
        <v>1.4</v>
      </c>
      <c r="E107" s="3">
        <v>0.14000000000000001</v>
      </c>
      <c r="F107" s="3">
        <v>10</v>
      </c>
      <c r="G107" s="3">
        <v>48</v>
      </c>
      <c r="H107" s="3">
        <v>25</v>
      </c>
      <c r="I107" s="3">
        <v>1.75</v>
      </c>
      <c r="J107" s="3">
        <v>0.18</v>
      </c>
      <c r="K107" s="3">
        <v>12.48</v>
      </c>
      <c r="L107" s="3">
        <v>60</v>
      </c>
    </row>
    <row r="108" spans="1:12" s="66" customFormat="1" ht="15" customHeight="1" x14ac:dyDescent="0.25">
      <c r="A108" s="80" t="s">
        <v>111</v>
      </c>
      <c r="B108" s="81"/>
      <c r="C108" s="6">
        <f t="shared" ref="C108:K108" si="12">SUM(C102:C107)</f>
        <v>540</v>
      </c>
      <c r="D108" s="6">
        <f t="shared" si="12"/>
        <v>23.45</v>
      </c>
      <c r="E108" s="6">
        <f t="shared" si="12"/>
        <v>23.64</v>
      </c>
      <c r="F108" s="6">
        <f t="shared" si="12"/>
        <v>88.259999999999991</v>
      </c>
      <c r="G108" s="6">
        <f t="shared" si="12"/>
        <v>661.04</v>
      </c>
      <c r="H108" s="6">
        <f t="shared" si="12"/>
        <v>670</v>
      </c>
      <c r="I108" s="6">
        <f t="shared" si="12"/>
        <v>27.139999999999997</v>
      </c>
      <c r="J108" s="6">
        <f t="shared" si="12"/>
        <v>26.979999999999997</v>
      </c>
      <c r="K108" s="6">
        <f t="shared" si="12"/>
        <v>107.26</v>
      </c>
      <c r="L108" s="6">
        <f>SUM(L102:L107)</f>
        <v>781.98</v>
      </c>
    </row>
    <row r="109" spans="1:12" s="66" customFormat="1" ht="15" customHeight="1" x14ac:dyDescent="0.25">
      <c r="A109" s="58"/>
      <c r="B109" s="58"/>
      <c r="C109" s="58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 s="66" customFormat="1" ht="15" customHeight="1" x14ac:dyDescent="0.25">
      <c r="A110" s="207" t="s">
        <v>125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9"/>
    </row>
    <row r="111" spans="1:12" s="66" customFormat="1" ht="15.75" customHeight="1" x14ac:dyDescent="0.25">
      <c r="A111" s="6" t="s">
        <v>113</v>
      </c>
      <c r="B111" s="12" t="s">
        <v>136</v>
      </c>
      <c r="C111" s="6">
        <v>150</v>
      </c>
      <c r="D111" s="6">
        <v>1.2</v>
      </c>
      <c r="E111" s="6">
        <v>0.3</v>
      </c>
      <c r="F111" s="6">
        <v>11.25</v>
      </c>
      <c r="G111" s="6">
        <v>57</v>
      </c>
      <c r="H111" s="6">
        <v>200</v>
      </c>
      <c r="I111" s="6">
        <v>2.2999999999999998</v>
      </c>
      <c r="J111" s="6">
        <v>0.4</v>
      </c>
      <c r="K111" s="6">
        <v>15</v>
      </c>
      <c r="L111" s="6">
        <v>76</v>
      </c>
    </row>
    <row r="112" spans="1:12" s="66" customFormat="1" ht="15" customHeight="1" x14ac:dyDescent="0.25">
      <c r="A112" s="213" t="s">
        <v>111</v>
      </c>
      <c r="B112" s="214"/>
      <c r="C112" s="215"/>
      <c r="D112" s="6">
        <f t="shared" ref="D112:K112" si="13">SUM(D111:D111)</f>
        <v>1.2</v>
      </c>
      <c r="E112" s="6">
        <f t="shared" si="13"/>
        <v>0.3</v>
      </c>
      <c r="F112" s="6">
        <f t="shared" si="13"/>
        <v>11.25</v>
      </c>
      <c r="G112" s="6">
        <f t="shared" si="13"/>
        <v>57</v>
      </c>
      <c r="H112" s="6">
        <f t="shared" si="13"/>
        <v>200</v>
      </c>
      <c r="I112" s="6">
        <f t="shared" si="13"/>
        <v>2.2999999999999998</v>
      </c>
      <c r="J112" s="6">
        <f t="shared" si="13"/>
        <v>0.4</v>
      </c>
      <c r="K112" s="6">
        <f t="shared" si="13"/>
        <v>15</v>
      </c>
      <c r="L112" s="6">
        <f>SUM(L111:L111)</f>
        <v>76</v>
      </c>
    </row>
    <row r="113" spans="1:12" s="66" customFormat="1" ht="15" customHeight="1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</row>
    <row r="114" spans="1:12" s="66" customFormat="1" ht="15" customHeight="1" x14ac:dyDescent="0.25">
      <c r="A114" s="207" t="s">
        <v>129</v>
      </c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09"/>
    </row>
    <row r="115" spans="1:12" s="66" customFormat="1" ht="15.75" customHeight="1" x14ac:dyDescent="0.25">
      <c r="A115" s="6">
        <v>217</v>
      </c>
      <c r="B115" s="12" t="s">
        <v>94</v>
      </c>
      <c r="C115" s="6">
        <v>150</v>
      </c>
      <c r="D115" s="6">
        <v>6.3</v>
      </c>
      <c r="E115" s="6">
        <v>5.25</v>
      </c>
      <c r="F115" s="6">
        <v>18.600000000000001</v>
      </c>
      <c r="G115" s="6">
        <v>147.9</v>
      </c>
      <c r="H115" s="6">
        <v>200</v>
      </c>
      <c r="I115" s="6">
        <v>8.4</v>
      </c>
      <c r="J115" s="6">
        <v>7</v>
      </c>
      <c r="K115" s="6">
        <v>24.8</v>
      </c>
      <c r="L115" s="6">
        <v>197.2</v>
      </c>
    </row>
    <row r="116" spans="1:12" s="66" customFormat="1" ht="15.75" customHeight="1" x14ac:dyDescent="0.25">
      <c r="A116" s="6">
        <v>492</v>
      </c>
      <c r="B116" s="12" t="s">
        <v>18</v>
      </c>
      <c r="C116" s="6">
        <v>40</v>
      </c>
      <c r="D116" s="6">
        <v>2.72</v>
      </c>
      <c r="E116" s="6">
        <v>4.68</v>
      </c>
      <c r="F116" s="6">
        <v>27.06</v>
      </c>
      <c r="G116" s="6">
        <v>161.4</v>
      </c>
      <c r="H116" s="6">
        <v>60</v>
      </c>
      <c r="I116" s="6">
        <v>4.09</v>
      </c>
      <c r="J116" s="6">
        <v>7.02</v>
      </c>
      <c r="K116" s="6">
        <v>40.590000000000003</v>
      </c>
      <c r="L116" s="6">
        <v>242.1</v>
      </c>
    </row>
    <row r="117" spans="1:12" s="66" customFormat="1" ht="15" customHeight="1" x14ac:dyDescent="0.25">
      <c r="A117" s="6">
        <v>410</v>
      </c>
      <c r="B117" s="10" t="s">
        <v>130</v>
      </c>
      <c r="C117" s="3">
        <v>150</v>
      </c>
      <c r="D117" s="3">
        <v>4.4999999999999998E-2</v>
      </c>
      <c r="E117" s="3">
        <v>0</v>
      </c>
      <c r="F117" s="3">
        <v>4.51</v>
      </c>
      <c r="G117" s="3">
        <v>18.239999999999998</v>
      </c>
      <c r="H117" s="3">
        <v>200</v>
      </c>
      <c r="I117" s="3">
        <v>0.06</v>
      </c>
      <c r="J117" s="3">
        <v>0</v>
      </c>
      <c r="K117" s="3">
        <v>6.02</v>
      </c>
      <c r="L117" s="3">
        <v>24.32</v>
      </c>
    </row>
    <row r="118" spans="1:12" s="66" customFormat="1" ht="15" customHeight="1" x14ac:dyDescent="0.25">
      <c r="A118" s="59" t="s">
        <v>111</v>
      </c>
      <c r="B118" s="59"/>
      <c r="C118" s="6">
        <f t="shared" ref="C118:L118" si="14">SUM(C115:C117)</f>
        <v>340</v>
      </c>
      <c r="D118" s="6">
        <f t="shared" si="14"/>
        <v>9.0649999999999995</v>
      </c>
      <c r="E118" s="6">
        <f t="shared" si="14"/>
        <v>9.93</v>
      </c>
      <c r="F118" s="6">
        <f t="shared" si="14"/>
        <v>50.169999999999995</v>
      </c>
      <c r="G118" s="6">
        <f t="shared" si="14"/>
        <v>327.54000000000002</v>
      </c>
      <c r="H118" s="6">
        <f t="shared" si="14"/>
        <v>460</v>
      </c>
      <c r="I118" s="6">
        <f t="shared" si="14"/>
        <v>12.55</v>
      </c>
      <c r="J118" s="6">
        <f t="shared" si="14"/>
        <v>14.02</v>
      </c>
      <c r="K118" s="6">
        <f t="shared" si="14"/>
        <v>71.41</v>
      </c>
      <c r="L118" s="6">
        <f t="shared" si="14"/>
        <v>463.61999999999995</v>
      </c>
    </row>
    <row r="119" spans="1:12" s="66" customFormat="1" ht="15" customHeight="1" x14ac:dyDescent="0.25">
      <c r="A119" s="36" t="s">
        <v>131</v>
      </c>
      <c r="B119" s="57"/>
      <c r="C119" s="36">
        <f>C118+C111+C108+C99</f>
        <v>1372</v>
      </c>
      <c r="D119" s="57"/>
      <c r="E119" s="57"/>
      <c r="F119" s="57"/>
      <c r="G119" s="36">
        <f>G118+G112+G108+G99</f>
        <v>1366.55</v>
      </c>
      <c r="H119" s="36">
        <f>H118+H112+H108+H99</f>
        <v>1774</v>
      </c>
      <c r="I119" s="57"/>
      <c r="J119" s="57"/>
      <c r="K119" s="57"/>
      <c r="L119" s="36">
        <f>L118+L112+L108+L99</f>
        <v>1709.76</v>
      </c>
    </row>
    <row r="120" spans="1:12" s="66" customFormat="1" x14ac:dyDescent="0.25"/>
    <row r="121" spans="1:12" s="66" customFormat="1" ht="15" customHeight="1" x14ac:dyDescent="0.25">
      <c r="A121" s="204">
        <v>44679</v>
      </c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9"/>
    </row>
    <row r="122" spans="1:12" s="66" customFormat="1" ht="15" customHeight="1" x14ac:dyDescent="0.25">
      <c r="A122" s="207" t="s">
        <v>116</v>
      </c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9"/>
    </row>
    <row r="123" spans="1:12" s="66" customFormat="1" ht="15" customHeight="1" x14ac:dyDescent="0.25">
      <c r="A123" s="6">
        <v>168</v>
      </c>
      <c r="B123" s="11" t="s">
        <v>58</v>
      </c>
      <c r="C123" s="3">
        <v>150</v>
      </c>
      <c r="D123" s="3">
        <v>4.79</v>
      </c>
      <c r="E123" s="3">
        <v>6.1</v>
      </c>
      <c r="F123" s="3">
        <v>25.68</v>
      </c>
      <c r="G123" s="3">
        <v>176.42</v>
      </c>
      <c r="H123" s="3">
        <v>180</v>
      </c>
      <c r="I123" s="3">
        <v>5.75</v>
      </c>
      <c r="J123" s="3">
        <v>7.32</v>
      </c>
      <c r="K123" s="3">
        <v>25.68</v>
      </c>
      <c r="L123" s="3">
        <v>211.71</v>
      </c>
    </row>
    <row r="124" spans="1:12" s="66" customFormat="1" ht="15.75" customHeight="1" x14ac:dyDescent="0.25">
      <c r="A124" s="6">
        <v>3</v>
      </c>
      <c r="B124" s="64" t="s">
        <v>153</v>
      </c>
      <c r="C124" s="6">
        <v>46</v>
      </c>
      <c r="D124" s="6">
        <v>4.41</v>
      </c>
      <c r="E124" s="6">
        <v>6.42</v>
      </c>
      <c r="F124" s="6">
        <v>13.58</v>
      </c>
      <c r="G124" s="6">
        <v>129.69999999999999</v>
      </c>
      <c r="H124" s="6">
        <v>52</v>
      </c>
      <c r="I124" s="6">
        <v>4.7300000000000004</v>
      </c>
      <c r="J124" s="6">
        <v>6.88</v>
      </c>
      <c r="K124" s="6">
        <v>14.56</v>
      </c>
      <c r="L124" s="6">
        <v>139</v>
      </c>
    </row>
    <row r="125" spans="1:12" s="66" customFormat="1" x14ac:dyDescent="0.25">
      <c r="A125" s="6">
        <v>412</v>
      </c>
      <c r="B125" s="10" t="s">
        <v>12</v>
      </c>
      <c r="C125" s="3">
        <v>150</v>
      </c>
      <c r="D125" s="3">
        <v>0.05</v>
      </c>
      <c r="E125" s="3">
        <v>0.01</v>
      </c>
      <c r="F125" s="3">
        <v>11.48</v>
      </c>
      <c r="G125" s="3">
        <v>46.22</v>
      </c>
      <c r="H125" s="3">
        <v>200</v>
      </c>
      <c r="I125" s="3">
        <v>0.1</v>
      </c>
      <c r="J125" s="3">
        <v>0.01</v>
      </c>
      <c r="K125" s="3">
        <v>15.31</v>
      </c>
      <c r="L125" s="3">
        <v>61.63</v>
      </c>
    </row>
    <row r="126" spans="1:12" s="66" customFormat="1" ht="15" customHeight="1" x14ac:dyDescent="0.25">
      <c r="A126" s="80" t="s">
        <v>111</v>
      </c>
      <c r="B126" s="81"/>
      <c r="C126" s="6">
        <f t="shared" ref="C126:H126" si="15">SUM(C123:C125)</f>
        <v>346</v>
      </c>
      <c r="D126" s="6">
        <f t="shared" si="15"/>
        <v>9.25</v>
      </c>
      <c r="E126" s="6">
        <f t="shared" si="15"/>
        <v>12.53</v>
      </c>
      <c r="F126" s="6">
        <f t="shared" si="15"/>
        <v>50.739999999999995</v>
      </c>
      <c r="G126" s="6">
        <f t="shared" si="15"/>
        <v>352.34000000000003</v>
      </c>
      <c r="H126" s="6">
        <f t="shared" si="15"/>
        <v>432</v>
      </c>
      <c r="I126" s="6">
        <f>SUM(I123:I125)</f>
        <v>10.58</v>
      </c>
      <c r="J126" s="6">
        <f>SUM(J123:J125)</f>
        <v>14.209999999999999</v>
      </c>
      <c r="K126" s="6">
        <f>SUM(K123:K125)</f>
        <v>55.550000000000004</v>
      </c>
      <c r="L126" s="6">
        <f>SUM(L123:L125)</f>
        <v>412.34000000000003</v>
      </c>
    </row>
    <row r="127" spans="1:12" s="66" customFormat="1" ht="15" customHeight="1" x14ac:dyDescent="0.25">
      <c r="A127" s="58"/>
      <c r="B127" s="58"/>
      <c r="C127" s="58"/>
      <c r="D127" s="37"/>
      <c r="E127" s="37"/>
      <c r="F127" s="37"/>
      <c r="G127" s="37"/>
      <c r="H127" s="37"/>
      <c r="I127" s="37"/>
      <c r="J127" s="37"/>
      <c r="K127" s="37"/>
      <c r="L127" s="37"/>
    </row>
    <row r="128" spans="1:12" s="66" customFormat="1" ht="15" customHeight="1" x14ac:dyDescent="0.25">
      <c r="A128" s="207" t="s">
        <v>117</v>
      </c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9"/>
    </row>
    <row r="129" spans="1:12" s="66" customFormat="1" ht="15.75" customHeight="1" x14ac:dyDescent="0.25">
      <c r="A129" s="6">
        <v>62</v>
      </c>
      <c r="B129" s="11" t="s">
        <v>43</v>
      </c>
      <c r="C129" s="3">
        <v>150</v>
      </c>
      <c r="D129" s="3">
        <v>1.1599999999999999</v>
      </c>
      <c r="E129" s="3">
        <v>3.8</v>
      </c>
      <c r="F129" s="3">
        <v>6.03</v>
      </c>
      <c r="G129" s="3">
        <v>62.5</v>
      </c>
      <c r="H129" s="3">
        <v>200</v>
      </c>
      <c r="I129" s="3">
        <v>1.55</v>
      </c>
      <c r="J129" s="3">
        <v>5.07</v>
      </c>
      <c r="K129" s="3">
        <v>8.0399999999999991</v>
      </c>
      <c r="L129" s="3">
        <v>83.33</v>
      </c>
    </row>
    <row r="130" spans="1:12" s="66" customFormat="1" ht="15.75" customHeight="1" x14ac:dyDescent="0.25">
      <c r="A130" s="6">
        <v>339</v>
      </c>
      <c r="B130" s="10" t="s">
        <v>13</v>
      </c>
      <c r="C130" s="3">
        <v>120</v>
      </c>
      <c r="D130" s="3">
        <v>2.4500000000000002</v>
      </c>
      <c r="E130" s="3">
        <v>3.84</v>
      </c>
      <c r="F130" s="3">
        <v>16.350000000000001</v>
      </c>
      <c r="G130" s="3">
        <v>109.8</v>
      </c>
      <c r="H130" s="3">
        <v>130</v>
      </c>
      <c r="I130" s="3">
        <v>2.65</v>
      </c>
      <c r="J130" s="3">
        <v>4.16</v>
      </c>
      <c r="K130" s="3">
        <v>17.71</v>
      </c>
      <c r="L130" s="3">
        <v>118.95</v>
      </c>
    </row>
    <row r="131" spans="1:12" s="66" customFormat="1" ht="15.75" customHeight="1" x14ac:dyDescent="0.25">
      <c r="A131" s="6">
        <v>271</v>
      </c>
      <c r="B131" s="11" t="s">
        <v>132</v>
      </c>
      <c r="C131" s="3">
        <v>80</v>
      </c>
      <c r="D131" s="3">
        <v>10.69</v>
      </c>
      <c r="E131" s="3">
        <v>3.76</v>
      </c>
      <c r="F131" s="3">
        <v>7.9</v>
      </c>
      <c r="G131" s="3">
        <v>108</v>
      </c>
      <c r="H131" s="3">
        <v>90</v>
      </c>
      <c r="I131" s="3">
        <v>12.03</v>
      </c>
      <c r="J131" s="3">
        <v>4.2300000000000004</v>
      </c>
      <c r="K131" s="3">
        <v>8.9</v>
      </c>
      <c r="L131" s="3">
        <v>121.5</v>
      </c>
    </row>
    <row r="132" spans="1:12" s="66" customFormat="1" ht="15.75" customHeight="1" x14ac:dyDescent="0.25">
      <c r="A132" s="6">
        <v>385</v>
      </c>
      <c r="B132" s="48" t="s">
        <v>219</v>
      </c>
      <c r="C132" s="6">
        <v>30</v>
      </c>
      <c r="D132" s="6">
        <v>0.5</v>
      </c>
      <c r="E132" s="6">
        <v>4.0199999999999996</v>
      </c>
      <c r="F132" s="6">
        <v>1.5</v>
      </c>
      <c r="G132" s="6">
        <v>44.04</v>
      </c>
      <c r="H132" s="6">
        <v>30</v>
      </c>
      <c r="I132" s="6">
        <v>0.5</v>
      </c>
      <c r="J132" s="6">
        <v>4.0199999999999996</v>
      </c>
      <c r="K132" s="6">
        <v>1.5</v>
      </c>
      <c r="L132" s="6">
        <v>44.04</v>
      </c>
    </row>
    <row r="133" spans="1:12" s="66" customFormat="1" ht="15.75" customHeight="1" x14ac:dyDescent="0.25">
      <c r="A133" s="6">
        <v>396</v>
      </c>
      <c r="B133" s="11" t="s">
        <v>28</v>
      </c>
      <c r="C133" s="3">
        <v>150</v>
      </c>
      <c r="D133" s="3">
        <v>0.1</v>
      </c>
      <c r="E133" s="3">
        <v>0</v>
      </c>
      <c r="F133" s="3">
        <v>15.86</v>
      </c>
      <c r="G133" s="3">
        <v>63.8</v>
      </c>
      <c r="H133" s="3">
        <v>200</v>
      </c>
      <c r="I133" s="3">
        <v>0.13</v>
      </c>
      <c r="J133" s="3">
        <v>0</v>
      </c>
      <c r="K133" s="3">
        <v>21.15</v>
      </c>
      <c r="L133" s="3">
        <v>85.1</v>
      </c>
    </row>
    <row r="134" spans="1:12" s="66" customFormat="1" ht="15.75" customHeight="1" x14ac:dyDescent="0.25">
      <c r="A134" s="6" t="s">
        <v>113</v>
      </c>
      <c r="B134" s="12" t="s">
        <v>164</v>
      </c>
      <c r="C134" s="6">
        <v>30</v>
      </c>
      <c r="D134" s="6">
        <v>1.26</v>
      </c>
      <c r="E134" s="6">
        <v>6.36</v>
      </c>
      <c r="F134" s="6">
        <v>19.2</v>
      </c>
      <c r="G134" s="6">
        <v>137.1</v>
      </c>
      <c r="H134" s="6">
        <v>30</v>
      </c>
      <c r="I134" s="6">
        <v>1.26</v>
      </c>
      <c r="J134" s="6">
        <v>6.36</v>
      </c>
      <c r="K134" s="6">
        <v>19.2</v>
      </c>
      <c r="L134" s="6">
        <v>137.1</v>
      </c>
    </row>
    <row r="135" spans="1:12" s="66" customFormat="1" x14ac:dyDescent="0.25">
      <c r="A135" s="6" t="s">
        <v>113</v>
      </c>
      <c r="B135" s="10" t="s">
        <v>124</v>
      </c>
      <c r="C135" s="3">
        <v>40</v>
      </c>
      <c r="D135" s="3">
        <v>2.8</v>
      </c>
      <c r="E135" s="3">
        <v>0.28000000000000003</v>
      </c>
      <c r="F135" s="3">
        <v>19.96</v>
      </c>
      <c r="G135" s="3">
        <v>96</v>
      </c>
      <c r="H135" s="3">
        <v>50</v>
      </c>
      <c r="I135" s="3">
        <v>3.5</v>
      </c>
      <c r="J135" s="3">
        <v>0.35</v>
      </c>
      <c r="K135" s="3">
        <v>24.95</v>
      </c>
      <c r="L135" s="3">
        <v>120</v>
      </c>
    </row>
    <row r="136" spans="1:12" s="66" customFormat="1" ht="15" customHeight="1" x14ac:dyDescent="0.25">
      <c r="A136" s="80" t="s">
        <v>111</v>
      </c>
      <c r="B136" s="81"/>
      <c r="C136" s="6">
        <f t="shared" ref="C136:K136" si="16">SUM(C129:C135)</f>
        <v>600</v>
      </c>
      <c r="D136" s="6">
        <f t="shared" si="16"/>
        <v>18.96</v>
      </c>
      <c r="E136" s="6">
        <f t="shared" si="16"/>
        <v>22.06</v>
      </c>
      <c r="F136" s="6">
        <f t="shared" si="16"/>
        <v>86.800000000000011</v>
      </c>
      <c r="G136" s="6">
        <f>SUM(G129:G135)</f>
        <v>621.24</v>
      </c>
      <c r="H136" s="6">
        <f t="shared" si="16"/>
        <v>730</v>
      </c>
      <c r="I136" s="6">
        <f t="shared" si="16"/>
        <v>21.62</v>
      </c>
      <c r="J136" s="6">
        <f t="shared" si="16"/>
        <v>24.19</v>
      </c>
      <c r="K136" s="6">
        <f t="shared" si="16"/>
        <v>101.45</v>
      </c>
      <c r="L136" s="6">
        <f>SUM(L129:L135)</f>
        <v>710.02</v>
      </c>
    </row>
    <row r="137" spans="1:12" s="66" customFormat="1" ht="15" customHeight="1" x14ac:dyDescent="0.25">
      <c r="A137" s="58"/>
      <c r="B137" s="58"/>
      <c r="C137" s="58"/>
      <c r="D137" s="37"/>
      <c r="E137" s="37"/>
      <c r="F137" s="37"/>
      <c r="G137" s="37"/>
      <c r="H137" s="37"/>
      <c r="I137" s="37"/>
      <c r="J137" s="37"/>
      <c r="K137" s="37"/>
      <c r="L137" s="37"/>
    </row>
    <row r="138" spans="1:12" s="66" customFormat="1" ht="15" customHeight="1" x14ac:dyDescent="0.25">
      <c r="A138" s="207" t="s">
        <v>125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9"/>
    </row>
    <row r="139" spans="1:12" x14ac:dyDescent="0.25">
      <c r="A139" s="6" t="s">
        <v>113</v>
      </c>
      <c r="B139" s="17" t="s">
        <v>266</v>
      </c>
      <c r="C139" s="1">
        <v>208</v>
      </c>
      <c r="D139" s="1">
        <v>5.82</v>
      </c>
      <c r="E139" s="1">
        <v>6.66</v>
      </c>
      <c r="F139" s="1">
        <v>17.47</v>
      </c>
      <c r="G139" s="1">
        <v>153.9</v>
      </c>
      <c r="H139" s="1">
        <v>208</v>
      </c>
      <c r="I139" s="1">
        <v>5.82</v>
      </c>
      <c r="J139" s="1">
        <v>6.66</v>
      </c>
      <c r="K139" s="1">
        <v>17.47</v>
      </c>
      <c r="L139" s="1">
        <v>153.9</v>
      </c>
    </row>
    <row r="140" spans="1:12" s="66" customFormat="1" ht="15" customHeight="1" x14ac:dyDescent="0.25">
      <c r="A140" s="80" t="s">
        <v>111</v>
      </c>
      <c r="B140" s="81"/>
      <c r="C140" s="6">
        <f t="shared" ref="C140:L140" si="17">SUM(C139:C139)</f>
        <v>208</v>
      </c>
      <c r="D140" s="6">
        <f t="shared" si="17"/>
        <v>5.82</v>
      </c>
      <c r="E140" s="6">
        <f t="shared" si="17"/>
        <v>6.66</v>
      </c>
      <c r="F140" s="6">
        <f t="shared" si="17"/>
        <v>17.47</v>
      </c>
      <c r="G140" s="6">
        <f t="shared" si="17"/>
        <v>153.9</v>
      </c>
      <c r="H140" s="6">
        <f t="shared" si="17"/>
        <v>208</v>
      </c>
      <c r="I140" s="6">
        <f t="shared" si="17"/>
        <v>5.82</v>
      </c>
      <c r="J140" s="6">
        <f t="shared" si="17"/>
        <v>6.66</v>
      </c>
      <c r="K140" s="6">
        <f t="shared" si="17"/>
        <v>17.47</v>
      </c>
      <c r="L140" s="6">
        <f t="shared" si="17"/>
        <v>153.9</v>
      </c>
    </row>
    <row r="141" spans="1:12" s="66" customFormat="1" ht="15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</row>
    <row r="142" spans="1:12" s="66" customFormat="1" ht="15" customHeight="1" x14ac:dyDescent="0.25">
      <c r="A142" s="207" t="s">
        <v>129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9"/>
    </row>
    <row r="143" spans="1:12" s="66" customFormat="1" ht="15.75" customHeight="1" x14ac:dyDescent="0.25">
      <c r="A143" s="6">
        <v>252</v>
      </c>
      <c r="B143" s="20" t="s">
        <v>282</v>
      </c>
      <c r="C143" s="3">
        <v>150</v>
      </c>
      <c r="D143" s="3">
        <v>21.92</v>
      </c>
      <c r="E143" s="3">
        <v>9.08</v>
      </c>
      <c r="F143" s="3">
        <v>21.83</v>
      </c>
      <c r="G143" s="3">
        <v>256.68</v>
      </c>
      <c r="H143" s="3">
        <v>180</v>
      </c>
      <c r="I143" s="3">
        <v>25.57</v>
      </c>
      <c r="J143" s="3">
        <v>10.59</v>
      </c>
      <c r="K143" s="3">
        <v>25.47</v>
      </c>
      <c r="L143" s="3">
        <v>299.45999999999998</v>
      </c>
    </row>
    <row r="144" spans="1:12" s="66" customFormat="1" ht="15.75" customHeight="1" x14ac:dyDescent="0.25">
      <c r="A144" s="6" t="s">
        <v>113</v>
      </c>
      <c r="B144" s="12" t="s">
        <v>190</v>
      </c>
      <c r="C144" s="6">
        <v>25</v>
      </c>
      <c r="D144" s="6">
        <v>1.7</v>
      </c>
      <c r="E144" s="6">
        <v>2.13</v>
      </c>
      <c r="F144" s="6">
        <v>14.25</v>
      </c>
      <c r="G144" s="6">
        <v>76.75</v>
      </c>
      <c r="H144" s="6">
        <v>30</v>
      </c>
      <c r="I144" s="6">
        <v>2.04</v>
      </c>
      <c r="J144" s="6">
        <v>2.5499999999999998</v>
      </c>
      <c r="K144" s="6">
        <v>17.100000000000001</v>
      </c>
      <c r="L144" s="6">
        <v>92.1</v>
      </c>
    </row>
    <row r="145" spans="1:17" s="66" customFormat="1" x14ac:dyDescent="0.25">
      <c r="A145" s="6">
        <v>410</v>
      </c>
      <c r="B145" s="10" t="s">
        <v>20</v>
      </c>
      <c r="C145" s="3">
        <v>150</v>
      </c>
      <c r="D145" s="3">
        <v>0.09</v>
      </c>
      <c r="E145" s="3">
        <v>0</v>
      </c>
      <c r="F145" s="3">
        <v>9.0299999999999994</v>
      </c>
      <c r="G145" s="3">
        <v>36.479999999999997</v>
      </c>
      <c r="H145" s="3">
        <v>200</v>
      </c>
      <c r="I145" s="3">
        <v>0.12</v>
      </c>
      <c r="J145" s="3">
        <v>0</v>
      </c>
      <c r="K145" s="3">
        <v>12.04</v>
      </c>
      <c r="L145" s="3">
        <v>48.64</v>
      </c>
    </row>
    <row r="146" spans="1:17" s="66" customFormat="1" ht="15" customHeight="1" x14ac:dyDescent="0.25">
      <c r="A146" s="59" t="s">
        <v>111</v>
      </c>
      <c r="B146" s="59"/>
      <c r="C146" s="6">
        <f t="shared" ref="C146:K146" si="18">SUM(C143:C145)</f>
        <v>325</v>
      </c>
      <c r="D146" s="6">
        <f t="shared" si="18"/>
        <v>23.71</v>
      </c>
      <c r="E146" s="6">
        <f t="shared" si="18"/>
        <v>11.21</v>
      </c>
      <c r="F146" s="6">
        <f t="shared" si="18"/>
        <v>45.11</v>
      </c>
      <c r="G146" s="6">
        <f t="shared" si="18"/>
        <v>369.91</v>
      </c>
      <c r="H146" s="6">
        <f t="shared" si="18"/>
        <v>410</v>
      </c>
      <c r="I146" s="6">
        <f t="shared" si="18"/>
        <v>27.73</v>
      </c>
      <c r="J146" s="6">
        <f t="shared" si="18"/>
        <v>13.14</v>
      </c>
      <c r="K146" s="6">
        <f t="shared" si="18"/>
        <v>54.61</v>
      </c>
      <c r="L146" s="6">
        <f>SUM(L143:L145)</f>
        <v>440.19999999999993</v>
      </c>
    </row>
    <row r="147" spans="1:17" s="66" customFormat="1" ht="15" customHeight="1" x14ac:dyDescent="0.25">
      <c r="A147" s="36" t="s">
        <v>131</v>
      </c>
      <c r="B147" s="57"/>
      <c r="C147" s="36">
        <f>C146+C140+C136+C126</f>
        <v>1479</v>
      </c>
      <c r="D147" s="57"/>
      <c r="E147" s="57"/>
      <c r="F147" s="57"/>
      <c r="G147" s="36">
        <f>G146+G140+G136+G126</f>
        <v>1497.3900000000003</v>
      </c>
      <c r="H147" s="36">
        <f>H146+H140+H136+H126</f>
        <v>1780</v>
      </c>
      <c r="I147" s="57"/>
      <c r="J147" s="57"/>
      <c r="K147" s="57"/>
      <c r="L147" s="36">
        <f>L146+L140+L136+L126</f>
        <v>1716.46</v>
      </c>
    </row>
    <row r="148" spans="1:17" s="66" customFormat="1" x14ac:dyDescent="0.25"/>
    <row r="149" spans="1:17" s="66" customFormat="1" ht="15" customHeight="1" x14ac:dyDescent="0.25">
      <c r="A149" s="204">
        <v>44680</v>
      </c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9"/>
    </row>
    <row r="150" spans="1:17" s="66" customFormat="1" ht="15" customHeight="1" x14ac:dyDescent="0.25">
      <c r="A150" s="207" t="s">
        <v>116</v>
      </c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9"/>
    </row>
    <row r="151" spans="1:17" s="66" customFormat="1" ht="15.75" customHeight="1" x14ac:dyDescent="0.25">
      <c r="A151" s="6">
        <v>177</v>
      </c>
      <c r="B151" s="11" t="s">
        <v>83</v>
      </c>
      <c r="C151" s="3">
        <v>150</v>
      </c>
      <c r="D151" s="3">
        <v>3.86</v>
      </c>
      <c r="E151" s="3">
        <v>8.2899999999999991</v>
      </c>
      <c r="F151" s="3">
        <v>30.1</v>
      </c>
      <c r="G151" s="3">
        <v>224.6</v>
      </c>
      <c r="H151" s="3">
        <v>180</v>
      </c>
      <c r="I151" s="3">
        <v>4.75</v>
      </c>
      <c r="J151" s="3">
        <v>10.210000000000001</v>
      </c>
      <c r="K151" s="3">
        <v>37.130000000000003</v>
      </c>
      <c r="L151" s="3">
        <v>276.3</v>
      </c>
    </row>
    <row r="152" spans="1:17" s="66" customFormat="1" ht="15.75" customHeight="1" x14ac:dyDescent="0.25">
      <c r="A152" s="6">
        <v>2</v>
      </c>
      <c r="B152" s="64" t="s">
        <v>135</v>
      </c>
      <c r="C152" s="6">
        <v>42</v>
      </c>
      <c r="D152" s="6">
        <v>2.17</v>
      </c>
      <c r="E152" s="6">
        <v>6.79</v>
      </c>
      <c r="F152" s="6">
        <v>13.15</v>
      </c>
      <c r="G152" s="6">
        <v>136.91999999999999</v>
      </c>
      <c r="H152" s="6">
        <v>44</v>
      </c>
      <c r="I152" s="6">
        <v>2.2599999999999998</v>
      </c>
      <c r="J152" s="6">
        <v>6.98</v>
      </c>
      <c r="K152" s="6">
        <v>13.52</v>
      </c>
      <c r="L152" s="6">
        <v>142.74</v>
      </c>
    </row>
    <row r="153" spans="1:17" s="66" customFormat="1" ht="15.75" customHeight="1" x14ac:dyDescent="0.25">
      <c r="A153" s="6">
        <v>416</v>
      </c>
      <c r="B153" s="12" t="s">
        <v>108</v>
      </c>
      <c r="C153" s="6">
        <v>150</v>
      </c>
      <c r="D153" s="6">
        <v>3.15</v>
      </c>
      <c r="E153" s="6">
        <v>2.72</v>
      </c>
      <c r="F153" s="6">
        <v>12.96</v>
      </c>
      <c r="G153" s="6">
        <v>89</v>
      </c>
      <c r="H153" s="6">
        <v>200</v>
      </c>
      <c r="I153" s="6">
        <v>4.2</v>
      </c>
      <c r="J153" s="6">
        <v>3.62</v>
      </c>
      <c r="K153" s="6">
        <v>17.28</v>
      </c>
      <c r="L153" s="6">
        <v>118.66</v>
      </c>
      <c r="Q153" s="66" t="s">
        <v>104</v>
      </c>
    </row>
    <row r="154" spans="1:17" s="66" customFormat="1" ht="15" customHeight="1" x14ac:dyDescent="0.25">
      <c r="A154" s="80" t="s">
        <v>111</v>
      </c>
      <c r="B154" s="81"/>
      <c r="C154" s="6">
        <f t="shared" ref="C154:H154" si="19">SUM(C151:C153)</f>
        <v>342</v>
      </c>
      <c r="D154" s="6">
        <f t="shared" si="19"/>
        <v>9.18</v>
      </c>
      <c r="E154" s="6">
        <f t="shared" si="19"/>
        <v>17.799999999999997</v>
      </c>
      <c r="F154" s="6">
        <f t="shared" si="19"/>
        <v>56.21</v>
      </c>
      <c r="G154" s="6">
        <f>SUM(G151:G153)</f>
        <v>450.52</v>
      </c>
      <c r="H154" s="6">
        <f t="shared" si="19"/>
        <v>424</v>
      </c>
      <c r="I154" s="6">
        <f>SUM(I151:I153)</f>
        <v>11.21</v>
      </c>
      <c r="J154" s="6">
        <f>SUM(J151:J153)</f>
        <v>20.810000000000002</v>
      </c>
      <c r="K154" s="6">
        <f>SUM(K151:K153)</f>
        <v>67.930000000000007</v>
      </c>
      <c r="L154" s="6">
        <f>SUM(L151:L153)</f>
        <v>537.70000000000005</v>
      </c>
    </row>
    <row r="155" spans="1:17" s="66" customFormat="1" ht="15" customHeight="1" x14ac:dyDescent="0.25">
      <c r="A155" s="58"/>
      <c r="B155" s="58"/>
      <c r="C155" s="58"/>
      <c r="D155" s="37"/>
      <c r="E155" s="37"/>
      <c r="F155" s="37"/>
      <c r="G155" s="37"/>
      <c r="H155" s="37"/>
      <c r="I155" s="37"/>
      <c r="J155" s="37"/>
      <c r="K155" s="37"/>
      <c r="L155" s="37"/>
    </row>
    <row r="156" spans="1:17" s="66" customFormat="1" ht="15" customHeight="1" x14ac:dyDescent="0.25">
      <c r="A156" s="207" t="s">
        <v>117</v>
      </c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9"/>
    </row>
    <row r="157" spans="1:17" s="66" customFormat="1" x14ac:dyDescent="0.25">
      <c r="A157" s="6">
        <v>70</v>
      </c>
      <c r="B157" s="10" t="s">
        <v>172</v>
      </c>
      <c r="C157" s="3">
        <v>150</v>
      </c>
      <c r="D157" s="3">
        <v>1.1599999999999999</v>
      </c>
      <c r="E157" s="3">
        <v>3.8</v>
      </c>
      <c r="F157" s="3">
        <v>6.03</v>
      </c>
      <c r="G157" s="3">
        <v>62.5</v>
      </c>
      <c r="H157" s="3">
        <v>200</v>
      </c>
      <c r="I157" s="3">
        <v>1.55</v>
      </c>
      <c r="J157" s="3">
        <v>5.0999999999999996</v>
      </c>
      <c r="K157" s="3">
        <v>8.0399999999999991</v>
      </c>
      <c r="L157" s="3">
        <v>83.33</v>
      </c>
    </row>
    <row r="158" spans="1:17" x14ac:dyDescent="0.25">
      <c r="A158" s="1">
        <v>306</v>
      </c>
      <c r="B158" s="17" t="s">
        <v>280</v>
      </c>
      <c r="C158" s="1">
        <v>165</v>
      </c>
      <c r="D158" s="1">
        <v>17.93</v>
      </c>
      <c r="E158" s="1">
        <v>11.73</v>
      </c>
      <c r="F158" s="1">
        <v>33.340000000000003</v>
      </c>
      <c r="G158" s="1">
        <v>311</v>
      </c>
      <c r="H158" s="1">
        <v>200</v>
      </c>
      <c r="I158" s="6">
        <v>22.41</v>
      </c>
      <c r="J158" s="1">
        <v>14.66</v>
      </c>
      <c r="K158" s="1">
        <v>41.6</v>
      </c>
      <c r="L158" s="1">
        <v>388.7</v>
      </c>
    </row>
    <row r="159" spans="1:17" s="66" customFormat="1" x14ac:dyDescent="0.25">
      <c r="A159" s="6">
        <v>366</v>
      </c>
      <c r="B159" s="47" t="s">
        <v>36</v>
      </c>
      <c r="C159" s="3">
        <v>15</v>
      </c>
      <c r="D159" s="3">
        <v>0.8</v>
      </c>
      <c r="E159" s="3">
        <v>0.55000000000000004</v>
      </c>
      <c r="F159" s="3">
        <v>0.8</v>
      </c>
      <c r="G159" s="3">
        <v>10.5</v>
      </c>
      <c r="H159" s="3">
        <v>15</v>
      </c>
      <c r="I159" s="3">
        <v>0.8</v>
      </c>
      <c r="J159" s="3">
        <v>0.55000000000000004</v>
      </c>
      <c r="K159" s="3">
        <v>0.8</v>
      </c>
      <c r="L159" s="3">
        <v>10.5</v>
      </c>
    </row>
    <row r="160" spans="1:17" s="66" customFormat="1" ht="15.75" customHeight="1" x14ac:dyDescent="0.25">
      <c r="A160" s="6">
        <v>394</v>
      </c>
      <c r="B160" s="11" t="s">
        <v>156</v>
      </c>
      <c r="C160" s="3">
        <v>150</v>
      </c>
      <c r="D160" s="3">
        <v>0.12</v>
      </c>
      <c r="E160" s="3">
        <v>0</v>
      </c>
      <c r="F160" s="3">
        <v>11.24</v>
      </c>
      <c r="G160" s="3">
        <v>45.48</v>
      </c>
      <c r="H160" s="3">
        <v>200</v>
      </c>
      <c r="I160" s="3">
        <v>0.16</v>
      </c>
      <c r="J160" s="3">
        <v>0</v>
      </c>
      <c r="K160" s="3">
        <v>14.99</v>
      </c>
      <c r="L160" s="3">
        <v>60.64</v>
      </c>
    </row>
    <row r="161" spans="1:14" s="66" customFormat="1" ht="15" customHeight="1" x14ac:dyDescent="0.25">
      <c r="A161" s="63" t="s">
        <v>113</v>
      </c>
      <c r="B161" s="10" t="s">
        <v>124</v>
      </c>
      <c r="C161" s="3">
        <v>40</v>
      </c>
      <c r="D161" s="3">
        <v>2.8</v>
      </c>
      <c r="E161" s="3">
        <v>0.28000000000000003</v>
      </c>
      <c r="F161" s="3">
        <v>19.96</v>
      </c>
      <c r="G161" s="3">
        <v>96</v>
      </c>
      <c r="H161" s="3">
        <v>50</v>
      </c>
      <c r="I161" s="3">
        <v>2.8</v>
      </c>
      <c r="J161" s="3">
        <v>0.28000000000000003</v>
      </c>
      <c r="K161" s="3">
        <v>19.96</v>
      </c>
      <c r="L161" s="3">
        <v>120</v>
      </c>
    </row>
    <row r="162" spans="1:14" s="66" customFormat="1" ht="15" customHeight="1" x14ac:dyDescent="0.25">
      <c r="A162" s="80" t="s">
        <v>111</v>
      </c>
      <c r="B162" s="81"/>
      <c r="C162" s="6">
        <f t="shared" ref="C162:K162" si="20">SUM(C157:C161)</f>
        <v>520</v>
      </c>
      <c r="D162" s="6">
        <f t="shared" si="20"/>
        <v>22.810000000000002</v>
      </c>
      <c r="E162" s="6">
        <f t="shared" si="20"/>
        <v>16.360000000000003</v>
      </c>
      <c r="F162" s="6">
        <f t="shared" si="20"/>
        <v>71.37</v>
      </c>
      <c r="G162" s="6">
        <f t="shared" si="20"/>
        <v>525.48</v>
      </c>
      <c r="H162" s="6">
        <f t="shared" si="20"/>
        <v>665</v>
      </c>
      <c r="I162" s="6">
        <f t="shared" si="20"/>
        <v>27.720000000000002</v>
      </c>
      <c r="J162" s="6">
        <f t="shared" si="20"/>
        <v>20.59</v>
      </c>
      <c r="K162" s="6">
        <f t="shared" si="20"/>
        <v>85.389999999999986</v>
      </c>
      <c r="L162" s="6">
        <f>SUM(L157:L161)</f>
        <v>663.17</v>
      </c>
    </row>
    <row r="163" spans="1:14" s="66" customFormat="1" ht="15" customHeight="1" x14ac:dyDescent="0.25">
      <c r="A163" s="58"/>
      <c r="B163" s="58"/>
      <c r="C163" s="58"/>
      <c r="D163" s="37"/>
      <c r="E163" s="37"/>
      <c r="F163" s="37"/>
      <c r="G163" s="37"/>
      <c r="H163" s="37"/>
      <c r="I163" s="37"/>
      <c r="J163" s="37"/>
      <c r="K163" s="37"/>
      <c r="L163" s="37"/>
    </row>
    <row r="164" spans="1:14" s="66" customFormat="1" ht="15" customHeight="1" x14ac:dyDescent="0.25">
      <c r="A164" s="207" t="s">
        <v>125</v>
      </c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9"/>
    </row>
    <row r="165" spans="1:14" s="66" customFormat="1" ht="15.75" customHeight="1" x14ac:dyDescent="0.25">
      <c r="A165" s="6" t="s">
        <v>113</v>
      </c>
      <c r="B165" s="59" t="s">
        <v>216</v>
      </c>
      <c r="C165" s="6">
        <v>150</v>
      </c>
      <c r="D165" s="6">
        <v>4.5</v>
      </c>
      <c r="E165" s="6">
        <v>4.8</v>
      </c>
      <c r="F165" s="6">
        <v>7.05</v>
      </c>
      <c r="G165" s="6">
        <v>87</v>
      </c>
      <c r="H165" s="6">
        <v>200</v>
      </c>
      <c r="I165" s="6">
        <v>6</v>
      </c>
      <c r="J165" s="6">
        <v>6.4</v>
      </c>
      <c r="K165" s="6">
        <v>9.4</v>
      </c>
      <c r="L165" s="6">
        <v>116</v>
      </c>
    </row>
    <row r="166" spans="1:14" s="66" customFormat="1" ht="15" customHeight="1" x14ac:dyDescent="0.25">
      <c r="A166" s="80" t="s">
        <v>111</v>
      </c>
      <c r="B166" s="81"/>
      <c r="C166" s="6">
        <f t="shared" ref="C166:L166" si="21">SUM(C165:C165)</f>
        <v>150</v>
      </c>
      <c r="D166" s="6">
        <f t="shared" si="21"/>
        <v>4.5</v>
      </c>
      <c r="E166" s="6">
        <f t="shared" si="21"/>
        <v>4.8</v>
      </c>
      <c r="F166" s="6">
        <f t="shared" si="21"/>
        <v>7.05</v>
      </c>
      <c r="G166" s="6">
        <f t="shared" si="21"/>
        <v>87</v>
      </c>
      <c r="H166" s="6">
        <f t="shared" si="21"/>
        <v>200</v>
      </c>
      <c r="I166" s="6">
        <f t="shared" si="21"/>
        <v>6</v>
      </c>
      <c r="J166" s="6">
        <f t="shared" si="21"/>
        <v>6.4</v>
      </c>
      <c r="K166" s="6">
        <f t="shared" si="21"/>
        <v>9.4</v>
      </c>
      <c r="L166" s="6">
        <f t="shared" si="21"/>
        <v>116</v>
      </c>
    </row>
    <row r="167" spans="1:14" s="66" customFormat="1" ht="15" customHeight="1" x14ac:dyDescent="0.25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</row>
    <row r="168" spans="1:14" s="66" customFormat="1" ht="15" customHeight="1" x14ac:dyDescent="0.25">
      <c r="A168" s="207" t="s">
        <v>129</v>
      </c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9"/>
    </row>
    <row r="169" spans="1:14" s="66" customFormat="1" ht="15.75" customHeight="1" x14ac:dyDescent="0.25">
      <c r="A169" s="6">
        <v>233</v>
      </c>
      <c r="B169" s="11" t="s">
        <v>47</v>
      </c>
      <c r="C169" s="3">
        <v>180</v>
      </c>
      <c r="D169" s="3">
        <v>13.8</v>
      </c>
      <c r="E169" s="3">
        <v>17.100000000000001</v>
      </c>
      <c r="F169" s="3">
        <v>20.12</v>
      </c>
      <c r="G169" s="3">
        <v>252</v>
      </c>
      <c r="H169" s="3">
        <v>200</v>
      </c>
      <c r="I169" s="3">
        <v>15.33</v>
      </c>
      <c r="J169" s="3">
        <v>19</v>
      </c>
      <c r="K169" s="3">
        <v>22.36</v>
      </c>
      <c r="L169" s="3">
        <v>280</v>
      </c>
    </row>
    <row r="170" spans="1:14" s="66" customFormat="1" x14ac:dyDescent="0.25">
      <c r="A170" s="6" t="s">
        <v>113</v>
      </c>
      <c r="B170" s="10" t="s">
        <v>16</v>
      </c>
      <c r="C170" s="3">
        <v>20</v>
      </c>
      <c r="D170" s="3">
        <v>1.7</v>
      </c>
      <c r="E170" s="3">
        <v>0.66</v>
      </c>
      <c r="F170" s="3">
        <v>8.5</v>
      </c>
      <c r="G170" s="3">
        <v>51.8</v>
      </c>
      <c r="H170" s="3">
        <v>25</v>
      </c>
      <c r="I170" s="3">
        <v>2.13</v>
      </c>
      <c r="J170" s="3">
        <v>0.83</v>
      </c>
      <c r="K170" s="3">
        <v>10.63</v>
      </c>
      <c r="L170" s="3">
        <v>64.7</v>
      </c>
    </row>
    <row r="171" spans="1:14" s="66" customFormat="1" x14ac:dyDescent="0.25">
      <c r="A171" s="6">
        <v>410</v>
      </c>
      <c r="B171" s="10" t="s">
        <v>20</v>
      </c>
      <c r="C171" s="3">
        <v>150</v>
      </c>
      <c r="D171" s="3">
        <v>0.09</v>
      </c>
      <c r="E171" s="3">
        <v>0</v>
      </c>
      <c r="F171" s="3">
        <v>9.0299999999999994</v>
      </c>
      <c r="G171" s="3">
        <v>36.479999999999997</v>
      </c>
      <c r="H171" s="3">
        <v>200</v>
      </c>
      <c r="I171" s="3">
        <v>0.12</v>
      </c>
      <c r="J171" s="3">
        <v>0</v>
      </c>
      <c r="K171" s="3">
        <v>12.04</v>
      </c>
      <c r="L171" s="3">
        <v>48.64</v>
      </c>
    </row>
    <row r="172" spans="1:14" s="66" customFormat="1" ht="15" customHeight="1" x14ac:dyDescent="0.25">
      <c r="A172" s="80" t="s">
        <v>111</v>
      </c>
      <c r="B172" s="81"/>
      <c r="C172" s="6">
        <f t="shared" ref="C172:K172" si="22">SUM(C169:C171)</f>
        <v>350</v>
      </c>
      <c r="D172" s="6">
        <f t="shared" si="22"/>
        <v>15.59</v>
      </c>
      <c r="E172" s="6">
        <f t="shared" si="22"/>
        <v>17.760000000000002</v>
      </c>
      <c r="F172" s="6">
        <f t="shared" si="22"/>
        <v>37.65</v>
      </c>
      <c r="G172" s="6">
        <f t="shared" si="22"/>
        <v>340.28000000000003</v>
      </c>
      <c r="H172" s="6">
        <f t="shared" si="22"/>
        <v>425</v>
      </c>
      <c r="I172" s="6">
        <f t="shared" si="22"/>
        <v>17.580000000000002</v>
      </c>
      <c r="J172" s="6">
        <f t="shared" si="22"/>
        <v>19.829999999999998</v>
      </c>
      <c r="K172" s="6">
        <f t="shared" si="22"/>
        <v>45.03</v>
      </c>
      <c r="L172" s="6">
        <f>SUM(L169:L171)</f>
        <v>393.34</v>
      </c>
      <c r="N172" s="37"/>
    </row>
    <row r="173" spans="1:14" s="66" customFormat="1" ht="15" customHeight="1" x14ac:dyDescent="0.25">
      <c r="A173" s="36" t="s">
        <v>131</v>
      </c>
      <c r="B173" s="57"/>
      <c r="C173" s="36">
        <f>C172+C166+C162+C154</f>
        <v>1362</v>
      </c>
      <c r="D173" s="57"/>
      <c r="E173" s="57"/>
      <c r="F173" s="57"/>
      <c r="G173" s="36">
        <f>G172+G166+G162+G154</f>
        <v>1403.28</v>
      </c>
      <c r="H173" s="36">
        <f>H172+H166+H162+H154</f>
        <v>1714</v>
      </c>
      <c r="I173" s="57"/>
      <c r="J173" s="57"/>
      <c r="K173" s="57"/>
      <c r="L173" s="36">
        <f>L172+L166+L162+L154</f>
        <v>1710.21</v>
      </c>
    </row>
    <row r="174" spans="1:14" s="66" customFormat="1" x14ac:dyDescent="0.25"/>
    <row r="175" spans="1:14" s="66" customFormat="1" ht="15" customHeight="1" x14ac:dyDescent="0.25">
      <c r="A175" s="204">
        <v>44685</v>
      </c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9"/>
    </row>
    <row r="176" spans="1:14" s="66" customFormat="1" ht="15" customHeight="1" x14ac:dyDescent="0.25">
      <c r="A176" s="207" t="s">
        <v>116</v>
      </c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9"/>
    </row>
    <row r="177" spans="1:12" s="66" customFormat="1" ht="15.75" customHeight="1" x14ac:dyDescent="0.25">
      <c r="A177" s="6">
        <v>168</v>
      </c>
      <c r="B177" s="10" t="s">
        <v>8</v>
      </c>
      <c r="C177" s="3">
        <v>150</v>
      </c>
      <c r="D177" s="3">
        <v>4.74</v>
      </c>
      <c r="E177" s="3">
        <v>6.68</v>
      </c>
      <c r="F177" s="3">
        <v>19.12</v>
      </c>
      <c r="G177" s="3">
        <v>155.54</v>
      </c>
      <c r="H177" s="3">
        <v>180</v>
      </c>
      <c r="I177" s="3">
        <v>5.69</v>
      </c>
      <c r="J177" s="3">
        <v>8.02</v>
      </c>
      <c r="K177" s="3">
        <v>22.94</v>
      </c>
      <c r="L177" s="3">
        <v>186.65</v>
      </c>
    </row>
    <row r="178" spans="1:12" s="66" customFormat="1" ht="15.75" customHeight="1" x14ac:dyDescent="0.25">
      <c r="A178" s="6">
        <v>1</v>
      </c>
      <c r="B178" s="12" t="s">
        <v>110</v>
      </c>
      <c r="C178" s="6">
        <v>36</v>
      </c>
      <c r="D178" s="6">
        <v>2.17</v>
      </c>
      <c r="E178" s="6">
        <v>6.79</v>
      </c>
      <c r="F178" s="6">
        <v>13.15</v>
      </c>
      <c r="G178" s="6">
        <v>122.4</v>
      </c>
      <c r="H178" s="6">
        <v>37</v>
      </c>
      <c r="I178" s="6">
        <v>2.2599999999999998</v>
      </c>
      <c r="J178" s="6">
        <v>6.98</v>
      </c>
      <c r="K178" s="6">
        <v>13.52</v>
      </c>
      <c r="L178" s="6">
        <v>122.4</v>
      </c>
    </row>
    <row r="179" spans="1:12" s="66" customFormat="1" ht="15.75" customHeight="1" x14ac:dyDescent="0.25">
      <c r="A179" s="6">
        <v>413</v>
      </c>
      <c r="B179" s="11" t="s">
        <v>32</v>
      </c>
      <c r="C179" s="3">
        <v>150</v>
      </c>
      <c r="D179" s="3">
        <v>1.05</v>
      </c>
      <c r="E179" s="3">
        <v>1.2</v>
      </c>
      <c r="F179" s="3">
        <v>13.01</v>
      </c>
      <c r="G179" s="3">
        <v>66.989999999999995</v>
      </c>
      <c r="H179" s="3">
        <v>200</v>
      </c>
      <c r="I179" s="3">
        <v>1.4</v>
      </c>
      <c r="J179" s="3">
        <v>1.6</v>
      </c>
      <c r="K179" s="3">
        <v>17.350000000000001</v>
      </c>
      <c r="L179" s="3">
        <v>89.32</v>
      </c>
    </row>
    <row r="180" spans="1:12" s="66" customFormat="1" ht="15" customHeight="1" x14ac:dyDescent="0.25">
      <c r="A180" s="80" t="s">
        <v>111</v>
      </c>
      <c r="B180" s="81"/>
      <c r="C180" s="6">
        <f t="shared" ref="C180:H180" si="23">SUM(C177:C179)</f>
        <v>336</v>
      </c>
      <c r="D180" s="6">
        <f t="shared" si="23"/>
        <v>7.96</v>
      </c>
      <c r="E180" s="6">
        <f t="shared" si="23"/>
        <v>14.669999999999998</v>
      </c>
      <c r="F180" s="6">
        <f t="shared" si="23"/>
        <v>45.28</v>
      </c>
      <c r="G180" s="6">
        <f t="shared" si="23"/>
        <v>344.93</v>
      </c>
      <c r="H180" s="6">
        <f t="shared" si="23"/>
        <v>417</v>
      </c>
      <c r="I180" s="6">
        <f>SUM(I177:I179)</f>
        <v>9.35</v>
      </c>
      <c r="J180" s="6">
        <f>SUM(J177:J179)</f>
        <v>16.600000000000001</v>
      </c>
      <c r="K180" s="6">
        <f>SUM(K177:K179)</f>
        <v>53.81</v>
      </c>
      <c r="L180" s="6">
        <f>SUM(L177:L179)</f>
        <v>398.37</v>
      </c>
    </row>
    <row r="181" spans="1:12" s="66" customFormat="1" ht="15" customHeight="1" x14ac:dyDescent="0.25">
      <c r="A181" s="58"/>
      <c r="B181" s="58"/>
      <c r="C181" s="58"/>
      <c r="D181" s="37"/>
      <c r="E181" s="37"/>
      <c r="F181" s="37"/>
      <c r="G181" s="37"/>
      <c r="H181" s="37"/>
      <c r="I181" s="37"/>
      <c r="J181" s="37"/>
      <c r="K181" s="37"/>
      <c r="L181" s="37"/>
    </row>
    <row r="182" spans="1:12" s="66" customFormat="1" ht="15" customHeight="1" x14ac:dyDescent="0.25">
      <c r="A182" s="207" t="s">
        <v>117</v>
      </c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9"/>
    </row>
    <row r="183" spans="1:12" s="66" customFormat="1" ht="15" customHeight="1" x14ac:dyDescent="0.25">
      <c r="A183" s="6">
        <v>91</v>
      </c>
      <c r="B183" s="12" t="s">
        <v>85</v>
      </c>
      <c r="C183" s="3">
        <v>150</v>
      </c>
      <c r="D183" s="3">
        <v>6</v>
      </c>
      <c r="E183" s="3">
        <v>8.85</v>
      </c>
      <c r="F183" s="3">
        <v>9.24</v>
      </c>
      <c r="G183" s="3">
        <v>155.24</v>
      </c>
      <c r="H183" s="3">
        <v>200</v>
      </c>
      <c r="I183" s="3">
        <v>8</v>
      </c>
      <c r="J183" s="3">
        <v>11.8</v>
      </c>
      <c r="K183" s="3">
        <v>12.32</v>
      </c>
      <c r="L183" s="3">
        <v>206.99</v>
      </c>
    </row>
    <row r="184" spans="1:12" s="66" customFormat="1" x14ac:dyDescent="0.25">
      <c r="A184" s="6">
        <v>332</v>
      </c>
      <c r="B184" s="12" t="s">
        <v>90</v>
      </c>
      <c r="C184" s="6">
        <v>120</v>
      </c>
      <c r="D184" s="6">
        <v>2.92</v>
      </c>
      <c r="E184" s="6">
        <v>4.29</v>
      </c>
      <c r="F184" s="6">
        <v>29.34</v>
      </c>
      <c r="G184" s="6">
        <v>167.76</v>
      </c>
      <c r="H184" s="3">
        <v>130</v>
      </c>
      <c r="I184" s="6">
        <v>3.16</v>
      </c>
      <c r="J184" s="6">
        <v>4.6500000000000004</v>
      </c>
      <c r="K184" s="6">
        <v>31.79</v>
      </c>
      <c r="L184" s="6">
        <v>181.74</v>
      </c>
    </row>
    <row r="185" spans="1:12" s="66" customFormat="1" ht="15.75" customHeight="1" x14ac:dyDescent="0.25">
      <c r="A185" s="6">
        <v>299</v>
      </c>
      <c r="B185" s="11" t="s">
        <v>61</v>
      </c>
      <c r="C185" s="3">
        <v>60</v>
      </c>
      <c r="D185" s="3">
        <v>5.67</v>
      </c>
      <c r="E185" s="3">
        <v>13.74</v>
      </c>
      <c r="F185" s="3">
        <v>1.34</v>
      </c>
      <c r="G185" s="3">
        <v>154.05000000000001</v>
      </c>
      <c r="H185" s="3">
        <v>70</v>
      </c>
      <c r="I185" s="3">
        <v>6.61</v>
      </c>
      <c r="J185" s="3">
        <v>16.03</v>
      </c>
      <c r="K185" s="3">
        <v>1.56</v>
      </c>
      <c r="L185" s="3">
        <v>179.92</v>
      </c>
    </row>
    <row r="186" spans="1:12" s="66" customFormat="1" ht="15.75" customHeight="1" x14ac:dyDescent="0.25">
      <c r="A186" s="6">
        <v>385</v>
      </c>
      <c r="B186" s="48" t="s">
        <v>219</v>
      </c>
      <c r="C186" s="6">
        <v>30</v>
      </c>
      <c r="D186" s="6">
        <v>0.5</v>
      </c>
      <c r="E186" s="6">
        <v>4.0199999999999996</v>
      </c>
      <c r="F186" s="6">
        <v>1.5</v>
      </c>
      <c r="G186" s="6">
        <v>44.04</v>
      </c>
      <c r="H186" s="6">
        <v>30</v>
      </c>
      <c r="I186" s="6">
        <v>0.5</v>
      </c>
      <c r="J186" s="6">
        <v>4.0199999999999996</v>
      </c>
      <c r="K186" s="6">
        <v>1.5</v>
      </c>
      <c r="L186" s="6">
        <v>44.04</v>
      </c>
    </row>
    <row r="187" spans="1:12" s="66" customFormat="1" ht="15.75" customHeight="1" x14ac:dyDescent="0.25">
      <c r="A187" s="6">
        <v>394</v>
      </c>
      <c r="B187" s="11" t="s">
        <v>284</v>
      </c>
      <c r="C187" s="3">
        <v>150</v>
      </c>
      <c r="D187" s="3">
        <v>0.12</v>
      </c>
      <c r="E187" s="3">
        <v>0</v>
      </c>
      <c r="F187" s="3">
        <v>11.24</v>
      </c>
      <c r="G187" s="3">
        <v>45.48</v>
      </c>
      <c r="H187" s="3">
        <v>200</v>
      </c>
      <c r="I187" s="3">
        <v>0.16</v>
      </c>
      <c r="J187" s="3">
        <v>0</v>
      </c>
      <c r="K187" s="3">
        <v>14.99</v>
      </c>
      <c r="L187" s="3">
        <v>60.64</v>
      </c>
    </row>
    <row r="188" spans="1:12" s="66" customFormat="1" ht="15" customHeight="1" x14ac:dyDescent="0.25">
      <c r="A188" s="63" t="s">
        <v>113</v>
      </c>
      <c r="B188" s="10" t="s">
        <v>124</v>
      </c>
      <c r="C188" s="3">
        <v>40</v>
      </c>
      <c r="D188" s="3">
        <v>2.8</v>
      </c>
      <c r="E188" s="3">
        <v>0.28000000000000003</v>
      </c>
      <c r="F188" s="3">
        <v>19.96</v>
      </c>
      <c r="G188" s="3">
        <v>96</v>
      </c>
      <c r="H188" s="3">
        <v>50</v>
      </c>
      <c r="I188" s="3">
        <v>2.8</v>
      </c>
      <c r="J188" s="3">
        <v>0.28000000000000003</v>
      </c>
      <c r="K188" s="3">
        <v>19.96</v>
      </c>
      <c r="L188" s="3">
        <v>120</v>
      </c>
    </row>
    <row r="189" spans="1:12" s="66" customFormat="1" ht="15" customHeight="1" x14ac:dyDescent="0.25">
      <c r="A189" s="80" t="s">
        <v>111</v>
      </c>
      <c r="B189" s="81"/>
      <c r="C189" s="6">
        <f t="shared" ref="C189:L189" si="24">SUM(C183:C188)</f>
        <v>550</v>
      </c>
      <c r="D189" s="6">
        <f t="shared" si="24"/>
        <v>18.009999999999998</v>
      </c>
      <c r="E189" s="6">
        <f t="shared" si="24"/>
        <v>31.180000000000003</v>
      </c>
      <c r="F189" s="6">
        <f t="shared" si="24"/>
        <v>72.62</v>
      </c>
      <c r="G189" s="6">
        <f t="shared" si="24"/>
        <v>662.57</v>
      </c>
      <c r="H189" s="6">
        <f t="shared" si="24"/>
        <v>680</v>
      </c>
      <c r="I189" s="6">
        <f t="shared" si="24"/>
        <v>21.23</v>
      </c>
      <c r="J189" s="6">
        <f t="shared" si="24"/>
        <v>36.78</v>
      </c>
      <c r="K189" s="6">
        <f t="shared" si="24"/>
        <v>82.12</v>
      </c>
      <c r="L189" s="6">
        <f t="shared" si="24"/>
        <v>793.32999999999993</v>
      </c>
    </row>
    <row r="190" spans="1:12" s="66" customFormat="1" ht="15" customHeight="1" x14ac:dyDescent="0.25">
      <c r="A190" s="58"/>
      <c r="B190" s="58"/>
      <c r="C190" s="58"/>
      <c r="D190" s="37"/>
      <c r="E190" s="37"/>
      <c r="F190" s="37"/>
      <c r="G190" s="37"/>
      <c r="H190" s="37"/>
      <c r="I190" s="37"/>
      <c r="J190" s="37"/>
      <c r="K190" s="37"/>
      <c r="L190" s="37"/>
    </row>
    <row r="191" spans="1:12" s="66" customFormat="1" ht="15" customHeight="1" x14ac:dyDescent="0.25">
      <c r="A191" s="207" t="s">
        <v>125</v>
      </c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9"/>
    </row>
    <row r="192" spans="1:12" s="66" customFormat="1" x14ac:dyDescent="0.25">
      <c r="A192" s="6" t="s">
        <v>113</v>
      </c>
      <c r="B192" s="120" t="s">
        <v>182</v>
      </c>
      <c r="C192" s="3">
        <v>200</v>
      </c>
      <c r="D192" s="3">
        <v>0</v>
      </c>
      <c r="E192" s="3">
        <v>0</v>
      </c>
      <c r="F192" s="3">
        <v>22</v>
      </c>
      <c r="G192" s="3">
        <v>90</v>
      </c>
      <c r="H192" s="3">
        <v>200</v>
      </c>
      <c r="I192" s="3">
        <v>0</v>
      </c>
      <c r="J192" s="3">
        <v>0</v>
      </c>
      <c r="K192" s="3">
        <v>22</v>
      </c>
      <c r="L192" s="3">
        <v>90</v>
      </c>
    </row>
    <row r="193" spans="1:12" s="66" customFormat="1" ht="15" customHeight="1" x14ac:dyDescent="0.25">
      <c r="A193" s="80" t="s">
        <v>111</v>
      </c>
      <c r="B193" s="81"/>
      <c r="C193" s="6">
        <f t="shared" ref="C193:L193" si="25">SUM(C192:C192)</f>
        <v>200</v>
      </c>
      <c r="D193" s="6">
        <f t="shared" si="25"/>
        <v>0</v>
      </c>
      <c r="E193" s="6">
        <f t="shared" si="25"/>
        <v>0</v>
      </c>
      <c r="F193" s="6">
        <f t="shared" si="25"/>
        <v>22</v>
      </c>
      <c r="G193" s="6">
        <f t="shared" si="25"/>
        <v>90</v>
      </c>
      <c r="H193" s="6">
        <f t="shared" si="25"/>
        <v>200</v>
      </c>
      <c r="I193" s="6">
        <f t="shared" si="25"/>
        <v>0</v>
      </c>
      <c r="J193" s="6">
        <f t="shared" si="25"/>
        <v>0</v>
      </c>
      <c r="K193" s="6">
        <f t="shared" si="25"/>
        <v>22</v>
      </c>
      <c r="L193" s="6">
        <f t="shared" si="25"/>
        <v>90</v>
      </c>
    </row>
    <row r="194" spans="1:12" s="66" customFormat="1" ht="15" customHeight="1" x14ac:dyDescent="0.25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</row>
    <row r="195" spans="1:12" s="66" customFormat="1" ht="15" customHeight="1" x14ac:dyDescent="0.25">
      <c r="A195" s="207" t="s">
        <v>129</v>
      </c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9"/>
    </row>
    <row r="196" spans="1:12" s="66" customFormat="1" ht="15.75" customHeight="1" x14ac:dyDescent="0.25">
      <c r="A196" s="6">
        <v>217</v>
      </c>
      <c r="B196" s="12" t="s">
        <v>98</v>
      </c>
      <c r="C196" s="6">
        <v>150</v>
      </c>
      <c r="D196" s="6">
        <v>6.3</v>
      </c>
      <c r="E196" s="6">
        <v>5.25</v>
      </c>
      <c r="F196" s="6">
        <v>18.600000000000001</v>
      </c>
      <c r="G196" s="6">
        <v>147.9</v>
      </c>
      <c r="H196" s="6">
        <v>200</v>
      </c>
      <c r="I196" s="6">
        <v>8.4</v>
      </c>
      <c r="J196" s="6">
        <v>7</v>
      </c>
      <c r="K196" s="6">
        <v>24.8</v>
      </c>
      <c r="L196" s="6">
        <v>197.2</v>
      </c>
    </row>
    <row r="197" spans="1:12" s="66" customFormat="1" x14ac:dyDescent="0.25">
      <c r="A197" s="6" t="s">
        <v>171</v>
      </c>
      <c r="B197" s="11" t="s">
        <v>170</v>
      </c>
      <c r="C197" s="3">
        <v>40</v>
      </c>
      <c r="D197" s="3">
        <v>3.09</v>
      </c>
      <c r="E197" s="3">
        <v>2.59</v>
      </c>
      <c r="F197" s="3">
        <v>19.260000000000002</v>
      </c>
      <c r="G197" s="3">
        <v>112.86</v>
      </c>
      <c r="H197" s="3">
        <v>60</v>
      </c>
      <c r="I197" s="3">
        <v>4.6399999999999997</v>
      </c>
      <c r="J197" s="3">
        <v>3.89</v>
      </c>
      <c r="K197" s="3">
        <v>28.9</v>
      </c>
      <c r="L197" s="3">
        <v>169.3</v>
      </c>
    </row>
    <row r="198" spans="1:12" s="66" customFormat="1" x14ac:dyDescent="0.25">
      <c r="A198" s="6">
        <v>410</v>
      </c>
      <c r="B198" s="10" t="s">
        <v>20</v>
      </c>
      <c r="C198" s="3">
        <v>150</v>
      </c>
      <c r="D198" s="3">
        <v>0.09</v>
      </c>
      <c r="E198" s="3">
        <v>0</v>
      </c>
      <c r="F198" s="3">
        <v>9.0299999999999994</v>
      </c>
      <c r="G198" s="3">
        <v>36.479999999999997</v>
      </c>
      <c r="H198" s="3">
        <v>200</v>
      </c>
      <c r="I198" s="3">
        <v>0.12</v>
      </c>
      <c r="J198" s="3">
        <v>0</v>
      </c>
      <c r="K198" s="3">
        <v>12.04</v>
      </c>
      <c r="L198" s="3">
        <v>48.64</v>
      </c>
    </row>
    <row r="199" spans="1:12" s="66" customFormat="1" ht="15" customHeight="1" x14ac:dyDescent="0.25">
      <c r="A199" s="63" t="s">
        <v>113</v>
      </c>
      <c r="B199" s="10" t="s">
        <v>16</v>
      </c>
      <c r="C199" s="3">
        <v>20</v>
      </c>
      <c r="D199" s="3">
        <v>3.4</v>
      </c>
      <c r="E199" s="3">
        <v>1.32</v>
      </c>
      <c r="F199" s="3">
        <v>17</v>
      </c>
      <c r="G199" s="3">
        <v>51.8</v>
      </c>
      <c r="H199" s="3">
        <v>25</v>
      </c>
      <c r="I199" s="3">
        <v>4.25</v>
      </c>
      <c r="J199" s="3">
        <v>1.65</v>
      </c>
      <c r="K199" s="3">
        <v>21.25</v>
      </c>
      <c r="L199" s="3">
        <v>64.8</v>
      </c>
    </row>
    <row r="200" spans="1:12" s="66" customFormat="1" ht="15" customHeight="1" x14ac:dyDescent="0.25">
      <c r="A200" s="59" t="s">
        <v>111</v>
      </c>
      <c r="B200" s="59"/>
      <c r="C200" s="6">
        <f t="shared" ref="C200:L200" si="26">SUM(C196:C199)</f>
        <v>360</v>
      </c>
      <c r="D200" s="6">
        <f t="shared" si="26"/>
        <v>12.88</v>
      </c>
      <c r="E200" s="6">
        <f t="shared" si="26"/>
        <v>9.16</v>
      </c>
      <c r="F200" s="6">
        <f t="shared" si="26"/>
        <v>63.89</v>
      </c>
      <c r="G200" s="6">
        <f t="shared" si="26"/>
        <v>349.04</v>
      </c>
      <c r="H200" s="6">
        <f t="shared" si="26"/>
        <v>485</v>
      </c>
      <c r="I200" s="6">
        <f t="shared" si="26"/>
        <v>17.409999999999997</v>
      </c>
      <c r="J200" s="6">
        <f t="shared" si="26"/>
        <v>12.540000000000001</v>
      </c>
      <c r="K200" s="6">
        <f t="shared" si="26"/>
        <v>86.990000000000009</v>
      </c>
      <c r="L200" s="6">
        <f t="shared" si="26"/>
        <v>479.94</v>
      </c>
    </row>
    <row r="201" spans="1:12" s="66" customFormat="1" x14ac:dyDescent="0.25">
      <c r="A201" s="36" t="s">
        <v>131</v>
      </c>
      <c r="B201" s="57"/>
      <c r="C201" s="36">
        <f>C200+C193+C189+C180</f>
        <v>1446</v>
      </c>
      <c r="D201" s="57"/>
      <c r="E201" s="57"/>
      <c r="F201" s="57"/>
      <c r="G201" s="36">
        <f>G200+G193+G189+G180</f>
        <v>1446.5400000000002</v>
      </c>
      <c r="H201" s="36">
        <f>H200+H193+H189+H180</f>
        <v>1782</v>
      </c>
      <c r="I201" s="57"/>
      <c r="J201" s="57"/>
      <c r="K201" s="57"/>
      <c r="L201" s="36">
        <f>L200+L193+L189+L180</f>
        <v>1761.6399999999999</v>
      </c>
    </row>
    <row r="202" spans="1:12" s="66" customFormat="1" x14ac:dyDescent="0.25">
      <c r="A202" s="36"/>
      <c r="B202" s="57"/>
      <c r="C202" s="36"/>
      <c r="D202" s="57"/>
      <c r="E202" s="57"/>
      <c r="F202" s="57"/>
      <c r="G202" s="36"/>
      <c r="H202" s="36"/>
      <c r="I202" s="57"/>
      <c r="J202" s="57"/>
      <c r="K202" s="57"/>
      <c r="L202" s="36"/>
    </row>
    <row r="203" spans="1:12" s="66" customFormat="1" ht="15" customHeight="1" x14ac:dyDescent="0.25">
      <c r="A203" s="204">
        <v>44686</v>
      </c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9"/>
    </row>
    <row r="204" spans="1:12" s="66" customFormat="1" ht="15" customHeight="1" x14ac:dyDescent="0.25">
      <c r="A204" s="207" t="s">
        <v>116</v>
      </c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9"/>
    </row>
    <row r="205" spans="1:12" s="66" customFormat="1" ht="15.75" customHeight="1" x14ac:dyDescent="0.25">
      <c r="A205" s="6">
        <v>168</v>
      </c>
      <c r="B205" s="11" t="s">
        <v>48</v>
      </c>
      <c r="C205" s="3">
        <v>150</v>
      </c>
      <c r="D205" s="3">
        <v>5.3</v>
      </c>
      <c r="E205" s="3">
        <v>4.88</v>
      </c>
      <c r="F205" s="3">
        <v>28.93</v>
      </c>
      <c r="G205" s="3">
        <v>180.64</v>
      </c>
      <c r="H205" s="3">
        <v>180</v>
      </c>
      <c r="I205" s="3">
        <v>6.39</v>
      </c>
      <c r="J205" s="3">
        <v>5.86</v>
      </c>
      <c r="K205" s="3">
        <v>34.72</v>
      </c>
      <c r="L205" s="3">
        <v>216.77</v>
      </c>
    </row>
    <row r="206" spans="1:12" s="66" customFormat="1" ht="15.75" customHeight="1" x14ac:dyDescent="0.25">
      <c r="A206" s="6">
        <v>2</v>
      </c>
      <c r="B206" s="64" t="s">
        <v>135</v>
      </c>
      <c r="C206" s="6">
        <v>42</v>
      </c>
      <c r="D206" s="6">
        <v>2.17</v>
      </c>
      <c r="E206" s="6">
        <v>6.79</v>
      </c>
      <c r="F206" s="6">
        <v>13.15</v>
      </c>
      <c r="G206" s="6">
        <v>136.91999999999999</v>
      </c>
      <c r="H206" s="6">
        <v>44</v>
      </c>
      <c r="I206" s="6">
        <v>2.2599999999999998</v>
      </c>
      <c r="J206" s="6">
        <v>6.98</v>
      </c>
      <c r="K206" s="6">
        <v>13.52</v>
      </c>
      <c r="L206" s="6">
        <v>142.74</v>
      </c>
    </row>
    <row r="207" spans="1:12" s="66" customFormat="1" x14ac:dyDescent="0.25">
      <c r="A207" s="6">
        <v>412</v>
      </c>
      <c r="B207" s="10" t="s">
        <v>12</v>
      </c>
      <c r="C207" s="3">
        <v>150</v>
      </c>
      <c r="D207" s="3">
        <v>0.05</v>
      </c>
      <c r="E207" s="3">
        <v>0.01</v>
      </c>
      <c r="F207" s="3">
        <v>11.48</v>
      </c>
      <c r="G207" s="3">
        <v>46.22</v>
      </c>
      <c r="H207" s="3">
        <v>200</v>
      </c>
      <c r="I207" s="3">
        <v>0.1</v>
      </c>
      <c r="J207" s="3">
        <v>0.01</v>
      </c>
      <c r="K207" s="3">
        <v>15.31</v>
      </c>
      <c r="L207" s="3">
        <v>61.63</v>
      </c>
    </row>
    <row r="208" spans="1:12" s="66" customFormat="1" ht="15" customHeight="1" x14ac:dyDescent="0.25">
      <c r="A208" s="80" t="s">
        <v>111</v>
      </c>
      <c r="B208" s="81"/>
      <c r="C208" s="6">
        <f t="shared" ref="C208:H208" si="27">SUM(C205:C207)</f>
        <v>342</v>
      </c>
      <c r="D208" s="6">
        <f t="shared" si="27"/>
        <v>7.52</v>
      </c>
      <c r="E208" s="6">
        <f t="shared" si="27"/>
        <v>11.68</v>
      </c>
      <c r="F208" s="6">
        <f t="shared" si="27"/>
        <v>53.56</v>
      </c>
      <c r="G208" s="6">
        <f t="shared" si="27"/>
        <v>363.78</v>
      </c>
      <c r="H208" s="6">
        <f t="shared" si="27"/>
        <v>424</v>
      </c>
      <c r="I208" s="6">
        <f>SUM(I205:I207)</f>
        <v>8.7499999999999982</v>
      </c>
      <c r="J208" s="6">
        <f>SUM(J205:J207)</f>
        <v>12.85</v>
      </c>
      <c r="K208" s="6">
        <f>SUM(K205:K207)</f>
        <v>63.55</v>
      </c>
      <c r="L208" s="6">
        <f>SUM(L205:L207)</f>
        <v>421.14</v>
      </c>
    </row>
    <row r="209" spans="1:12" s="66" customFormat="1" ht="15" customHeight="1" x14ac:dyDescent="0.25">
      <c r="A209" s="58"/>
      <c r="B209" s="58"/>
      <c r="C209" s="58"/>
      <c r="D209" s="37"/>
      <c r="E209" s="37"/>
      <c r="F209" s="37"/>
      <c r="G209" s="37"/>
      <c r="H209" s="37"/>
      <c r="I209" s="37"/>
      <c r="J209" s="37"/>
      <c r="K209" s="37"/>
      <c r="L209" s="37"/>
    </row>
    <row r="210" spans="1:12" s="66" customFormat="1" ht="15" customHeight="1" x14ac:dyDescent="0.25">
      <c r="A210" s="207" t="s">
        <v>117</v>
      </c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9"/>
    </row>
    <row r="211" spans="1:12" s="66" customFormat="1" x14ac:dyDescent="0.25">
      <c r="A211" s="6">
        <v>73</v>
      </c>
      <c r="B211" s="11" t="s">
        <v>71</v>
      </c>
      <c r="C211" s="3">
        <v>150</v>
      </c>
      <c r="D211" s="3">
        <v>1.94</v>
      </c>
      <c r="E211" s="3">
        <v>5.87</v>
      </c>
      <c r="F211" s="3">
        <v>6.84</v>
      </c>
      <c r="G211" s="3">
        <v>85.76</v>
      </c>
      <c r="H211" s="3">
        <v>200</v>
      </c>
      <c r="I211" s="3">
        <v>2.59</v>
      </c>
      <c r="J211" s="3">
        <v>7.83</v>
      </c>
      <c r="K211" s="3">
        <v>9.1199999999999992</v>
      </c>
      <c r="L211" s="3">
        <v>114.34</v>
      </c>
    </row>
    <row r="212" spans="1:12" s="66" customFormat="1" x14ac:dyDescent="0.25">
      <c r="A212" s="6">
        <v>332</v>
      </c>
      <c r="B212" s="48" t="s">
        <v>91</v>
      </c>
      <c r="C212" s="6">
        <v>120</v>
      </c>
      <c r="D212" s="6">
        <v>2.92</v>
      </c>
      <c r="E212" s="6">
        <v>4.29</v>
      </c>
      <c r="F212" s="6">
        <v>29.34</v>
      </c>
      <c r="G212" s="6">
        <v>167.76</v>
      </c>
      <c r="H212" s="3">
        <v>130</v>
      </c>
      <c r="I212" s="4">
        <v>3.37</v>
      </c>
      <c r="J212" s="4">
        <v>4.34</v>
      </c>
      <c r="K212" s="4">
        <v>34.92</v>
      </c>
      <c r="L212" s="3">
        <v>195.15</v>
      </c>
    </row>
    <row r="213" spans="1:12" s="66" customFormat="1" x14ac:dyDescent="0.25">
      <c r="A213" s="6">
        <v>261</v>
      </c>
      <c r="B213" s="47" t="s">
        <v>73</v>
      </c>
      <c r="C213" s="3">
        <v>80</v>
      </c>
      <c r="D213" s="3">
        <v>8.2899999999999991</v>
      </c>
      <c r="E213" s="3">
        <v>4.58</v>
      </c>
      <c r="F213" s="3">
        <v>4.2699999999999996</v>
      </c>
      <c r="G213" s="3">
        <v>171.51</v>
      </c>
      <c r="H213" s="3">
        <v>90</v>
      </c>
      <c r="I213" s="3">
        <v>9.32</v>
      </c>
      <c r="J213" s="3">
        <v>5.12</v>
      </c>
      <c r="K213" s="3">
        <v>4.83</v>
      </c>
      <c r="L213" s="3">
        <v>192.94</v>
      </c>
    </row>
    <row r="214" spans="1:12" s="87" customFormat="1" ht="15.75" customHeight="1" x14ac:dyDescent="0.25">
      <c r="A214" s="53">
        <v>394</v>
      </c>
      <c r="B214" s="11" t="s">
        <v>276</v>
      </c>
      <c r="C214" s="32">
        <v>150</v>
      </c>
      <c r="D214" s="32">
        <v>0.25</v>
      </c>
      <c r="E214" s="32">
        <v>0</v>
      </c>
      <c r="F214" s="32">
        <v>17</v>
      </c>
      <c r="G214" s="32">
        <v>68.989999999999995</v>
      </c>
      <c r="H214" s="32">
        <v>200</v>
      </c>
      <c r="I214" s="32">
        <v>0.33</v>
      </c>
      <c r="J214" s="32">
        <v>0</v>
      </c>
      <c r="K214" s="32">
        <v>22.67</v>
      </c>
      <c r="L214" s="32">
        <v>91.99</v>
      </c>
    </row>
    <row r="215" spans="1:12" s="66" customFormat="1" ht="15" customHeight="1" x14ac:dyDescent="0.25">
      <c r="A215" s="63" t="s">
        <v>113</v>
      </c>
      <c r="B215" s="10" t="s">
        <v>124</v>
      </c>
      <c r="C215" s="3">
        <v>40</v>
      </c>
      <c r="D215" s="3">
        <v>2.8</v>
      </c>
      <c r="E215" s="3">
        <v>0.28000000000000003</v>
      </c>
      <c r="F215" s="3">
        <v>19.96</v>
      </c>
      <c r="G215" s="3">
        <v>96</v>
      </c>
      <c r="H215" s="3">
        <v>50</v>
      </c>
      <c r="I215" s="3">
        <v>2.8</v>
      </c>
      <c r="J215" s="3">
        <v>0.28000000000000003</v>
      </c>
      <c r="K215" s="3">
        <v>19.96</v>
      </c>
      <c r="L215" s="3">
        <v>120</v>
      </c>
    </row>
    <row r="216" spans="1:12" s="66" customFormat="1" ht="15" customHeight="1" x14ac:dyDescent="0.25">
      <c r="A216" s="80" t="s">
        <v>111</v>
      </c>
      <c r="B216" s="81"/>
      <c r="C216" s="6">
        <f t="shared" ref="C216:K216" si="28">SUM(C211:C215)</f>
        <v>540</v>
      </c>
      <c r="D216" s="6">
        <f t="shared" si="28"/>
        <v>16.2</v>
      </c>
      <c r="E216" s="6">
        <f t="shared" si="28"/>
        <v>15.02</v>
      </c>
      <c r="F216" s="6">
        <f t="shared" si="28"/>
        <v>77.41</v>
      </c>
      <c r="G216" s="6">
        <f t="shared" si="28"/>
        <v>590.02</v>
      </c>
      <c r="H216" s="6">
        <f t="shared" si="28"/>
        <v>670</v>
      </c>
      <c r="I216" s="6">
        <f t="shared" si="28"/>
        <v>18.41</v>
      </c>
      <c r="J216" s="6">
        <f t="shared" si="28"/>
        <v>17.57</v>
      </c>
      <c r="K216" s="6">
        <f t="shared" si="28"/>
        <v>91.5</v>
      </c>
      <c r="L216" s="6">
        <f>SUM(L211:L215)</f>
        <v>714.42</v>
      </c>
    </row>
    <row r="217" spans="1:12" s="66" customFormat="1" ht="15" customHeight="1" x14ac:dyDescent="0.25">
      <c r="A217" s="58"/>
      <c r="B217" s="58"/>
      <c r="C217" s="58"/>
      <c r="D217" s="37"/>
      <c r="E217" s="37"/>
      <c r="F217" s="37"/>
      <c r="G217" s="37"/>
      <c r="H217" s="37"/>
      <c r="I217" s="37"/>
      <c r="J217" s="37"/>
      <c r="K217" s="37"/>
      <c r="L217" s="37"/>
    </row>
    <row r="218" spans="1:12" s="66" customFormat="1" ht="15" customHeight="1" x14ac:dyDescent="0.25">
      <c r="A218" s="207" t="s">
        <v>125</v>
      </c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9"/>
    </row>
    <row r="219" spans="1:12" s="66" customFormat="1" ht="15.75" customHeight="1" x14ac:dyDescent="0.25">
      <c r="A219" s="6" t="s">
        <v>113</v>
      </c>
      <c r="B219" s="59" t="s">
        <v>216</v>
      </c>
      <c r="C219" s="6">
        <v>150</v>
      </c>
      <c r="D219" s="6">
        <v>4.5</v>
      </c>
      <c r="E219" s="6">
        <v>4.8</v>
      </c>
      <c r="F219" s="6">
        <v>7.05</v>
      </c>
      <c r="G219" s="6">
        <v>87</v>
      </c>
      <c r="H219" s="6">
        <v>200</v>
      </c>
      <c r="I219" s="6">
        <v>6</v>
      </c>
      <c r="J219" s="6">
        <v>6.4</v>
      </c>
      <c r="K219" s="6">
        <v>9.4</v>
      </c>
      <c r="L219" s="6">
        <v>116</v>
      </c>
    </row>
    <row r="220" spans="1:12" s="66" customFormat="1" ht="15" customHeight="1" x14ac:dyDescent="0.25">
      <c r="A220" s="80" t="s">
        <v>111</v>
      </c>
      <c r="B220" s="81"/>
      <c r="C220" s="6">
        <f t="shared" ref="C220:L220" si="29">SUM(C219:C219)</f>
        <v>150</v>
      </c>
      <c r="D220" s="6">
        <f t="shared" si="29"/>
        <v>4.5</v>
      </c>
      <c r="E220" s="6">
        <f t="shared" si="29"/>
        <v>4.8</v>
      </c>
      <c r="F220" s="6">
        <f t="shared" si="29"/>
        <v>7.05</v>
      </c>
      <c r="G220" s="6">
        <f t="shared" si="29"/>
        <v>87</v>
      </c>
      <c r="H220" s="6">
        <f t="shared" si="29"/>
        <v>200</v>
      </c>
      <c r="I220" s="6">
        <f t="shared" si="29"/>
        <v>6</v>
      </c>
      <c r="J220" s="6">
        <f t="shared" si="29"/>
        <v>6.4</v>
      </c>
      <c r="K220" s="6">
        <f t="shared" si="29"/>
        <v>9.4</v>
      </c>
      <c r="L220" s="6">
        <f t="shared" si="29"/>
        <v>116</v>
      </c>
    </row>
    <row r="221" spans="1:12" s="66" customFormat="1" ht="15" customHeight="1" x14ac:dyDescent="0.25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</row>
    <row r="222" spans="1:12" s="66" customFormat="1" ht="15" customHeight="1" x14ac:dyDescent="0.25">
      <c r="A222" s="207" t="s">
        <v>129</v>
      </c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9"/>
    </row>
    <row r="223" spans="1:12" x14ac:dyDescent="0.25">
      <c r="A223" s="1">
        <v>225</v>
      </c>
      <c r="B223" s="51" t="s">
        <v>283</v>
      </c>
      <c r="C223" s="1">
        <v>165</v>
      </c>
      <c r="D223" s="1">
        <v>10.49</v>
      </c>
      <c r="E223" s="1">
        <v>10.35</v>
      </c>
      <c r="F223" s="1">
        <v>27.95</v>
      </c>
      <c r="G223" s="1">
        <v>247</v>
      </c>
      <c r="H223" s="1">
        <v>200</v>
      </c>
      <c r="I223" s="1">
        <v>12.7</v>
      </c>
      <c r="J223" s="1">
        <v>12.5</v>
      </c>
      <c r="K223" s="1">
        <v>33.9</v>
      </c>
      <c r="L223" s="1">
        <v>299.39999999999998</v>
      </c>
    </row>
    <row r="224" spans="1:12" s="66" customFormat="1" ht="15.75" customHeight="1" x14ac:dyDescent="0.25">
      <c r="A224" s="6" t="s">
        <v>113</v>
      </c>
      <c r="B224" s="12" t="s">
        <v>190</v>
      </c>
      <c r="C224" s="6">
        <v>25</v>
      </c>
      <c r="D224" s="6">
        <v>1.7</v>
      </c>
      <c r="E224" s="6">
        <v>2.13</v>
      </c>
      <c r="F224" s="6">
        <v>14.25</v>
      </c>
      <c r="G224" s="6">
        <v>76.75</v>
      </c>
      <c r="H224" s="6">
        <v>30</v>
      </c>
      <c r="I224" s="6">
        <v>2.04</v>
      </c>
      <c r="J224" s="6">
        <v>2.5499999999999998</v>
      </c>
      <c r="K224" s="6">
        <v>17.100000000000001</v>
      </c>
      <c r="L224" s="6">
        <v>92.1</v>
      </c>
    </row>
    <row r="225" spans="1:14" s="66" customFormat="1" ht="15" customHeight="1" x14ac:dyDescent="0.25">
      <c r="A225" s="6">
        <v>410</v>
      </c>
      <c r="B225" s="10" t="s">
        <v>130</v>
      </c>
      <c r="C225" s="3">
        <v>150</v>
      </c>
      <c r="D225" s="3">
        <v>4.4999999999999998E-2</v>
      </c>
      <c r="E225" s="3">
        <v>0</v>
      </c>
      <c r="F225" s="3">
        <v>4.51</v>
      </c>
      <c r="G225" s="3">
        <v>18.239999999999998</v>
      </c>
      <c r="H225" s="3">
        <v>200</v>
      </c>
      <c r="I225" s="3">
        <v>0.06</v>
      </c>
      <c r="J225" s="3">
        <v>0</v>
      </c>
      <c r="K225" s="3">
        <v>6.02</v>
      </c>
      <c r="L225" s="3">
        <v>18.239999999999998</v>
      </c>
    </row>
    <row r="226" spans="1:14" s="66" customFormat="1" ht="15" customHeight="1" x14ac:dyDescent="0.25">
      <c r="A226" s="63" t="s">
        <v>113</v>
      </c>
      <c r="B226" s="10" t="s">
        <v>16</v>
      </c>
      <c r="C226" s="3">
        <v>20</v>
      </c>
      <c r="D226" s="3">
        <v>3.4</v>
      </c>
      <c r="E226" s="3">
        <v>1.32</v>
      </c>
      <c r="F226" s="3">
        <v>17</v>
      </c>
      <c r="G226" s="3">
        <v>51.8</v>
      </c>
      <c r="H226" s="3">
        <v>25</v>
      </c>
      <c r="I226" s="3">
        <v>4.25</v>
      </c>
      <c r="J226" s="3">
        <v>1.65</v>
      </c>
      <c r="K226" s="3">
        <v>21.25</v>
      </c>
      <c r="L226" s="3">
        <v>51.8</v>
      </c>
    </row>
    <row r="227" spans="1:14" s="66" customFormat="1" ht="15" customHeight="1" x14ac:dyDescent="0.25">
      <c r="A227" s="59" t="s">
        <v>111</v>
      </c>
      <c r="B227" s="59"/>
      <c r="C227" s="6">
        <f t="shared" ref="C227:K227" si="30">SUM(C223:C225)</f>
        <v>340</v>
      </c>
      <c r="D227" s="6">
        <f t="shared" si="30"/>
        <v>12.234999999999999</v>
      </c>
      <c r="E227" s="6">
        <f t="shared" si="30"/>
        <v>12.48</v>
      </c>
      <c r="F227" s="6">
        <f t="shared" si="30"/>
        <v>46.71</v>
      </c>
      <c r="G227" s="6">
        <f t="shared" si="30"/>
        <v>341.99</v>
      </c>
      <c r="H227" s="6">
        <f t="shared" si="30"/>
        <v>430</v>
      </c>
      <c r="I227" s="6">
        <f t="shared" si="30"/>
        <v>14.799999999999999</v>
      </c>
      <c r="J227" s="6">
        <f t="shared" si="30"/>
        <v>15.05</v>
      </c>
      <c r="K227" s="6">
        <f t="shared" si="30"/>
        <v>57.019999999999996</v>
      </c>
      <c r="L227" s="6">
        <f>SUM(L223:L226)</f>
        <v>461.54</v>
      </c>
    </row>
    <row r="228" spans="1:14" s="66" customFormat="1" x14ac:dyDescent="0.25">
      <c r="A228" s="36" t="s">
        <v>131</v>
      </c>
      <c r="B228" s="57"/>
      <c r="C228" s="36">
        <f>C227+C220+C216+C208</f>
        <v>1372</v>
      </c>
      <c r="D228" s="57"/>
      <c r="E228" s="57"/>
      <c r="F228" s="57"/>
      <c r="G228" s="36">
        <f>G227+G220+G216+G208</f>
        <v>1382.79</v>
      </c>
      <c r="H228" s="36">
        <f>H227+H220+H216+H208</f>
        <v>1724</v>
      </c>
      <c r="I228" s="57"/>
      <c r="J228" s="57"/>
      <c r="K228" s="57"/>
      <c r="L228" s="36">
        <f>L227+L220+L216+L208</f>
        <v>1713.1</v>
      </c>
    </row>
    <row r="229" spans="1:14" s="66" customFormat="1" x14ac:dyDescent="0.25">
      <c r="A229" s="36"/>
      <c r="B229" s="57"/>
      <c r="C229" s="36"/>
      <c r="D229" s="57"/>
      <c r="E229" s="57"/>
      <c r="F229" s="57"/>
      <c r="G229" s="36"/>
      <c r="H229" s="36"/>
      <c r="I229" s="57"/>
      <c r="J229" s="57"/>
      <c r="K229" s="57"/>
      <c r="L229" s="36"/>
    </row>
    <row r="230" spans="1:14" s="66" customFormat="1" ht="15" customHeight="1" x14ac:dyDescent="0.25">
      <c r="A230" s="204">
        <v>44687</v>
      </c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9"/>
      <c r="N230" s="66" t="s">
        <v>223</v>
      </c>
    </row>
    <row r="231" spans="1:14" s="66" customFormat="1" ht="15" customHeight="1" x14ac:dyDescent="0.25">
      <c r="A231" s="207" t="s">
        <v>116</v>
      </c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9"/>
    </row>
    <row r="232" spans="1:14" s="66" customFormat="1" ht="15.75" customHeight="1" x14ac:dyDescent="0.25">
      <c r="A232" s="6">
        <v>168</v>
      </c>
      <c r="B232" s="11" t="s">
        <v>82</v>
      </c>
      <c r="C232" s="3">
        <v>150</v>
      </c>
      <c r="D232" s="3">
        <v>4.08</v>
      </c>
      <c r="E232" s="3">
        <v>4.08</v>
      </c>
      <c r="F232" s="3">
        <v>25.05</v>
      </c>
      <c r="G232" s="3">
        <v>153</v>
      </c>
      <c r="H232" s="3">
        <v>180</v>
      </c>
      <c r="I232" s="3">
        <v>4.8899999999999997</v>
      </c>
      <c r="J232" s="3">
        <v>3.81</v>
      </c>
      <c r="K232" s="3">
        <v>30.04</v>
      </c>
      <c r="L232" s="3">
        <v>173.7</v>
      </c>
    </row>
    <row r="233" spans="1:14" ht="15.75" customHeight="1" x14ac:dyDescent="0.25">
      <c r="A233" s="1">
        <v>2</v>
      </c>
      <c r="B233" s="31" t="s">
        <v>275</v>
      </c>
      <c r="C233" s="1">
        <v>42</v>
      </c>
      <c r="D233" s="1">
        <v>2.17</v>
      </c>
      <c r="E233" s="1">
        <v>6.79</v>
      </c>
      <c r="F233" s="1">
        <v>13.15</v>
      </c>
      <c r="G233" s="1">
        <v>136.91999999999999</v>
      </c>
      <c r="H233" s="1">
        <v>44</v>
      </c>
      <c r="I233" s="1">
        <v>2.2599999999999998</v>
      </c>
      <c r="J233" s="1">
        <v>6.98</v>
      </c>
      <c r="K233" s="1">
        <v>13.52</v>
      </c>
      <c r="L233" s="1">
        <v>142.74</v>
      </c>
    </row>
    <row r="234" spans="1:14" s="66" customFormat="1" ht="15.75" customHeight="1" x14ac:dyDescent="0.25">
      <c r="A234" s="6">
        <v>414</v>
      </c>
      <c r="B234" s="11" t="s">
        <v>24</v>
      </c>
      <c r="C234" s="3">
        <v>150</v>
      </c>
      <c r="D234" s="3">
        <v>2.09</v>
      </c>
      <c r="E234" s="3">
        <v>2.39</v>
      </c>
      <c r="F234" s="3">
        <v>14.78</v>
      </c>
      <c r="G234" s="3">
        <v>89.02</v>
      </c>
      <c r="H234" s="3">
        <v>200</v>
      </c>
      <c r="I234" s="3">
        <v>2.79</v>
      </c>
      <c r="J234" s="3">
        <v>3.19</v>
      </c>
      <c r="K234" s="3">
        <v>19.71</v>
      </c>
      <c r="L234" s="3">
        <v>118.69</v>
      </c>
    </row>
    <row r="235" spans="1:14" s="66" customFormat="1" ht="15" customHeight="1" x14ac:dyDescent="0.25">
      <c r="A235" s="80" t="s">
        <v>111</v>
      </c>
      <c r="B235" s="81"/>
      <c r="C235" s="6">
        <f t="shared" ref="C235:H235" si="31">SUM(C232:C234)</f>
        <v>342</v>
      </c>
      <c r="D235" s="6">
        <f t="shared" si="31"/>
        <v>8.34</v>
      </c>
      <c r="E235" s="6">
        <f t="shared" si="31"/>
        <v>13.260000000000002</v>
      </c>
      <c r="F235" s="6">
        <f t="shared" si="31"/>
        <v>52.980000000000004</v>
      </c>
      <c r="G235" s="6">
        <f t="shared" si="31"/>
        <v>378.93999999999994</v>
      </c>
      <c r="H235" s="6">
        <f t="shared" si="31"/>
        <v>424</v>
      </c>
      <c r="I235" s="6">
        <f>SUM(I232:I234)</f>
        <v>9.94</v>
      </c>
      <c r="J235" s="6">
        <f>SUM(J232:J234)</f>
        <v>13.98</v>
      </c>
      <c r="K235" s="6">
        <f>SUM(K232:K234)</f>
        <v>63.27</v>
      </c>
      <c r="L235" s="6">
        <f>SUM(L232:L234)</f>
        <v>435.13</v>
      </c>
    </row>
    <row r="236" spans="1:14" s="66" customFormat="1" ht="15" customHeight="1" x14ac:dyDescent="0.25">
      <c r="A236" s="58"/>
      <c r="B236" s="58"/>
      <c r="C236" s="58"/>
      <c r="D236" s="37"/>
      <c r="E236" s="37"/>
      <c r="F236" s="37"/>
      <c r="G236" s="37"/>
      <c r="H236" s="37"/>
      <c r="I236" s="37"/>
      <c r="J236" s="37"/>
      <c r="K236" s="37"/>
      <c r="L236" s="37"/>
    </row>
    <row r="237" spans="1:14" s="66" customFormat="1" ht="15" customHeight="1" x14ac:dyDescent="0.25">
      <c r="A237" s="207" t="s">
        <v>117</v>
      </c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9"/>
    </row>
    <row r="238" spans="1:14" x14ac:dyDescent="0.25">
      <c r="A238" s="1">
        <v>80</v>
      </c>
      <c r="B238" s="140" t="s">
        <v>188</v>
      </c>
      <c r="C238" s="19">
        <v>150</v>
      </c>
      <c r="D238" s="19">
        <v>2.95</v>
      </c>
      <c r="E238" s="19">
        <v>3.68</v>
      </c>
      <c r="F238" s="19">
        <v>12.63</v>
      </c>
      <c r="G238" s="19">
        <v>90.66</v>
      </c>
      <c r="H238" s="19">
        <v>200</v>
      </c>
      <c r="I238" s="19">
        <v>3.93</v>
      </c>
      <c r="J238" s="19">
        <v>4.91</v>
      </c>
      <c r="K238" s="19">
        <v>16.84</v>
      </c>
      <c r="L238" s="19">
        <v>120.88</v>
      </c>
    </row>
    <row r="239" spans="1:14" s="66" customFormat="1" ht="15" customHeight="1" x14ac:dyDescent="0.25">
      <c r="A239" s="6">
        <v>292</v>
      </c>
      <c r="B239" s="11" t="s">
        <v>54</v>
      </c>
      <c r="C239" s="6">
        <v>200</v>
      </c>
      <c r="D239" s="3">
        <v>22.51</v>
      </c>
      <c r="E239" s="3">
        <v>18.600000000000001</v>
      </c>
      <c r="F239" s="3">
        <v>25.72</v>
      </c>
      <c r="G239" s="3">
        <v>299.10000000000002</v>
      </c>
      <c r="H239" s="6">
        <v>220</v>
      </c>
      <c r="I239" s="3">
        <v>24.76</v>
      </c>
      <c r="J239" s="3">
        <v>20.46</v>
      </c>
      <c r="K239" s="3">
        <v>28.29</v>
      </c>
      <c r="L239" s="3">
        <v>329.01</v>
      </c>
    </row>
    <row r="240" spans="1:14" s="66" customFormat="1" ht="15.75" customHeight="1" x14ac:dyDescent="0.25">
      <c r="A240" s="6" t="s">
        <v>113</v>
      </c>
      <c r="B240" s="11" t="s">
        <v>76</v>
      </c>
      <c r="C240" s="3">
        <v>40</v>
      </c>
      <c r="D240" s="3">
        <v>0</v>
      </c>
      <c r="E240" s="3">
        <v>2.8</v>
      </c>
      <c r="F240" s="3">
        <v>2.8</v>
      </c>
      <c r="G240" s="3">
        <v>36</v>
      </c>
      <c r="H240" s="3">
        <v>50</v>
      </c>
      <c r="I240" s="3">
        <v>0</v>
      </c>
      <c r="J240" s="3">
        <v>3.5</v>
      </c>
      <c r="K240" s="3">
        <v>3.5</v>
      </c>
      <c r="L240" s="3">
        <v>45</v>
      </c>
    </row>
    <row r="241" spans="1:17" s="66" customFormat="1" ht="15.75" customHeight="1" x14ac:dyDescent="0.25">
      <c r="A241" s="6">
        <v>396</v>
      </c>
      <c r="B241" s="11" t="s">
        <v>28</v>
      </c>
      <c r="C241" s="3">
        <v>150</v>
      </c>
      <c r="D241" s="3">
        <v>0.1</v>
      </c>
      <c r="E241" s="3">
        <v>0</v>
      </c>
      <c r="F241" s="3">
        <v>15.86</v>
      </c>
      <c r="G241" s="3">
        <v>63.8</v>
      </c>
      <c r="H241" s="3">
        <v>200</v>
      </c>
      <c r="I241" s="3">
        <v>0.13</v>
      </c>
      <c r="J241" s="3">
        <v>0</v>
      </c>
      <c r="K241" s="3">
        <v>21.15</v>
      </c>
      <c r="L241" s="3">
        <v>85.1</v>
      </c>
    </row>
    <row r="242" spans="1:17" s="66" customFormat="1" ht="15" customHeight="1" x14ac:dyDescent="0.25">
      <c r="A242" s="63" t="s">
        <v>113</v>
      </c>
      <c r="B242" s="10" t="s">
        <v>124</v>
      </c>
      <c r="C242" s="3">
        <v>40</v>
      </c>
      <c r="D242" s="3">
        <v>2.8</v>
      </c>
      <c r="E242" s="3">
        <v>0.28000000000000003</v>
      </c>
      <c r="F242" s="3">
        <v>19.96</v>
      </c>
      <c r="G242" s="3">
        <v>96</v>
      </c>
      <c r="H242" s="3">
        <v>50</v>
      </c>
      <c r="I242" s="3">
        <v>2.8</v>
      </c>
      <c r="J242" s="3">
        <v>0.28000000000000003</v>
      </c>
      <c r="K242" s="3">
        <v>19.96</v>
      </c>
      <c r="L242" s="3">
        <v>120</v>
      </c>
    </row>
    <row r="243" spans="1:17" s="66" customFormat="1" ht="15" customHeight="1" x14ac:dyDescent="0.25">
      <c r="A243" s="80" t="s">
        <v>111</v>
      </c>
      <c r="B243" s="81"/>
      <c r="C243" s="6">
        <f t="shared" ref="C243:L243" si="32">SUM(C238:C242)</f>
        <v>580</v>
      </c>
      <c r="D243" s="6">
        <f t="shared" si="32"/>
        <v>28.360000000000003</v>
      </c>
      <c r="E243" s="6">
        <f t="shared" si="32"/>
        <v>25.360000000000003</v>
      </c>
      <c r="F243" s="6">
        <f t="shared" si="32"/>
        <v>76.97</v>
      </c>
      <c r="G243" s="6">
        <f t="shared" si="32"/>
        <v>585.55999999999995</v>
      </c>
      <c r="H243" s="6">
        <f t="shared" si="32"/>
        <v>720</v>
      </c>
      <c r="I243" s="6">
        <f t="shared" si="32"/>
        <v>31.62</v>
      </c>
      <c r="J243" s="6">
        <f t="shared" si="32"/>
        <v>29.150000000000002</v>
      </c>
      <c r="K243" s="6">
        <f t="shared" si="32"/>
        <v>89.740000000000009</v>
      </c>
      <c r="L243" s="6">
        <f t="shared" si="32"/>
        <v>699.99</v>
      </c>
    </row>
    <row r="244" spans="1:17" s="66" customFormat="1" ht="15" customHeight="1" x14ac:dyDescent="0.25">
      <c r="A244" s="58"/>
      <c r="B244" s="58"/>
      <c r="C244" s="58"/>
      <c r="D244" s="37"/>
      <c r="E244" s="37"/>
      <c r="F244" s="37"/>
      <c r="G244" s="37"/>
      <c r="H244" s="37"/>
      <c r="I244" s="37"/>
      <c r="J244" s="37"/>
      <c r="K244" s="37"/>
      <c r="L244" s="37"/>
    </row>
    <row r="245" spans="1:17" s="66" customFormat="1" ht="15" customHeight="1" x14ac:dyDescent="0.25">
      <c r="A245" s="207" t="s">
        <v>125</v>
      </c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9"/>
    </row>
    <row r="246" spans="1:17" s="66" customFormat="1" ht="15.75" customHeight="1" x14ac:dyDescent="0.25">
      <c r="A246" s="6">
        <v>417</v>
      </c>
      <c r="B246" s="11" t="s">
        <v>206</v>
      </c>
      <c r="C246" s="3">
        <v>200</v>
      </c>
      <c r="D246" s="5">
        <v>0.11</v>
      </c>
      <c r="E246" s="5">
        <v>0</v>
      </c>
      <c r="F246" s="5">
        <v>21.1</v>
      </c>
      <c r="G246" s="3">
        <v>84.7</v>
      </c>
      <c r="H246" s="3">
        <v>200</v>
      </c>
      <c r="I246" s="5">
        <v>0.11</v>
      </c>
      <c r="J246" s="5">
        <v>0</v>
      </c>
      <c r="K246" s="5">
        <v>21.1</v>
      </c>
      <c r="L246" s="3">
        <v>84.7</v>
      </c>
    </row>
    <row r="247" spans="1:17" s="66" customFormat="1" ht="15" customHeight="1" x14ac:dyDescent="0.25">
      <c r="A247" s="80" t="s">
        <v>111</v>
      </c>
      <c r="B247" s="81"/>
      <c r="C247" s="6">
        <f t="shared" ref="C247:L247" si="33">SUM(C246:C246)</f>
        <v>200</v>
      </c>
      <c r="D247" s="6">
        <f t="shared" si="33"/>
        <v>0.11</v>
      </c>
      <c r="E247" s="6">
        <f t="shared" si="33"/>
        <v>0</v>
      </c>
      <c r="F247" s="6">
        <f t="shared" si="33"/>
        <v>21.1</v>
      </c>
      <c r="G247" s="6">
        <f t="shared" si="33"/>
        <v>84.7</v>
      </c>
      <c r="H247" s="6">
        <f t="shared" si="33"/>
        <v>200</v>
      </c>
      <c r="I247" s="6">
        <f t="shared" si="33"/>
        <v>0.11</v>
      </c>
      <c r="J247" s="6">
        <f t="shared" si="33"/>
        <v>0</v>
      </c>
      <c r="K247" s="6">
        <f t="shared" si="33"/>
        <v>21.1</v>
      </c>
      <c r="L247" s="6">
        <f t="shared" si="33"/>
        <v>84.7</v>
      </c>
    </row>
    <row r="248" spans="1:17" s="66" customFormat="1" ht="15" customHeight="1" x14ac:dyDescent="0.2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</row>
    <row r="249" spans="1:17" s="66" customFormat="1" ht="15" customHeight="1" x14ac:dyDescent="0.25">
      <c r="A249" s="207" t="s">
        <v>129</v>
      </c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9"/>
    </row>
    <row r="250" spans="1:17" s="66" customFormat="1" ht="15" customHeight="1" x14ac:dyDescent="0.25">
      <c r="A250" s="6">
        <v>100</v>
      </c>
      <c r="B250" s="11" t="s">
        <v>70</v>
      </c>
      <c r="C250" s="3">
        <v>150</v>
      </c>
      <c r="D250" s="3">
        <v>4.1900000000000004</v>
      </c>
      <c r="E250" s="3">
        <v>4.59</v>
      </c>
      <c r="F250" s="3">
        <v>14.8</v>
      </c>
      <c r="G250" s="3">
        <v>117.06</v>
      </c>
      <c r="H250" s="3">
        <v>200</v>
      </c>
      <c r="I250" s="3">
        <v>5.59</v>
      </c>
      <c r="J250" s="3">
        <v>6.12</v>
      </c>
      <c r="K250" s="3">
        <v>19.73</v>
      </c>
      <c r="L250" s="3">
        <v>156.1</v>
      </c>
    </row>
    <row r="251" spans="1:17" s="66" customFormat="1" ht="15.75" customHeight="1" x14ac:dyDescent="0.25">
      <c r="A251" s="6" t="s">
        <v>145</v>
      </c>
      <c r="B251" s="12" t="s">
        <v>147</v>
      </c>
      <c r="C251" s="6">
        <v>40</v>
      </c>
      <c r="D251" s="6">
        <v>5.32</v>
      </c>
      <c r="E251" s="6">
        <v>1.98</v>
      </c>
      <c r="F251" s="6">
        <v>31.44</v>
      </c>
      <c r="G251" s="6">
        <v>164.71</v>
      </c>
      <c r="H251" s="6">
        <v>60</v>
      </c>
      <c r="I251" s="6">
        <v>7.08</v>
      </c>
      <c r="J251" s="6">
        <v>2.63</v>
      </c>
      <c r="K251" s="6">
        <v>41.81</v>
      </c>
      <c r="L251" s="6">
        <v>219.07</v>
      </c>
    </row>
    <row r="252" spans="1:17" s="66" customFormat="1" ht="15.75" customHeight="1" x14ac:dyDescent="0.25">
      <c r="A252" s="6">
        <v>416</v>
      </c>
      <c r="B252" s="12" t="s">
        <v>108</v>
      </c>
      <c r="C252" s="6">
        <v>150</v>
      </c>
      <c r="D252" s="6">
        <v>3.15</v>
      </c>
      <c r="E252" s="6">
        <v>2.72</v>
      </c>
      <c r="F252" s="6">
        <v>12.96</v>
      </c>
      <c r="G252" s="6">
        <v>89</v>
      </c>
      <c r="H252" s="6">
        <v>200</v>
      </c>
      <c r="I252" s="6">
        <v>4.2</v>
      </c>
      <c r="J252" s="6">
        <v>3.62</v>
      </c>
      <c r="K252" s="6">
        <v>17.28</v>
      </c>
      <c r="L252" s="6">
        <v>118.66</v>
      </c>
      <c r="Q252" s="66" t="s">
        <v>104</v>
      </c>
    </row>
    <row r="253" spans="1:17" s="66" customFormat="1" ht="15" customHeight="1" x14ac:dyDescent="0.25">
      <c r="A253" s="63" t="s">
        <v>113</v>
      </c>
      <c r="B253" s="10" t="s">
        <v>16</v>
      </c>
      <c r="C253" s="3">
        <v>20</v>
      </c>
      <c r="D253" s="3">
        <v>3.4</v>
      </c>
      <c r="E253" s="3">
        <v>1.32</v>
      </c>
      <c r="F253" s="3">
        <v>17</v>
      </c>
      <c r="G253" s="3">
        <v>51.8</v>
      </c>
      <c r="H253" s="3">
        <v>25</v>
      </c>
      <c r="I253" s="3">
        <v>4.25</v>
      </c>
      <c r="J253" s="3">
        <v>1.65</v>
      </c>
      <c r="K253" s="3">
        <v>21.25</v>
      </c>
      <c r="L253" s="3">
        <v>51.8</v>
      </c>
    </row>
    <row r="254" spans="1:17" s="66" customFormat="1" ht="15" customHeight="1" x14ac:dyDescent="0.25">
      <c r="A254" s="59" t="s">
        <v>111</v>
      </c>
      <c r="B254" s="59"/>
      <c r="C254" s="6">
        <f t="shared" ref="C254:K254" si="34">SUM(C250:C253)</f>
        <v>360</v>
      </c>
      <c r="D254" s="6">
        <f t="shared" si="34"/>
        <v>16.060000000000002</v>
      </c>
      <c r="E254" s="6">
        <f t="shared" si="34"/>
        <v>10.610000000000001</v>
      </c>
      <c r="F254" s="6">
        <f t="shared" si="34"/>
        <v>76.2</v>
      </c>
      <c r="G254" s="6">
        <f t="shared" si="34"/>
        <v>422.57</v>
      </c>
      <c r="H254" s="6">
        <f t="shared" si="34"/>
        <v>485</v>
      </c>
      <c r="I254" s="6">
        <f t="shared" si="34"/>
        <v>21.12</v>
      </c>
      <c r="J254" s="6">
        <f t="shared" si="34"/>
        <v>14.020000000000001</v>
      </c>
      <c r="K254" s="6">
        <f t="shared" si="34"/>
        <v>100.07000000000001</v>
      </c>
      <c r="L254" s="6">
        <f>SUM(L250:L253)</f>
        <v>545.62999999999988</v>
      </c>
    </row>
    <row r="255" spans="1:17" s="66" customFormat="1" x14ac:dyDescent="0.25">
      <c r="A255" s="36" t="s">
        <v>131</v>
      </c>
      <c r="B255" s="57"/>
      <c r="C255" s="36">
        <f>C254+C247+C243+C235</f>
        <v>1482</v>
      </c>
      <c r="D255" s="57"/>
      <c r="E255" s="57"/>
      <c r="F255" s="57"/>
      <c r="G255" s="36">
        <f>G254+G247+G243+G235</f>
        <v>1471.77</v>
      </c>
      <c r="H255" s="36">
        <f>H254+H247+H243+H235</f>
        <v>1829</v>
      </c>
      <c r="I255" s="57"/>
      <c r="J255" s="57"/>
      <c r="K255" s="57"/>
      <c r="L255" s="36">
        <f>L254+L247+L243+L235</f>
        <v>1765.4499999999998</v>
      </c>
    </row>
    <row r="256" spans="1:17" s="66" customFormat="1" x14ac:dyDescent="0.25">
      <c r="A256" s="36"/>
      <c r="B256" s="57"/>
      <c r="C256" s="36"/>
      <c r="D256" s="57"/>
      <c r="E256" s="57"/>
      <c r="F256" s="57"/>
      <c r="G256" s="36"/>
      <c r="H256" s="36"/>
      <c r="I256" s="57"/>
      <c r="J256" s="57"/>
      <c r="K256" s="57"/>
      <c r="L256" s="36"/>
    </row>
    <row r="257" spans="1:12" s="66" customFormat="1" ht="15" customHeight="1" x14ac:dyDescent="0.25">
      <c r="A257" s="204">
        <v>44692</v>
      </c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9"/>
    </row>
    <row r="258" spans="1:12" s="66" customFormat="1" ht="15" customHeight="1" x14ac:dyDescent="0.25">
      <c r="A258" s="207" t="s">
        <v>116</v>
      </c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9"/>
    </row>
    <row r="259" spans="1:12" s="66" customFormat="1" ht="15.75" customHeight="1" x14ac:dyDescent="0.25">
      <c r="A259" s="6">
        <v>168</v>
      </c>
      <c r="B259" s="11" t="s">
        <v>66</v>
      </c>
      <c r="C259" s="3">
        <v>150</v>
      </c>
      <c r="D259" s="3">
        <v>4.78</v>
      </c>
      <c r="E259" s="3">
        <v>5.14</v>
      </c>
      <c r="F259" s="3">
        <v>28.38</v>
      </c>
      <c r="G259" s="3">
        <v>176.21</v>
      </c>
      <c r="H259" s="3">
        <v>180</v>
      </c>
      <c r="I259" s="3">
        <v>5.73</v>
      </c>
      <c r="J259" s="3">
        <v>6.17</v>
      </c>
      <c r="K259" s="3">
        <v>34.06</v>
      </c>
      <c r="L259" s="3">
        <v>211.5</v>
      </c>
    </row>
    <row r="260" spans="1:12" s="66" customFormat="1" ht="15.75" customHeight="1" x14ac:dyDescent="0.25">
      <c r="A260" s="6">
        <v>1</v>
      </c>
      <c r="B260" s="12" t="s">
        <v>110</v>
      </c>
      <c r="C260" s="6">
        <v>36</v>
      </c>
      <c r="D260" s="6">
        <v>2.17</v>
      </c>
      <c r="E260" s="6">
        <v>6.79</v>
      </c>
      <c r="F260" s="6">
        <v>13.15</v>
      </c>
      <c r="G260" s="6">
        <v>122.4</v>
      </c>
      <c r="H260" s="6">
        <v>37</v>
      </c>
      <c r="I260" s="6">
        <v>2.2599999999999998</v>
      </c>
      <c r="J260" s="6">
        <v>6.98</v>
      </c>
      <c r="K260" s="6">
        <v>13.52</v>
      </c>
      <c r="L260" s="6">
        <v>122.4</v>
      </c>
    </row>
    <row r="261" spans="1:12" s="66" customFormat="1" ht="15.75" customHeight="1" x14ac:dyDescent="0.25">
      <c r="A261" s="6">
        <v>413</v>
      </c>
      <c r="B261" s="11" t="s">
        <v>32</v>
      </c>
      <c r="C261" s="3">
        <v>150</v>
      </c>
      <c r="D261" s="3">
        <v>1.05</v>
      </c>
      <c r="E261" s="3">
        <v>1.2</v>
      </c>
      <c r="F261" s="3">
        <v>13.01</v>
      </c>
      <c r="G261" s="3">
        <v>66.989999999999995</v>
      </c>
      <c r="H261" s="3">
        <v>200</v>
      </c>
      <c r="I261" s="3">
        <v>1.4</v>
      </c>
      <c r="J261" s="3">
        <v>1.6</v>
      </c>
      <c r="K261" s="3">
        <v>17.350000000000001</v>
      </c>
      <c r="L261" s="3">
        <v>89.32</v>
      </c>
    </row>
    <row r="262" spans="1:12" s="66" customFormat="1" ht="15" customHeight="1" x14ac:dyDescent="0.25">
      <c r="A262" s="80" t="s">
        <v>111</v>
      </c>
      <c r="B262" s="81"/>
      <c r="C262" s="6">
        <f t="shared" ref="C262:H262" si="35">SUM(C259:C261)</f>
        <v>336</v>
      </c>
      <c r="D262" s="6">
        <f t="shared" si="35"/>
        <v>8</v>
      </c>
      <c r="E262" s="6">
        <f t="shared" si="35"/>
        <v>13.129999999999999</v>
      </c>
      <c r="F262" s="6">
        <f t="shared" si="35"/>
        <v>54.54</v>
      </c>
      <c r="G262" s="6">
        <f t="shared" si="35"/>
        <v>365.6</v>
      </c>
      <c r="H262" s="6">
        <f t="shared" si="35"/>
        <v>417</v>
      </c>
      <c r="I262" s="6">
        <f>SUM(I259:I261)</f>
        <v>9.39</v>
      </c>
      <c r="J262" s="6">
        <f>SUM(J259:J261)</f>
        <v>14.75</v>
      </c>
      <c r="K262" s="6">
        <f>SUM(K259:K261)</f>
        <v>64.930000000000007</v>
      </c>
      <c r="L262" s="6">
        <f>SUM(L259:L261)</f>
        <v>423.21999999999997</v>
      </c>
    </row>
    <row r="263" spans="1:12" s="66" customFormat="1" ht="15" customHeight="1" x14ac:dyDescent="0.25">
      <c r="A263" s="58"/>
      <c r="B263" s="58"/>
      <c r="C263" s="58"/>
      <c r="D263" s="37"/>
      <c r="E263" s="37"/>
      <c r="F263" s="37"/>
      <c r="G263" s="37"/>
      <c r="H263" s="37"/>
      <c r="I263" s="37"/>
      <c r="J263" s="37"/>
      <c r="K263" s="37"/>
      <c r="L263" s="37"/>
    </row>
    <row r="264" spans="1:12" s="66" customFormat="1" ht="15" customHeight="1" x14ac:dyDescent="0.25">
      <c r="A264" s="207" t="s">
        <v>117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9"/>
    </row>
    <row r="265" spans="1:12" s="66" customFormat="1" x14ac:dyDescent="0.25">
      <c r="A265" s="6">
        <v>73</v>
      </c>
      <c r="B265" s="11" t="s">
        <v>71</v>
      </c>
      <c r="C265" s="3">
        <v>150</v>
      </c>
      <c r="D265" s="3">
        <v>1.94</v>
      </c>
      <c r="E265" s="3">
        <v>5.87</v>
      </c>
      <c r="F265" s="3">
        <v>6.84</v>
      </c>
      <c r="G265" s="3">
        <v>85.76</v>
      </c>
      <c r="H265" s="3">
        <v>200</v>
      </c>
      <c r="I265" s="3">
        <v>2.59</v>
      </c>
      <c r="J265" s="3">
        <v>7.83</v>
      </c>
      <c r="K265" s="3">
        <v>9.1199999999999992</v>
      </c>
      <c r="L265" s="3">
        <v>114.34</v>
      </c>
    </row>
    <row r="266" spans="1:12" s="66" customFormat="1" x14ac:dyDescent="0.25">
      <c r="A266" s="6">
        <v>321</v>
      </c>
      <c r="B266" s="12" t="s">
        <v>162</v>
      </c>
      <c r="C266" s="6">
        <v>180</v>
      </c>
      <c r="D266" s="6">
        <v>16.940000000000001</v>
      </c>
      <c r="E266" s="6">
        <v>14.65</v>
      </c>
      <c r="F266" s="6">
        <v>30.09</v>
      </c>
      <c r="G266" s="6">
        <v>316.8</v>
      </c>
      <c r="H266" s="6">
        <v>200</v>
      </c>
      <c r="I266" s="6">
        <v>18.89</v>
      </c>
      <c r="J266" s="6">
        <v>15.94</v>
      </c>
      <c r="K266" s="6">
        <v>33.44</v>
      </c>
      <c r="L266" s="6">
        <v>352</v>
      </c>
    </row>
    <row r="267" spans="1:12" ht="15.75" customHeight="1" x14ac:dyDescent="0.25">
      <c r="A267" s="45" t="s">
        <v>113</v>
      </c>
      <c r="B267" s="153" t="s">
        <v>143</v>
      </c>
      <c r="C267" s="45">
        <v>40</v>
      </c>
      <c r="D267" s="45">
        <v>0.4</v>
      </c>
      <c r="E267" s="45">
        <v>4</v>
      </c>
      <c r="F267" s="45">
        <v>2.8</v>
      </c>
      <c r="G267" s="45">
        <v>48.8</v>
      </c>
      <c r="H267" s="1">
        <v>50</v>
      </c>
      <c r="I267" s="45">
        <v>0.5</v>
      </c>
      <c r="J267" s="45">
        <v>5</v>
      </c>
      <c r="K267" s="45">
        <v>3.5</v>
      </c>
      <c r="L267" s="1">
        <v>61</v>
      </c>
    </row>
    <row r="268" spans="1:12" ht="15.75" customHeight="1" x14ac:dyDescent="0.25">
      <c r="A268" s="1">
        <v>394</v>
      </c>
      <c r="B268" s="140" t="s">
        <v>156</v>
      </c>
      <c r="C268" s="19">
        <v>150</v>
      </c>
      <c r="D268" s="19">
        <v>0.12</v>
      </c>
      <c r="E268" s="19">
        <v>0</v>
      </c>
      <c r="F268" s="19">
        <v>11.24</v>
      </c>
      <c r="G268" s="19">
        <v>45.48</v>
      </c>
      <c r="H268" s="19">
        <v>200</v>
      </c>
      <c r="I268" s="19">
        <v>0.16</v>
      </c>
      <c r="J268" s="19">
        <v>0</v>
      </c>
      <c r="K268" s="19">
        <v>14.99</v>
      </c>
      <c r="L268" s="19">
        <v>60.64</v>
      </c>
    </row>
    <row r="269" spans="1:12" s="66" customFormat="1" ht="15" customHeight="1" x14ac:dyDescent="0.25">
      <c r="A269" s="63" t="s">
        <v>113</v>
      </c>
      <c r="B269" s="10" t="s">
        <v>124</v>
      </c>
      <c r="C269" s="3">
        <v>40</v>
      </c>
      <c r="D269" s="3">
        <v>2.8</v>
      </c>
      <c r="E269" s="3">
        <v>0.28000000000000003</v>
      </c>
      <c r="F269" s="3">
        <v>19.96</v>
      </c>
      <c r="G269" s="3">
        <v>96</v>
      </c>
      <c r="H269" s="3">
        <v>50</v>
      </c>
      <c r="I269" s="3">
        <v>2.8</v>
      </c>
      <c r="J269" s="3">
        <v>0.28000000000000003</v>
      </c>
      <c r="K269" s="3">
        <v>19.96</v>
      </c>
      <c r="L269" s="3">
        <v>120</v>
      </c>
    </row>
    <row r="270" spans="1:12" s="66" customFormat="1" ht="15" customHeight="1" x14ac:dyDescent="0.25">
      <c r="A270" s="80" t="s">
        <v>111</v>
      </c>
      <c r="B270" s="81"/>
      <c r="C270" s="6">
        <f t="shared" ref="C270:K270" si="36">SUM(C265:C269)</f>
        <v>560</v>
      </c>
      <c r="D270" s="6">
        <f t="shared" si="36"/>
        <v>22.200000000000003</v>
      </c>
      <c r="E270" s="6">
        <f t="shared" si="36"/>
        <v>24.8</v>
      </c>
      <c r="F270" s="6">
        <f t="shared" si="36"/>
        <v>70.930000000000007</v>
      </c>
      <c r="G270" s="6">
        <f t="shared" si="36"/>
        <v>592.84</v>
      </c>
      <c r="H270" s="6">
        <f t="shared" si="36"/>
        <v>700</v>
      </c>
      <c r="I270" s="6">
        <f t="shared" si="36"/>
        <v>24.94</v>
      </c>
      <c r="J270" s="6">
        <f t="shared" si="36"/>
        <v>29.05</v>
      </c>
      <c r="K270" s="6">
        <f t="shared" si="36"/>
        <v>81.009999999999991</v>
      </c>
      <c r="L270" s="6">
        <f>SUM(L265:L269)</f>
        <v>707.98</v>
      </c>
    </row>
    <row r="271" spans="1:12" s="66" customFormat="1" ht="15" customHeight="1" x14ac:dyDescent="0.25">
      <c r="A271" s="58"/>
      <c r="B271" s="58"/>
      <c r="C271" s="58"/>
      <c r="D271" s="37"/>
      <c r="E271" s="37"/>
      <c r="F271" s="37"/>
      <c r="G271" s="37"/>
      <c r="H271" s="37"/>
      <c r="I271" s="37"/>
      <c r="J271" s="37"/>
      <c r="K271" s="37"/>
      <c r="L271" s="37"/>
    </row>
    <row r="272" spans="1:12" s="66" customFormat="1" ht="15" customHeight="1" x14ac:dyDescent="0.25">
      <c r="A272" s="207" t="s">
        <v>125</v>
      </c>
      <c r="B272" s="208"/>
      <c r="C272" s="208"/>
      <c r="D272" s="208"/>
      <c r="E272" s="208"/>
      <c r="F272" s="208"/>
      <c r="G272" s="208"/>
      <c r="H272" s="208"/>
      <c r="I272" s="208"/>
      <c r="J272" s="208"/>
      <c r="K272" s="208"/>
      <c r="L272" s="209"/>
    </row>
    <row r="273" spans="1:12" s="66" customFormat="1" ht="15.75" customHeight="1" x14ac:dyDescent="0.25">
      <c r="A273" s="6" t="s">
        <v>113</v>
      </c>
      <c r="B273" s="59" t="s">
        <v>216</v>
      </c>
      <c r="C273" s="6">
        <v>150</v>
      </c>
      <c r="D273" s="6">
        <v>4.5</v>
      </c>
      <c r="E273" s="6">
        <v>4.8</v>
      </c>
      <c r="F273" s="6">
        <v>7.05</v>
      </c>
      <c r="G273" s="6">
        <v>87</v>
      </c>
      <c r="H273" s="6">
        <v>200</v>
      </c>
      <c r="I273" s="6">
        <v>6</v>
      </c>
      <c r="J273" s="6">
        <v>6.4</v>
      </c>
      <c r="K273" s="6">
        <v>9.4</v>
      </c>
      <c r="L273" s="6">
        <v>116</v>
      </c>
    </row>
    <row r="274" spans="1:12" s="66" customFormat="1" ht="15" customHeight="1" x14ac:dyDescent="0.25">
      <c r="A274" s="213" t="s">
        <v>111</v>
      </c>
      <c r="B274" s="214"/>
      <c r="C274" s="215"/>
      <c r="D274" s="6">
        <f t="shared" ref="D274:L274" si="37">SUM(D273:D273)</f>
        <v>4.5</v>
      </c>
      <c r="E274" s="6">
        <f t="shared" si="37"/>
        <v>4.8</v>
      </c>
      <c r="F274" s="6">
        <f t="shared" si="37"/>
        <v>7.05</v>
      </c>
      <c r="G274" s="6">
        <f t="shared" si="37"/>
        <v>87</v>
      </c>
      <c r="H274" s="6">
        <f t="shared" si="37"/>
        <v>200</v>
      </c>
      <c r="I274" s="6">
        <f t="shared" si="37"/>
        <v>6</v>
      </c>
      <c r="J274" s="6">
        <f t="shared" si="37"/>
        <v>6.4</v>
      </c>
      <c r="K274" s="6">
        <f t="shared" si="37"/>
        <v>9.4</v>
      </c>
      <c r="L274" s="6">
        <f t="shared" si="37"/>
        <v>116</v>
      </c>
    </row>
    <row r="275" spans="1:12" s="66" customFormat="1" ht="15" customHeight="1" x14ac:dyDescent="0.25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</row>
    <row r="276" spans="1:12" s="66" customFormat="1" ht="15" customHeight="1" x14ac:dyDescent="0.25">
      <c r="A276" s="207" t="s">
        <v>129</v>
      </c>
      <c r="B276" s="208"/>
      <c r="C276" s="208"/>
      <c r="D276" s="208"/>
      <c r="E276" s="208"/>
      <c r="F276" s="208"/>
      <c r="G276" s="208"/>
      <c r="H276" s="208"/>
      <c r="I276" s="208"/>
      <c r="J276" s="208"/>
      <c r="K276" s="208"/>
      <c r="L276" s="209"/>
    </row>
    <row r="277" spans="1:12" s="66" customFormat="1" ht="15.75" customHeight="1" x14ac:dyDescent="0.25">
      <c r="A277" s="6">
        <v>217</v>
      </c>
      <c r="B277" s="11" t="s">
        <v>51</v>
      </c>
      <c r="C277" s="3">
        <v>150</v>
      </c>
      <c r="D277" s="3">
        <v>19.07</v>
      </c>
      <c r="E277" s="3">
        <v>7.62</v>
      </c>
      <c r="F277" s="3">
        <v>19.34</v>
      </c>
      <c r="G277" s="3">
        <v>222.15</v>
      </c>
      <c r="H277" s="3">
        <v>200</v>
      </c>
      <c r="I277" s="3">
        <v>25.43</v>
      </c>
      <c r="J277" s="3">
        <v>10.16</v>
      </c>
      <c r="K277" s="3">
        <v>25.79</v>
      </c>
      <c r="L277" s="3">
        <v>296.2</v>
      </c>
    </row>
    <row r="278" spans="1:12" s="66" customFormat="1" x14ac:dyDescent="0.25">
      <c r="A278" s="6" t="s">
        <v>113</v>
      </c>
      <c r="B278" s="12" t="s">
        <v>112</v>
      </c>
      <c r="C278" s="6">
        <v>15</v>
      </c>
      <c r="D278" s="6">
        <v>1.1200000000000001</v>
      </c>
      <c r="E278" s="6">
        <v>2.25</v>
      </c>
      <c r="F278" s="6">
        <v>10.4</v>
      </c>
      <c r="G278" s="6">
        <v>66</v>
      </c>
      <c r="H278" s="6">
        <v>30</v>
      </c>
      <c r="I278" s="6">
        <v>2.25</v>
      </c>
      <c r="J278" s="6">
        <v>4.5</v>
      </c>
      <c r="K278" s="6">
        <v>20.399999999999999</v>
      </c>
      <c r="L278" s="6">
        <v>132</v>
      </c>
    </row>
    <row r="279" spans="1:12" s="66" customFormat="1" ht="15" customHeight="1" x14ac:dyDescent="0.25">
      <c r="A279" s="6">
        <v>410</v>
      </c>
      <c r="B279" s="10" t="s">
        <v>130</v>
      </c>
      <c r="C279" s="3">
        <v>150</v>
      </c>
      <c r="D279" s="3">
        <v>4.4999999999999998E-2</v>
      </c>
      <c r="E279" s="3">
        <v>0</v>
      </c>
      <c r="F279" s="3">
        <v>4.51</v>
      </c>
      <c r="G279" s="3">
        <v>18.239999999999998</v>
      </c>
      <c r="H279" s="3">
        <v>200</v>
      </c>
      <c r="I279" s="3">
        <v>0.06</v>
      </c>
      <c r="J279" s="3">
        <v>0</v>
      </c>
      <c r="K279" s="3">
        <v>6.02</v>
      </c>
      <c r="L279" s="3">
        <v>18.239999999999998</v>
      </c>
    </row>
    <row r="280" spans="1:12" s="66" customFormat="1" ht="15" customHeight="1" x14ac:dyDescent="0.25">
      <c r="A280" s="63" t="s">
        <v>113</v>
      </c>
      <c r="B280" s="10" t="s">
        <v>16</v>
      </c>
      <c r="C280" s="3">
        <v>20</v>
      </c>
      <c r="D280" s="3">
        <v>3.4</v>
      </c>
      <c r="E280" s="3">
        <v>1.32</v>
      </c>
      <c r="F280" s="3">
        <v>17</v>
      </c>
      <c r="G280" s="3">
        <v>51.8</v>
      </c>
      <c r="H280" s="3">
        <v>25</v>
      </c>
      <c r="I280" s="3">
        <v>4.25</v>
      </c>
      <c r="J280" s="3">
        <v>1.65</v>
      </c>
      <c r="K280" s="3">
        <v>21.25</v>
      </c>
      <c r="L280" s="3">
        <v>51.8</v>
      </c>
    </row>
    <row r="281" spans="1:12" s="66" customFormat="1" ht="15" customHeight="1" x14ac:dyDescent="0.25">
      <c r="A281" s="59" t="s">
        <v>111</v>
      </c>
      <c r="B281" s="59"/>
      <c r="C281" s="6">
        <f t="shared" ref="C281:J281" si="38">SUM(C277:C280)</f>
        <v>335</v>
      </c>
      <c r="D281" s="6">
        <f t="shared" si="38"/>
        <v>23.635000000000002</v>
      </c>
      <c r="E281" s="6">
        <f t="shared" si="38"/>
        <v>11.190000000000001</v>
      </c>
      <c r="F281" s="6">
        <f t="shared" si="38"/>
        <v>51.25</v>
      </c>
      <c r="G281" s="6">
        <f t="shared" si="38"/>
        <v>358.19</v>
      </c>
      <c r="H281" s="6">
        <f t="shared" si="38"/>
        <v>455</v>
      </c>
      <c r="I281" s="6">
        <f t="shared" si="38"/>
        <v>31.99</v>
      </c>
      <c r="J281" s="6">
        <f t="shared" si="38"/>
        <v>16.309999999999999</v>
      </c>
      <c r="K281" s="6">
        <f>SUM(K277:K280)</f>
        <v>73.459999999999994</v>
      </c>
      <c r="L281" s="6">
        <f>SUM(L277:L280)</f>
        <v>498.24</v>
      </c>
    </row>
    <row r="282" spans="1:12" s="66" customFormat="1" x14ac:dyDescent="0.25">
      <c r="A282" s="36" t="s">
        <v>131</v>
      </c>
      <c r="B282" s="57"/>
      <c r="C282" s="36">
        <f>C281+C274+C270+C262</f>
        <v>1231</v>
      </c>
      <c r="D282" s="57"/>
      <c r="E282" s="57"/>
      <c r="F282" s="57"/>
      <c r="G282" s="36">
        <f>G281+G274+G270+G262</f>
        <v>1403.63</v>
      </c>
      <c r="H282" s="36">
        <f>H281+H274+H270+H262</f>
        <v>1772</v>
      </c>
      <c r="I282" s="57"/>
      <c r="J282" s="57"/>
      <c r="K282" s="57"/>
      <c r="L282" s="36">
        <f>L281+L274+L270+L262</f>
        <v>1745.44</v>
      </c>
    </row>
    <row r="283" spans="1:12" s="66" customFormat="1" x14ac:dyDescent="0.25">
      <c r="A283" s="221" t="s">
        <v>174</v>
      </c>
      <c r="B283" s="221"/>
      <c r="C283" s="221"/>
      <c r="D283" s="221"/>
      <c r="E283" s="36"/>
      <c r="F283" s="36"/>
      <c r="G283" s="36">
        <f>(G282+G255+G228+G201+G173+G147+G119+G92+G64+G36)/10</f>
        <v>1425.893</v>
      </c>
      <c r="H283" s="57"/>
      <c r="I283" s="36"/>
      <c r="J283" s="36"/>
      <c r="K283" s="36"/>
      <c r="L283" s="36">
        <f>(L282+L255+L228+L201+L173+L147+L119+L92+L64+L36)/10</f>
        <v>1739.3809999999999</v>
      </c>
    </row>
    <row r="284" spans="1:12" s="66" customFormat="1" ht="15" customHeight="1" x14ac:dyDescent="0.25">
      <c r="A284" s="36"/>
      <c r="B284" s="57"/>
      <c r="C284" s="36"/>
      <c r="D284" s="57"/>
      <c r="E284" s="57"/>
      <c r="F284" s="57"/>
      <c r="G284" s="36"/>
      <c r="H284" s="36"/>
      <c r="I284" s="57"/>
      <c r="J284" s="57"/>
      <c r="K284" s="57"/>
      <c r="L284" s="36"/>
    </row>
    <row r="285" spans="1:12" s="66" customFormat="1" x14ac:dyDescent="0.25">
      <c r="A285" s="67"/>
      <c r="B285" s="67"/>
      <c r="C285" s="67"/>
      <c r="D285" s="67"/>
      <c r="E285" s="57"/>
      <c r="F285" s="57"/>
      <c r="G285" s="36"/>
      <c r="H285" s="57"/>
      <c r="I285" s="57"/>
      <c r="J285" s="57"/>
      <c r="K285" s="57"/>
      <c r="L285" s="36"/>
    </row>
    <row r="286" spans="1:12" s="66" customFormat="1" x14ac:dyDescent="0.25">
      <c r="A286" s="194" t="s">
        <v>203</v>
      </c>
      <c r="B286" s="194"/>
      <c r="C286" s="194"/>
      <c r="D286" s="194"/>
      <c r="E286" s="194"/>
      <c r="F286" s="194"/>
      <c r="G286" s="194"/>
      <c r="H286" s="194"/>
      <c r="I286" s="194"/>
      <c r="J286" s="194"/>
      <c r="K286" s="194"/>
      <c r="L286" s="194"/>
    </row>
    <row r="287" spans="1:12" s="66" customFormat="1" ht="28.5" customHeight="1" x14ac:dyDescent="0.25">
      <c r="A287" s="194" t="s">
        <v>204</v>
      </c>
      <c r="B287" s="194"/>
      <c r="C287" s="194"/>
      <c r="D287" s="194"/>
      <c r="E287" s="194"/>
      <c r="F287" s="194"/>
      <c r="G287" s="194"/>
      <c r="H287" s="194"/>
      <c r="I287" s="194"/>
      <c r="J287" s="194"/>
      <c r="K287" s="194"/>
      <c r="L287" s="194"/>
    </row>
    <row r="288" spans="1:12" s="66" customForma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</row>
    <row r="289" spans="1:12" s="66" customFormat="1" x14ac:dyDescent="0.25">
      <c r="A289" s="222" t="s">
        <v>173</v>
      </c>
      <c r="B289" s="222"/>
      <c r="C289" s="57"/>
      <c r="D289" s="57"/>
      <c r="E289" s="57"/>
      <c r="F289" s="57"/>
      <c r="G289" s="57"/>
      <c r="H289" s="57"/>
      <c r="I289" s="57"/>
      <c r="J289" s="57"/>
      <c r="K289" s="57"/>
      <c r="L289" s="57"/>
    </row>
  </sheetData>
  <mergeCells count="64">
    <mergeCell ref="A283:D283"/>
    <mergeCell ref="A286:L286"/>
    <mergeCell ref="A287:L287"/>
    <mergeCell ref="A289:B289"/>
    <mergeCell ref="A257:L257"/>
    <mergeCell ref="A258:L258"/>
    <mergeCell ref="A264:L264"/>
    <mergeCell ref="A272:L272"/>
    <mergeCell ref="A274:C274"/>
    <mergeCell ref="A276:L276"/>
    <mergeCell ref="A249:L249"/>
    <mergeCell ref="A191:L191"/>
    <mergeCell ref="A195:L195"/>
    <mergeCell ref="A203:L203"/>
    <mergeCell ref="A204:L204"/>
    <mergeCell ref="A210:L210"/>
    <mergeCell ref="A218:L218"/>
    <mergeCell ref="A222:L222"/>
    <mergeCell ref="A230:L230"/>
    <mergeCell ref="A231:L231"/>
    <mergeCell ref="A237:L237"/>
    <mergeCell ref="A245:L245"/>
    <mergeCell ref="A182:L182"/>
    <mergeCell ref="A122:L122"/>
    <mergeCell ref="A128:L128"/>
    <mergeCell ref="A138:L138"/>
    <mergeCell ref="A142:L142"/>
    <mergeCell ref="A149:L149"/>
    <mergeCell ref="A150:L150"/>
    <mergeCell ref="A156:L156"/>
    <mergeCell ref="A164:L164"/>
    <mergeCell ref="A168:L168"/>
    <mergeCell ref="A175:L175"/>
    <mergeCell ref="A176:L176"/>
    <mergeCell ref="A121:L121"/>
    <mergeCell ref="A66:L66"/>
    <mergeCell ref="A67:L67"/>
    <mergeCell ref="A73:L73"/>
    <mergeCell ref="A82:L82"/>
    <mergeCell ref="A86:L86"/>
    <mergeCell ref="A94:L94"/>
    <mergeCell ref="A95:L95"/>
    <mergeCell ref="A101:L101"/>
    <mergeCell ref="A110:L110"/>
    <mergeCell ref="A112:C112"/>
    <mergeCell ref="A114:L114"/>
    <mergeCell ref="A58:L58"/>
    <mergeCell ref="C9:G9"/>
    <mergeCell ref="H9:L9"/>
    <mergeCell ref="A11:L11"/>
    <mergeCell ref="A12:L12"/>
    <mergeCell ref="A18:L18"/>
    <mergeCell ref="A26:L26"/>
    <mergeCell ref="A30:L30"/>
    <mergeCell ref="A38:L38"/>
    <mergeCell ref="A39:L39"/>
    <mergeCell ref="A45:L45"/>
    <mergeCell ref="A53:L53"/>
    <mergeCell ref="B8:K8"/>
    <mergeCell ref="H2:K2"/>
    <mergeCell ref="H3:J3"/>
    <mergeCell ref="H4:K4"/>
    <mergeCell ref="H5:K5"/>
    <mergeCell ref="B7:K7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Q338"/>
  <sheetViews>
    <sheetView workbookViewId="0">
      <selection activeCell="F317" sqref="F317"/>
    </sheetView>
  </sheetViews>
  <sheetFormatPr defaultRowHeight="15" x14ac:dyDescent="0.25"/>
  <cols>
    <col min="1" max="1" width="11.140625" customWidth="1"/>
    <col min="2" max="2" width="28.42578125" customWidth="1"/>
  </cols>
  <sheetData>
    <row r="1" spans="1:17" s="66" customFormat="1" x14ac:dyDescent="0.25">
      <c r="A1" s="57" t="s">
        <v>223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7" s="66" customFormat="1" x14ac:dyDescent="0.25">
      <c r="A2" s="57"/>
      <c r="B2" s="57"/>
      <c r="C2" s="57"/>
      <c r="D2" s="57"/>
      <c r="E2" s="57"/>
      <c r="F2" s="57"/>
      <c r="G2" s="57"/>
      <c r="H2" s="210" t="s">
        <v>267</v>
      </c>
      <c r="I2" s="210"/>
      <c r="J2" s="210"/>
      <c r="K2" s="210"/>
      <c r="L2" s="57"/>
    </row>
    <row r="3" spans="1:17" s="66" customFormat="1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7" s="66" customFormat="1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7" s="66" customFormat="1" x14ac:dyDescent="0.25">
      <c r="A5" s="57"/>
      <c r="B5" s="57"/>
      <c r="C5" s="57"/>
      <c r="D5" s="57"/>
      <c r="E5" s="57"/>
      <c r="F5" s="57"/>
      <c r="G5" s="57"/>
      <c r="H5" s="210" t="s">
        <v>285</v>
      </c>
      <c r="I5" s="210"/>
      <c r="J5" s="210"/>
      <c r="K5" s="210"/>
      <c r="L5" s="57"/>
    </row>
    <row r="6" spans="1:17" s="66" customFormat="1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7" s="66" customFormat="1" x14ac:dyDescent="0.25">
      <c r="A7" s="57"/>
      <c r="B7" s="211" t="s">
        <v>293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7" s="66" customFormat="1" x14ac:dyDescent="0.25">
      <c r="A8" s="57"/>
      <c r="B8" s="212" t="s">
        <v>288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7" s="66" customFormat="1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7" s="66" customFormat="1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7" s="66" customFormat="1" ht="15" customHeight="1" x14ac:dyDescent="0.25">
      <c r="A11" s="204">
        <v>44977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7" s="66" customFormat="1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7" s="66" customFormat="1" ht="15.75" customHeight="1" x14ac:dyDescent="0.25">
      <c r="A13" s="6">
        <v>168</v>
      </c>
      <c r="B13" s="11" t="s">
        <v>42</v>
      </c>
      <c r="C13" s="3">
        <v>150</v>
      </c>
      <c r="D13" s="3">
        <v>5.58</v>
      </c>
      <c r="E13" s="3">
        <v>6.05</v>
      </c>
      <c r="F13" s="3">
        <v>26.46</v>
      </c>
      <c r="G13" s="3">
        <v>182.94</v>
      </c>
      <c r="H13" s="3">
        <v>180</v>
      </c>
      <c r="I13" s="3">
        <v>6.7</v>
      </c>
      <c r="J13" s="3">
        <v>7.3</v>
      </c>
      <c r="K13" s="3">
        <v>31.75</v>
      </c>
      <c r="L13" s="3">
        <v>219.53</v>
      </c>
    </row>
    <row r="14" spans="1:17" s="66" customFormat="1" ht="15.75" customHeight="1" x14ac:dyDescent="0.25">
      <c r="A14" s="6">
        <v>3</v>
      </c>
      <c r="B14" s="64" t="s">
        <v>153</v>
      </c>
      <c r="C14" s="6">
        <v>42</v>
      </c>
      <c r="D14" s="6">
        <v>4.41</v>
      </c>
      <c r="E14" s="6">
        <v>6.42</v>
      </c>
      <c r="F14" s="6">
        <v>13.58</v>
      </c>
      <c r="G14" s="6">
        <v>129.69999999999999</v>
      </c>
      <c r="H14" s="6">
        <v>44</v>
      </c>
      <c r="I14" s="6">
        <v>4.7300000000000004</v>
      </c>
      <c r="J14" s="6">
        <v>6.88</v>
      </c>
      <c r="K14" s="6">
        <v>14.56</v>
      </c>
      <c r="L14" s="6">
        <v>139</v>
      </c>
    </row>
    <row r="15" spans="1:17" s="66" customFormat="1" x14ac:dyDescent="0.25">
      <c r="A15" s="6">
        <v>410</v>
      </c>
      <c r="B15" s="10" t="s">
        <v>130</v>
      </c>
      <c r="C15" s="3">
        <v>150</v>
      </c>
      <c r="D15" s="3">
        <v>4.4999999999999998E-2</v>
      </c>
      <c r="E15" s="3">
        <v>0</v>
      </c>
      <c r="F15" s="3">
        <v>4.51</v>
      </c>
      <c r="G15" s="3">
        <v>18.239999999999998</v>
      </c>
      <c r="H15" s="3">
        <v>200</v>
      </c>
      <c r="I15" s="3">
        <v>0.06</v>
      </c>
      <c r="J15" s="3">
        <v>0</v>
      </c>
      <c r="K15" s="3">
        <v>6.02</v>
      </c>
      <c r="L15" s="3">
        <v>24.32</v>
      </c>
      <c r="Q15" s="66" t="s">
        <v>223</v>
      </c>
    </row>
    <row r="16" spans="1:17" s="87" customFormat="1" ht="15" customHeight="1" x14ac:dyDescent="0.25">
      <c r="A16" s="48" t="s">
        <v>111</v>
      </c>
      <c r="B16" s="154"/>
      <c r="C16" s="53">
        <f t="shared" ref="C16:L16" si="0">SUM(C13:C15)</f>
        <v>342</v>
      </c>
      <c r="D16" s="53">
        <f t="shared" si="0"/>
        <v>10.035</v>
      </c>
      <c r="E16" s="53">
        <f t="shared" si="0"/>
        <v>12.469999999999999</v>
      </c>
      <c r="F16" s="53">
        <f t="shared" si="0"/>
        <v>44.55</v>
      </c>
      <c r="G16" s="53">
        <f t="shared" si="0"/>
        <v>330.88</v>
      </c>
      <c r="H16" s="53">
        <f t="shared" si="0"/>
        <v>424</v>
      </c>
      <c r="I16" s="53">
        <f t="shared" si="0"/>
        <v>11.49</v>
      </c>
      <c r="J16" s="53">
        <f t="shared" si="0"/>
        <v>14.18</v>
      </c>
      <c r="K16" s="53">
        <f t="shared" si="0"/>
        <v>52.33</v>
      </c>
      <c r="L16" s="53">
        <f t="shared" si="0"/>
        <v>382.84999999999997</v>
      </c>
    </row>
    <row r="17" spans="1:12" s="87" customFormat="1" ht="15" customHeight="1" x14ac:dyDescent="0.25">
      <c r="A17" s="155"/>
      <c r="B17" s="155"/>
      <c r="C17" s="155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12" s="66" customFormat="1" x14ac:dyDescent="0.25">
      <c r="A18" s="6">
        <v>73</v>
      </c>
      <c r="B18" s="11" t="s">
        <v>71</v>
      </c>
      <c r="C18" s="3">
        <v>150</v>
      </c>
      <c r="D18" s="3">
        <v>1.94</v>
      </c>
      <c r="E18" s="3">
        <v>5.87</v>
      </c>
      <c r="F18" s="3">
        <v>6.84</v>
      </c>
      <c r="G18" s="3">
        <v>85.76</v>
      </c>
      <c r="H18" s="3">
        <v>200</v>
      </c>
      <c r="I18" s="3">
        <v>2.59</v>
      </c>
      <c r="J18" s="3">
        <v>7.83</v>
      </c>
      <c r="K18" s="3">
        <v>9.1199999999999992</v>
      </c>
      <c r="L18" s="3">
        <v>114.34</v>
      </c>
    </row>
    <row r="19" spans="1:12" s="66" customFormat="1" ht="15.75" customHeight="1" x14ac:dyDescent="0.25">
      <c r="A19" s="6">
        <v>332</v>
      </c>
      <c r="B19" s="11" t="s">
        <v>72</v>
      </c>
      <c r="C19" s="3">
        <v>120</v>
      </c>
      <c r="D19" s="3">
        <v>6.99</v>
      </c>
      <c r="E19" s="3">
        <v>4.34</v>
      </c>
      <c r="F19" s="3">
        <v>36</v>
      </c>
      <c r="G19" s="3">
        <v>211.05</v>
      </c>
      <c r="H19" s="3">
        <v>130</v>
      </c>
      <c r="I19" s="3">
        <v>7.57</v>
      </c>
      <c r="J19" s="3">
        <v>4.7</v>
      </c>
      <c r="K19" s="3">
        <v>39</v>
      </c>
      <c r="L19" s="3">
        <v>228.64</v>
      </c>
    </row>
    <row r="20" spans="1:12" s="66" customFormat="1" ht="15.75" customHeight="1" x14ac:dyDescent="0.25">
      <c r="A20" s="6" t="s">
        <v>212</v>
      </c>
      <c r="B20" s="12" t="s">
        <v>213</v>
      </c>
      <c r="C20" s="3">
        <v>70</v>
      </c>
      <c r="D20" s="6">
        <v>7.34</v>
      </c>
      <c r="E20" s="6">
        <v>9.0500000000000007</v>
      </c>
      <c r="F20" s="6">
        <v>8.4700000000000006</v>
      </c>
      <c r="G20" s="6">
        <v>144.6</v>
      </c>
      <c r="H20" s="3">
        <v>80</v>
      </c>
      <c r="I20" s="6">
        <v>8.57</v>
      </c>
      <c r="J20" s="6">
        <v>10.55</v>
      </c>
      <c r="K20" s="6">
        <v>9.8800000000000008</v>
      </c>
      <c r="L20" s="6">
        <v>168.7</v>
      </c>
    </row>
    <row r="21" spans="1:12" s="66" customFormat="1" x14ac:dyDescent="0.25">
      <c r="A21" s="6">
        <v>366</v>
      </c>
      <c r="B21" s="47" t="s">
        <v>36</v>
      </c>
      <c r="C21" s="3">
        <v>30</v>
      </c>
      <c r="D21" s="3">
        <v>0.16</v>
      </c>
      <c r="E21" s="3">
        <v>1.1000000000000001</v>
      </c>
      <c r="F21" s="3">
        <v>1.57</v>
      </c>
      <c r="G21" s="3">
        <v>16.850000000000001</v>
      </c>
      <c r="H21" s="3">
        <v>30</v>
      </c>
      <c r="I21" s="3">
        <v>0.16</v>
      </c>
      <c r="J21" s="3">
        <v>1.1000000000000001</v>
      </c>
      <c r="K21" s="3">
        <v>1.57</v>
      </c>
      <c r="L21" s="3">
        <v>16.850000000000001</v>
      </c>
    </row>
    <row r="22" spans="1:12" s="66" customFormat="1" ht="15.75" customHeight="1" x14ac:dyDescent="0.25">
      <c r="A22" s="6">
        <v>34</v>
      </c>
      <c r="B22" s="11" t="s">
        <v>37</v>
      </c>
      <c r="C22" s="3">
        <v>40</v>
      </c>
      <c r="D22" s="3">
        <v>0.88</v>
      </c>
      <c r="E22" s="3">
        <v>2.68</v>
      </c>
      <c r="F22" s="3">
        <v>4.12</v>
      </c>
      <c r="G22" s="3">
        <v>44</v>
      </c>
      <c r="H22" s="3">
        <v>50</v>
      </c>
      <c r="I22" s="3">
        <v>1.1000000000000001</v>
      </c>
      <c r="J22" s="3">
        <v>3.35</v>
      </c>
      <c r="K22" s="3">
        <v>5.15</v>
      </c>
      <c r="L22" s="3">
        <v>55</v>
      </c>
    </row>
    <row r="23" spans="1:12" s="66" customFormat="1" ht="15.75" customHeight="1" x14ac:dyDescent="0.25">
      <c r="A23" s="6">
        <v>390</v>
      </c>
      <c r="B23" s="12" t="s">
        <v>109</v>
      </c>
      <c r="C23" s="6">
        <v>150</v>
      </c>
      <c r="D23" s="6">
        <v>0.24</v>
      </c>
      <c r="E23" s="6">
        <v>0.06</v>
      </c>
      <c r="F23" s="6">
        <v>18.149999999999999</v>
      </c>
      <c r="G23" s="6">
        <v>74.099999999999994</v>
      </c>
      <c r="H23" s="6">
        <v>200</v>
      </c>
      <c r="I23" s="6">
        <v>0.32</v>
      </c>
      <c r="J23" s="6">
        <v>0.08</v>
      </c>
      <c r="K23" s="6">
        <v>24.2</v>
      </c>
      <c r="L23" s="6">
        <v>98.8</v>
      </c>
    </row>
    <row r="24" spans="1:12" s="66" customFormat="1" x14ac:dyDescent="0.25">
      <c r="A24" s="6" t="s">
        <v>113</v>
      </c>
      <c r="B24" s="10" t="s">
        <v>124</v>
      </c>
      <c r="C24" s="3">
        <v>40</v>
      </c>
      <c r="D24" s="3">
        <v>2.8</v>
      </c>
      <c r="E24" s="3">
        <v>0.28000000000000003</v>
      </c>
      <c r="F24" s="3">
        <v>19.96</v>
      </c>
      <c r="G24" s="3">
        <v>96</v>
      </c>
      <c r="H24" s="3">
        <v>50</v>
      </c>
      <c r="I24" s="3">
        <v>3.5</v>
      </c>
      <c r="J24" s="3">
        <v>0.35</v>
      </c>
      <c r="K24" s="3">
        <v>24.95</v>
      </c>
      <c r="L24" s="3">
        <v>120</v>
      </c>
    </row>
    <row r="25" spans="1:12" s="87" customFormat="1" ht="15" customHeight="1" x14ac:dyDescent="0.25">
      <c r="A25" s="48" t="s">
        <v>111</v>
      </c>
      <c r="B25" s="154"/>
      <c r="C25" s="53">
        <f t="shared" ref="C25:K25" si="1">SUM(C19:C24)</f>
        <v>450</v>
      </c>
      <c r="D25" s="53">
        <f t="shared" si="1"/>
        <v>18.41</v>
      </c>
      <c r="E25" s="53">
        <f t="shared" si="1"/>
        <v>17.510000000000002</v>
      </c>
      <c r="F25" s="53">
        <f t="shared" si="1"/>
        <v>88.27000000000001</v>
      </c>
      <c r="G25" s="53">
        <f t="shared" si="1"/>
        <v>586.6</v>
      </c>
      <c r="H25" s="53">
        <f t="shared" si="1"/>
        <v>540</v>
      </c>
      <c r="I25" s="53">
        <f t="shared" si="1"/>
        <v>21.220000000000002</v>
      </c>
      <c r="J25" s="53">
        <f t="shared" si="1"/>
        <v>20.130000000000003</v>
      </c>
      <c r="K25" s="53">
        <f t="shared" si="1"/>
        <v>104.75</v>
      </c>
      <c r="L25" s="53">
        <f>SUM(L19:L24)</f>
        <v>687.99</v>
      </c>
    </row>
    <row r="26" spans="1:12" s="87" customFormat="1" ht="15" customHeight="1" x14ac:dyDescent="0.25">
      <c r="A26" s="155"/>
      <c r="B26" s="155"/>
      <c r="C26" s="155"/>
      <c r="D26" s="156"/>
      <c r="E26" s="156"/>
      <c r="F26" s="156"/>
      <c r="G26" s="156"/>
      <c r="H26" s="156"/>
      <c r="I26" s="156"/>
      <c r="J26" s="156"/>
      <c r="K26" s="156"/>
      <c r="L26" s="156"/>
    </row>
    <row r="27" spans="1:12" s="87" customFormat="1" ht="15" customHeight="1" x14ac:dyDescent="0.25">
      <c r="A27" s="229" t="s">
        <v>125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1"/>
    </row>
    <row r="28" spans="1:12" s="87" customFormat="1" ht="15.75" customHeight="1" x14ac:dyDescent="0.25">
      <c r="A28" s="53">
        <v>394</v>
      </c>
      <c r="B28" s="11" t="s">
        <v>286</v>
      </c>
      <c r="C28" s="32">
        <v>200</v>
      </c>
      <c r="D28" s="32">
        <v>0.56000000000000005</v>
      </c>
      <c r="E28" s="32">
        <v>0</v>
      </c>
      <c r="F28" s="32">
        <v>27.89</v>
      </c>
      <c r="G28" s="32">
        <v>85.34</v>
      </c>
      <c r="H28" s="32">
        <v>200</v>
      </c>
      <c r="I28" s="32">
        <v>0.56000000000000005</v>
      </c>
      <c r="J28" s="32">
        <v>0</v>
      </c>
      <c r="K28" s="32">
        <v>27.89</v>
      </c>
      <c r="L28" s="32">
        <v>85.34</v>
      </c>
    </row>
    <row r="29" spans="1:12" s="87" customFormat="1" ht="15" customHeight="1" x14ac:dyDescent="0.25">
      <c r="A29" s="48" t="s">
        <v>111</v>
      </c>
      <c r="B29" s="154"/>
      <c r="C29" s="53">
        <f t="shared" ref="C29:L29" si="2">SUM(C28:C28)</f>
        <v>200</v>
      </c>
      <c r="D29" s="53">
        <f t="shared" si="2"/>
        <v>0.56000000000000005</v>
      </c>
      <c r="E29" s="53">
        <f t="shared" si="2"/>
        <v>0</v>
      </c>
      <c r="F29" s="53">
        <f t="shared" si="2"/>
        <v>27.89</v>
      </c>
      <c r="G29" s="53">
        <f t="shared" si="2"/>
        <v>85.34</v>
      </c>
      <c r="H29" s="53">
        <f t="shared" si="2"/>
        <v>200</v>
      </c>
      <c r="I29" s="53">
        <f t="shared" si="2"/>
        <v>0.56000000000000005</v>
      </c>
      <c r="J29" s="53">
        <f t="shared" si="2"/>
        <v>0</v>
      </c>
      <c r="K29" s="53">
        <f t="shared" si="2"/>
        <v>27.89</v>
      </c>
      <c r="L29" s="53">
        <f t="shared" si="2"/>
        <v>85.34</v>
      </c>
    </row>
    <row r="30" spans="1:12" s="87" customFormat="1" ht="15" customHeight="1" x14ac:dyDescent="0.25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s="87" customFormat="1" ht="15" customHeight="1" x14ac:dyDescent="0.25">
      <c r="A31" s="229" t="s">
        <v>129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1"/>
    </row>
    <row r="32" spans="1:12" s="66" customFormat="1" ht="15.75" customHeight="1" x14ac:dyDescent="0.25">
      <c r="A32" s="6">
        <v>233</v>
      </c>
      <c r="B32" s="11" t="s">
        <v>47</v>
      </c>
      <c r="C32" s="3">
        <v>180</v>
      </c>
      <c r="D32" s="3">
        <v>13.8</v>
      </c>
      <c r="E32" s="3">
        <v>17.100000000000001</v>
      </c>
      <c r="F32" s="3">
        <v>20.12</v>
      </c>
      <c r="G32" s="3">
        <v>252</v>
      </c>
      <c r="H32" s="3">
        <v>200</v>
      </c>
      <c r="I32" s="3">
        <v>15.33</v>
      </c>
      <c r="J32" s="3">
        <v>19</v>
      </c>
      <c r="K32" s="3">
        <v>22.36</v>
      </c>
      <c r="L32" s="3">
        <v>280</v>
      </c>
    </row>
    <row r="33" spans="1:17" s="66" customFormat="1" x14ac:dyDescent="0.25">
      <c r="A33" s="6">
        <v>410</v>
      </c>
      <c r="B33" s="10" t="s">
        <v>130</v>
      </c>
      <c r="C33" s="3">
        <v>150</v>
      </c>
      <c r="D33" s="3">
        <v>4.4999999999999998E-2</v>
      </c>
      <c r="E33" s="3">
        <v>0</v>
      </c>
      <c r="F33" s="3">
        <v>4.51</v>
      </c>
      <c r="G33" s="3">
        <v>18.239999999999998</v>
      </c>
      <c r="H33" s="3">
        <v>200</v>
      </c>
      <c r="I33" s="3">
        <v>0.06</v>
      </c>
      <c r="J33" s="3">
        <v>0</v>
      </c>
      <c r="K33" s="3">
        <v>6.02</v>
      </c>
      <c r="L33" s="3">
        <v>24.32</v>
      </c>
      <c r="Q33" s="66" t="s">
        <v>223</v>
      </c>
    </row>
    <row r="34" spans="1:17" s="66" customFormat="1" x14ac:dyDescent="0.25">
      <c r="A34" s="6" t="s">
        <v>113</v>
      </c>
      <c r="B34" s="12" t="s">
        <v>112</v>
      </c>
      <c r="C34" s="6"/>
      <c r="D34" s="6"/>
      <c r="E34" s="6"/>
      <c r="F34" s="6"/>
      <c r="G34" s="6"/>
      <c r="H34" s="6">
        <v>30</v>
      </c>
      <c r="I34" s="6">
        <v>2.25</v>
      </c>
      <c r="J34" s="6">
        <v>4.5</v>
      </c>
      <c r="K34" s="6">
        <v>20.399999999999999</v>
      </c>
      <c r="L34" s="6">
        <v>132</v>
      </c>
    </row>
    <row r="35" spans="1:17" s="66" customFormat="1" x14ac:dyDescent="0.25">
      <c r="A35" s="6" t="s">
        <v>113</v>
      </c>
      <c r="B35" s="10" t="s">
        <v>16</v>
      </c>
      <c r="C35" s="3">
        <v>20</v>
      </c>
      <c r="D35" s="3">
        <v>1.7</v>
      </c>
      <c r="E35" s="3">
        <v>0.66</v>
      </c>
      <c r="F35" s="3">
        <v>8.5</v>
      </c>
      <c r="G35" s="3">
        <v>51.8</v>
      </c>
      <c r="H35" s="3">
        <v>25</v>
      </c>
      <c r="I35" s="3">
        <v>2.13</v>
      </c>
      <c r="J35" s="3">
        <v>0.83</v>
      </c>
      <c r="K35" s="3">
        <v>10.63</v>
      </c>
      <c r="L35" s="3">
        <v>64.7</v>
      </c>
    </row>
    <row r="36" spans="1:17" s="87" customFormat="1" ht="15" customHeight="1" x14ac:dyDescent="0.25">
      <c r="A36" s="12" t="s">
        <v>111</v>
      </c>
      <c r="B36" s="12"/>
      <c r="C36" s="53">
        <f t="shared" ref="C36:L36" si="3">SUM(C32:C34)</f>
        <v>330</v>
      </c>
      <c r="D36" s="53">
        <f t="shared" si="3"/>
        <v>13.845000000000001</v>
      </c>
      <c r="E36" s="53">
        <f t="shared" si="3"/>
        <v>17.100000000000001</v>
      </c>
      <c r="F36" s="53">
        <f t="shared" si="3"/>
        <v>24.630000000000003</v>
      </c>
      <c r="G36" s="53">
        <f t="shared" si="3"/>
        <v>270.24</v>
      </c>
      <c r="H36" s="53">
        <f t="shared" si="3"/>
        <v>430</v>
      </c>
      <c r="I36" s="53">
        <f t="shared" si="3"/>
        <v>17.64</v>
      </c>
      <c r="J36" s="53">
        <f t="shared" si="3"/>
        <v>23.5</v>
      </c>
      <c r="K36" s="53">
        <f t="shared" si="3"/>
        <v>48.78</v>
      </c>
      <c r="L36" s="53">
        <f t="shared" si="3"/>
        <v>436.32</v>
      </c>
    </row>
    <row r="37" spans="1:17" s="87" customFormat="1" ht="15" customHeight="1" x14ac:dyDescent="0.25">
      <c r="A37" s="157" t="s">
        <v>131</v>
      </c>
      <c r="B37" s="122"/>
      <c r="C37" s="157">
        <f>C36+C29+C25+C16</f>
        <v>1322</v>
      </c>
      <c r="D37" s="122"/>
      <c r="E37" s="122"/>
      <c r="F37" s="122"/>
      <c r="G37" s="157">
        <f>G13+G14+G15+G18+G19+G20+G21+G22+G23+G24+G28+G32+G33+G34+G35</f>
        <v>1410.6200000000001</v>
      </c>
      <c r="H37" s="157">
        <f>H36+H29+H25+H16</f>
        <v>1594</v>
      </c>
      <c r="I37" s="122"/>
      <c r="J37" s="122"/>
      <c r="K37" s="122"/>
      <c r="L37" s="157">
        <f>L13+L14+L15+L18+L19+L20+L21+L22+L23+L24+L28+L32+L33+L34+L35</f>
        <v>1771.54</v>
      </c>
    </row>
    <row r="38" spans="1:17" s="87" customFormat="1" x14ac:dyDescent="0.25"/>
    <row r="39" spans="1:17" s="87" customFormat="1" ht="15" customHeight="1" x14ac:dyDescent="0.25">
      <c r="A39" s="232" t="s">
        <v>294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1"/>
    </row>
    <row r="40" spans="1:17" s="87" customFormat="1" ht="15" customHeight="1" x14ac:dyDescent="0.25">
      <c r="A40" s="229" t="s">
        <v>116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1"/>
    </row>
    <row r="41" spans="1:17" s="66" customFormat="1" ht="15.75" customHeight="1" x14ac:dyDescent="0.25">
      <c r="A41" s="6">
        <v>168</v>
      </c>
      <c r="B41" s="11" t="s">
        <v>48</v>
      </c>
      <c r="C41" s="3">
        <v>150</v>
      </c>
      <c r="D41" s="3">
        <v>5.3</v>
      </c>
      <c r="E41" s="3">
        <v>4.88</v>
      </c>
      <c r="F41" s="3">
        <v>28.93</v>
      </c>
      <c r="G41" s="3">
        <v>180.64</v>
      </c>
      <c r="H41" s="3">
        <v>180</v>
      </c>
      <c r="I41" s="3">
        <v>6.39</v>
      </c>
      <c r="J41" s="3">
        <v>5.86</v>
      </c>
      <c r="K41" s="3">
        <v>34.72</v>
      </c>
      <c r="L41" s="3">
        <v>216.77</v>
      </c>
    </row>
    <row r="42" spans="1:17" s="66" customFormat="1" ht="15.75" customHeight="1" x14ac:dyDescent="0.25">
      <c r="A42" s="6">
        <v>1</v>
      </c>
      <c r="B42" s="12" t="s">
        <v>110</v>
      </c>
      <c r="C42" s="6">
        <v>36</v>
      </c>
      <c r="D42" s="6">
        <v>2.17</v>
      </c>
      <c r="E42" s="6">
        <v>6.79</v>
      </c>
      <c r="F42" s="6">
        <v>13.15</v>
      </c>
      <c r="G42" s="6">
        <v>122.4</v>
      </c>
      <c r="H42" s="6">
        <v>37</v>
      </c>
      <c r="I42" s="6">
        <v>2.2599999999999998</v>
      </c>
      <c r="J42" s="6">
        <v>6.98</v>
      </c>
      <c r="K42" s="6">
        <v>13.52</v>
      </c>
      <c r="L42" s="6">
        <v>125.8</v>
      </c>
    </row>
    <row r="43" spans="1:17" s="66" customFormat="1" ht="15.75" customHeight="1" x14ac:dyDescent="0.25">
      <c r="A43" s="6">
        <v>413</v>
      </c>
      <c r="B43" s="11" t="s">
        <v>32</v>
      </c>
      <c r="C43" s="3">
        <v>150</v>
      </c>
      <c r="D43" s="3">
        <v>1.05</v>
      </c>
      <c r="E43" s="3">
        <v>1.2</v>
      </c>
      <c r="F43" s="3">
        <v>13.01</v>
      </c>
      <c r="G43" s="3">
        <v>66.989999999999995</v>
      </c>
      <c r="H43" s="3">
        <v>200</v>
      </c>
      <c r="I43" s="3">
        <v>1.4</v>
      </c>
      <c r="J43" s="3">
        <v>1.6</v>
      </c>
      <c r="K43" s="3">
        <v>17.350000000000001</v>
      </c>
      <c r="L43" s="3">
        <v>89.32</v>
      </c>
    </row>
    <row r="44" spans="1:17" s="87" customFormat="1" ht="15" customHeight="1" x14ac:dyDescent="0.25">
      <c r="A44" s="48" t="s">
        <v>111</v>
      </c>
      <c r="B44" s="154"/>
      <c r="C44" s="53">
        <f t="shared" ref="C44:L44" si="4">SUM(C41:C43)</f>
        <v>336</v>
      </c>
      <c r="D44" s="53">
        <f t="shared" si="4"/>
        <v>8.52</v>
      </c>
      <c r="E44" s="53">
        <f t="shared" si="4"/>
        <v>12.87</v>
      </c>
      <c r="F44" s="53">
        <f t="shared" si="4"/>
        <v>55.089999999999996</v>
      </c>
      <c r="G44" s="53">
        <f t="shared" si="4"/>
        <v>370.03</v>
      </c>
      <c r="H44" s="53">
        <f t="shared" si="4"/>
        <v>417</v>
      </c>
      <c r="I44" s="53">
        <f t="shared" si="4"/>
        <v>10.049999999999999</v>
      </c>
      <c r="J44" s="53">
        <f t="shared" si="4"/>
        <v>14.44</v>
      </c>
      <c r="K44" s="53">
        <f t="shared" si="4"/>
        <v>65.59</v>
      </c>
      <c r="L44" s="53">
        <f t="shared" si="4"/>
        <v>431.89</v>
      </c>
    </row>
    <row r="45" spans="1:17" s="87" customFormat="1" ht="15" customHeight="1" x14ac:dyDescent="0.25">
      <c r="A45" s="155"/>
      <c r="B45" s="155"/>
      <c r="C45" s="155"/>
      <c r="D45" s="156"/>
      <c r="E45" s="156"/>
      <c r="F45" s="156"/>
      <c r="G45" s="156"/>
      <c r="H45" s="156"/>
      <c r="I45" s="156"/>
      <c r="J45" s="156"/>
      <c r="K45" s="156"/>
      <c r="L45" s="156"/>
    </row>
    <row r="46" spans="1:17" s="87" customFormat="1" ht="15" customHeight="1" x14ac:dyDescent="0.25">
      <c r="A46" s="229" t="s">
        <v>117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1"/>
    </row>
    <row r="47" spans="1:17" s="66" customFormat="1" x14ac:dyDescent="0.25">
      <c r="A47" s="39"/>
      <c r="B47" s="48" t="s">
        <v>88</v>
      </c>
      <c r="C47" s="6">
        <v>150</v>
      </c>
      <c r="D47" s="3">
        <v>5.93</v>
      </c>
      <c r="E47" s="3">
        <v>6.08</v>
      </c>
      <c r="F47" s="3">
        <v>6.85</v>
      </c>
      <c r="G47" s="3">
        <v>84.98</v>
      </c>
      <c r="H47" s="6">
        <v>200</v>
      </c>
      <c r="I47" s="6">
        <v>6.28</v>
      </c>
      <c r="J47" s="3">
        <v>7.11</v>
      </c>
      <c r="K47" s="3">
        <v>9.66</v>
      </c>
      <c r="L47" s="3">
        <v>126.79</v>
      </c>
    </row>
    <row r="48" spans="1:17" s="66" customFormat="1" ht="15.75" customHeight="1" x14ac:dyDescent="0.25">
      <c r="A48" s="6">
        <v>339</v>
      </c>
      <c r="B48" s="10" t="s">
        <v>13</v>
      </c>
      <c r="C48" s="3">
        <v>120</v>
      </c>
      <c r="D48" s="3">
        <v>2.4500000000000002</v>
      </c>
      <c r="E48" s="3">
        <v>3.84</v>
      </c>
      <c r="F48" s="3">
        <v>16.350000000000001</v>
      </c>
      <c r="G48" s="3">
        <v>109.8</v>
      </c>
      <c r="H48" s="3">
        <v>130</v>
      </c>
      <c r="I48" s="3">
        <v>2.65</v>
      </c>
      <c r="J48" s="3">
        <v>4.16</v>
      </c>
      <c r="K48" s="3">
        <v>17.71</v>
      </c>
      <c r="L48" s="3">
        <v>118.95</v>
      </c>
    </row>
    <row r="49" spans="1:12" s="66" customFormat="1" x14ac:dyDescent="0.25">
      <c r="A49" s="6">
        <v>312</v>
      </c>
      <c r="B49" s="47" t="s">
        <v>50</v>
      </c>
      <c r="C49" s="3">
        <v>60</v>
      </c>
      <c r="D49" s="3">
        <v>8.3000000000000007</v>
      </c>
      <c r="E49" s="3">
        <v>5.6</v>
      </c>
      <c r="F49" s="3">
        <v>3.36</v>
      </c>
      <c r="G49" s="3">
        <v>97.04</v>
      </c>
      <c r="H49" s="3">
        <v>70</v>
      </c>
      <c r="I49" s="3">
        <v>9.68</v>
      </c>
      <c r="J49" s="3">
        <v>6.53</v>
      </c>
      <c r="K49" s="3">
        <v>3.92</v>
      </c>
      <c r="L49" s="3">
        <v>113.21</v>
      </c>
    </row>
    <row r="50" spans="1:12" s="66" customFormat="1" ht="15.75" customHeight="1" x14ac:dyDescent="0.25">
      <c r="A50" s="6">
        <v>385</v>
      </c>
      <c r="B50" s="48" t="s">
        <v>219</v>
      </c>
      <c r="C50" s="6">
        <v>30</v>
      </c>
      <c r="D50" s="6">
        <v>0.5</v>
      </c>
      <c r="E50" s="6">
        <v>4.0199999999999996</v>
      </c>
      <c r="F50" s="6">
        <v>1.5</v>
      </c>
      <c r="G50" s="6">
        <v>44.04</v>
      </c>
      <c r="H50" s="6">
        <v>30</v>
      </c>
      <c r="I50" s="6">
        <v>0.5</v>
      </c>
      <c r="J50" s="6">
        <v>4.0199999999999996</v>
      </c>
      <c r="K50" s="6">
        <v>1.5</v>
      </c>
      <c r="L50" s="6">
        <v>44.04</v>
      </c>
    </row>
    <row r="51" spans="1:12" s="66" customFormat="1" ht="15.75" customHeight="1" x14ac:dyDescent="0.25">
      <c r="A51" s="6" t="s">
        <v>113</v>
      </c>
      <c r="B51" s="12" t="s">
        <v>292</v>
      </c>
      <c r="C51" s="6">
        <v>40</v>
      </c>
      <c r="D51" s="6">
        <v>0</v>
      </c>
      <c r="E51" s="6">
        <v>0</v>
      </c>
      <c r="F51" s="6">
        <v>1.2</v>
      </c>
      <c r="G51" s="6">
        <v>4.8</v>
      </c>
      <c r="H51" s="6">
        <v>50</v>
      </c>
      <c r="I51" s="6">
        <v>0</v>
      </c>
      <c r="J51" s="6">
        <v>0</v>
      </c>
      <c r="K51" s="6">
        <v>1.5</v>
      </c>
      <c r="L51" s="6">
        <v>6</v>
      </c>
    </row>
    <row r="52" spans="1:12" s="66" customFormat="1" ht="15.75" customHeight="1" x14ac:dyDescent="0.25">
      <c r="A52" s="6">
        <v>394</v>
      </c>
      <c r="B52" s="10" t="s">
        <v>15</v>
      </c>
      <c r="C52" s="3">
        <v>150</v>
      </c>
      <c r="D52" s="3">
        <v>0.42</v>
      </c>
      <c r="E52" s="3">
        <v>0</v>
      </c>
      <c r="F52" s="3">
        <v>20.92</v>
      </c>
      <c r="G52" s="3">
        <v>85.34</v>
      </c>
      <c r="H52" s="3">
        <v>200</v>
      </c>
      <c r="I52" s="3">
        <v>0.56000000000000005</v>
      </c>
      <c r="J52" s="3">
        <v>0</v>
      </c>
      <c r="K52" s="3">
        <v>27.89</v>
      </c>
      <c r="L52" s="3">
        <v>113.79</v>
      </c>
    </row>
    <row r="53" spans="1:12" s="66" customFormat="1" x14ac:dyDescent="0.25">
      <c r="A53" s="6" t="s">
        <v>113</v>
      </c>
      <c r="B53" s="10" t="s">
        <v>124</v>
      </c>
      <c r="C53" s="3">
        <v>40</v>
      </c>
      <c r="D53" s="3">
        <v>2.8</v>
      </c>
      <c r="E53" s="3">
        <v>0.28000000000000003</v>
      </c>
      <c r="F53" s="3">
        <v>19.96</v>
      </c>
      <c r="G53" s="3">
        <v>96</v>
      </c>
      <c r="H53" s="3">
        <v>50</v>
      </c>
      <c r="I53" s="3">
        <v>3.5</v>
      </c>
      <c r="J53" s="3">
        <v>0.35</v>
      </c>
      <c r="K53" s="3">
        <v>24.95</v>
      </c>
      <c r="L53" s="3">
        <v>120</v>
      </c>
    </row>
    <row r="54" spans="1:12" s="87" customFormat="1" ht="15" customHeight="1" x14ac:dyDescent="0.25">
      <c r="A54" s="48" t="s">
        <v>111</v>
      </c>
      <c r="B54" s="154"/>
      <c r="C54" s="53">
        <f t="shared" ref="C54:K54" si="5">SUM(C47:C53)</f>
        <v>590</v>
      </c>
      <c r="D54" s="53">
        <f t="shared" si="5"/>
        <v>20.400000000000002</v>
      </c>
      <c r="E54" s="53">
        <f t="shared" si="5"/>
        <v>19.82</v>
      </c>
      <c r="F54" s="53">
        <f t="shared" si="5"/>
        <v>70.140000000000015</v>
      </c>
      <c r="G54" s="53">
        <f>G47+G48+G49+G50+G51+G52+G53</f>
        <v>522</v>
      </c>
      <c r="H54" s="53">
        <f t="shared" si="5"/>
        <v>730</v>
      </c>
      <c r="I54" s="53">
        <f t="shared" si="5"/>
        <v>23.169999999999998</v>
      </c>
      <c r="J54" s="53">
        <f t="shared" si="5"/>
        <v>22.17</v>
      </c>
      <c r="K54" s="53">
        <f t="shared" si="5"/>
        <v>87.13</v>
      </c>
      <c r="L54" s="53">
        <f>L47+L48+L49+L50+L51+L52+L53</f>
        <v>642.78</v>
      </c>
    </row>
    <row r="55" spans="1:12" s="87" customFormat="1" ht="15" customHeight="1" x14ac:dyDescent="0.25">
      <c r="A55" s="155"/>
      <c r="B55" s="155"/>
      <c r="C55" s="155"/>
      <c r="D55" s="156"/>
      <c r="E55" s="156"/>
      <c r="F55" s="156"/>
      <c r="G55" s="156"/>
      <c r="H55" s="156"/>
      <c r="I55" s="156"/>
      <c r="J55" s="156"/>
      <c r="K55" s="156"/>
      <c r="L55" s="156"/>
    </row>
    <row r="56" spans="1:12" s="87" customFormat="1" ht="15" customHeight="1" x14ac:dyDescent="0.25">
      <c r="A56" s="229">
        <f>N548+G48+G49+G50+G52+G53</f>
        <v>432.22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1"/>
    </row>
    <row r="57" spans="1:12" s="66" customFormat="1" ht="15.75" customHeight="1" x14ac:dyDescent="0.25">
      <c r="A57" s="6" t="s">
        <v>113</v>
      </c>
      <c r="B57" s="59" t="s">
        <v>128</v>
      </c>
      <c r="C57" s="6">
        <v>200</v>
      </c>
      <c r="D57" s="6">
        <v>6</v>
      </c>
      <c r="E57" s="6">
        <v>6.4</v>
      </c>
      <c r="F57" s="6">
        <v>9.4</v>
      </c>
      <c r="G57" s="6">
        <v>116</v>
      </c>
      <c r="H57" s="6">
        <v>200</v>
      </c>
      <c r="I57" s="6">
        <v>6</v>
      </c>
      <c r="J57" s="6">
        <v>6.4</v>
      </c>
      <c r="K57" s="6">
        <v>9.4</v>
      </c>
      <c r="L57" s="6">
        <v>116</v>
      </c>
    </row>
    <row r="58" spans="1:12" s="87" customFormat="1" hidden="1" x14ac:dyDescent="0.25">
      <c r="A58" s="53"/>
      <c r="B58" s="11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s="66" customFormat="1" ht="15.75" customHeight="1" x14ac:dyDescent="0.25">
      <c r="A59" s="6" t="s">
        <v>113</v>
      </c>
      <c r="B59" s="12" t="s">
        <v>164</v>
      </c>
      <c r="C59" s="6">
        <v>30</v>
      </c>
      <c r="D59" s="6">
        <v>1.26</v>
      </c>
      <c r="E59" s="6">
        <v>6.36</v>
      </c>
      <c r="F59" s="6">
        <v>19.2</v>
      </c>
      <c r="G59" s="6">
        <v>137.1</v>
      </c>
      <c r="H59" s="6">
        <v>30</v>
      </c>
      <c r="I59" s="6">
        <v>1.26</v>
      </c>
      <c r="J59" s="6">
        <v>6.36</v>
      </c>
      <c r="K59" s="6">
        <v>19.2</v>
      </c>
      <c r="L59" s="6">
        <v>137.1</v>
      </c>
    </row>
    <row r="60" spans="1:12" s="87" customFormat="1" ht="15" customHeight="1" x14ac:dyDescent="0.25">
      <c r="A60" s="48" t="s">
        <v>111</v>
      </c>
      <c r="B60" s="154"/>
      <c r="C60" s="32">
        <v>200</v>
      </c>
      <c r="D60" s="53">
        <f>SUM(D57:D57)</f>
        <v>6</v>
      </c>
      <c r="E60" s="53">
        <f>SUM(E57:E57)</f>
        <v>6.4</v>
      </c>
      <c r="F60" s="53">
        <f>SUM(F57:F57)</f>
        <v>9.4</v>
      </c>
      <c r="G60" s="53">
        <f>G57+G59</f>
        <v>253.1</v>
      </c>
      <c r="H60" s="32">
        <v>200</v>
      </c>
      <c r="I60" s="53">
        <f>SUM(I57:I57)</f>
        <v>6</v>
      </c>
      <c r="J60" s="53">
        <f>SUM(J57:J57)</f>
        <v>6.4</v>
      </c>
      <c r="K60" s="53">
        <f>SUM(K57:K57)</f>
        <v>9.4</v>
      </c>
      <c r="L60" s="53">
        <f>L57+L59</f>
        <v>253.1</v>
      </c>
    </row>
    <row r="61" spans="1:12" s="87" customFormat="1" ht="15" customHeight="1" x14ac:dyDescent="0.2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</row>
    <row r="62" spans="1:12" s="87" customFormat="1" ht="15" customHeight="1" x14ac:dyDescent="0.25">
      <c r="A62" s="229" t="s">
        <v>129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1"/>
    </row>
    <row r="63" spans="1:12" s="66" customFormat="1" x14ac:dyDescent="0.25">
      <c r="A63" s="6">
        <v>95</v>
      </c>
      <c r="B63" s="10" t="s">
        <v>19</v>
      </c>
      <c r="C63" s="3">
        <v>150</v>
      </c>
      <c r="D63" s="3">
        <v>7.93</v>
      </c>
      <c r="E63" s="3">
        <v>2.4700000000000002</v>
      </c>
      <c r="F63" s="3">
        <v>4.0199999999999996</v>
      </c>
      <c r="G63" s="3">
        <v>69.739999999999995</v>
      </c>
      <c r="H63" s="3">
        <v>200</v>
      </c>
      <c r="I63" s="3">
        <v>10.57</v>
      </c>
      <c r="J63" s="3">
        <v>3.29</v>
      </c>
      <c r="K63" s="3">
        <v>5.36</v>
      </c>
      <c r="L63" s="3">
        <v>92.99</v>
      </c>
    </row>
    <row r="64" spans="1:12" s="66" customFormat="1" ht="15.75" customHeight="1" x14ac:dyDescent="0.25">
      <c r="A64" s="6" t="s">
        <v>145</v>
      </c>
      <c r="B64" s="12" t="s">
        <v>147</v>
      </c>
      <c r="C64" s="6">
        <v>40</v>
      </c>
      <c r="D64" s="6">
        <v>5.32</v>
      </c>
      <c r="E64" s="6">
        <v>1.98</v>
      </c>
      <c r="F64" s="6">
        <v>31.44</v>
      </c>
      <c r="G64" s="6">
        <v>164.71</v>
      </c>
      <c r="H64" s="6">
        <v>60</v>
      </c>
      <c r="I64" s="6">
        <v>7.08</v>
      </c>
      <c r="J64" s="6">
        <v>2.63</v>
      </c>
      <c r="K64" s="6">
        <v>41.81</v>
      </c>
      <c r="L64" s="6">
        <v>219.07</v>
      </c>
    </row>
    <row r="65" spans="1:12" s="87" customFormat="1" ht="15" customHeight="1" x14ac:dyDescent="0.25">
      <c r="A65" s="53">
        <v>410</v>
      </c>
      <c r="B65" s="10" t="s">
        <v>130</v>
      </c>
      <c r="C65" s="32">
        <v>150</v>
      </c>
      <c r="D65" s="32">
        <v>4.4999999999999998E-2</v>
      </c>
      <c r="E65" s="32">
        <v>0</v>
      </c>
      <c r="F65" s="32">
        <v>4.51</v>
      </c>
      <c r="G65" s="32">
        <v>18.239999999999998</v>
      </c>
      <c r="H65" s="32">
        <v>200</v>
      </c>
      <c r="I65" s="32">
        <v>0.06</v>
      </c>
      <c r="J65" s="32">
        <v>0</v>
      </c>
      <c r="K65" s="32">
        <v>6.02</v>
      </c>
      <c r="L65" s="32">
        <v>24.32</v>
      </c>
    </row>
    <row r="66" spans="1:12" s="66" customFormat="1" x14ac:dyDescent="0.25">
      <c r="A66" s="6" t="s">
        <v>113</v>
      </c>
      <c r="B66" s="10" t="s">
        <v>16</v>
      </c>
      <c r="C66" s="3">
        <v>20</v>
      </c>
      <c r="D66" s="3">
        <v>1.7</v>
      </c>
      <c r="E66" s="3">
        <v>0.66</v>
      </c>
      <c r="F66" s="3">
        <v>8.5</v>
      </c>
      <c r="G66" s="3">
        <v>51.8</v>
      </c>
      <c r="H66" s="3">
        <v>25</v>
      </c>
      <c r="I66" s="3">
        <v>2.13</v>
      </c>
      <c r="J66" s="3">
        <v>0.83</v>
      </c>
      <c r="K66" s="3">
        <v>10.63</v>
      </c>
      <c r="L66" s="3">
        <v>64.7</v>
      </c>
    </row>
    <row r="67" spans="1:12" s="87" customFormat="1" ht="15" customHeight="1" x14ac:dyDescent="0.25">
      <c r="A67" s="12" t="s">
        <v>111</v>
      </c>
      <c r="B67" s="12"/>
      <c r="C67" s="53">
        <f t="shared" ref="C67:K67" si="6">SUM(C63:C66)</f>
        <v>360</v>
      </c>
      <c r="D67" s="53">
        <f t="shared" si="6"/>
        <v>14.994999999999999</v>
      </c>
      <c r="E67" s="53">
        <f t="shared" si="6"/>
        <v>5.1100000000000003</v>
      </c>
      <c r="F67" s="53">
        <f t="shared" si="6"/>
        <v>48.47</v>
      </c>
      <c r="G67" s="53">
        <f t="shared" si="6"/>
        <v>304.49</v>
      </c>
      <c r="H67" s="53">
        <f t="shared" si="6"/>
        <v>485</v>
      </c>
      <c r="I67" s="53">
        <f t="shared" si="6"/>
        <v>19.839999999999996</v>
      </c>
      <c r="J67" s="53">
        <f t="shared" si="6"/>
        <v>6.75</v>
      </c>
      <c r="K67" s="53">
        <f t="shared" si="6"/>
        <v>63.82</v>
      </c>
      <c r="L67" s="53">
        <f>SUM(L63:L66)</f>
        <v>401.08</v>
      </c>
    </row>
    <row r="68" spans="1:12" s="87" customFormat="1" ht="15" customHeight="1" x14ac:dyDescent="0.25">
      <c r="A68" s="157" t="s">
        <v>131</v>
      </c>
      <c r="B68" s="122"/>
      <c r="C68" s="157">
        <f>C67+C60+C54+C44</f>
        <v>1486</v>
      </c>
      <c r="D68" s="122"/>
      <c r="E68" s="122"/>
      <c r="F68" s="122"/>
      <c r="G68" s="157">
        <f>G41+G42+G43+G47+G48+G49+G50+G51+G52+G53+G57+G59+G63+G64+G65+G66</f>
        <v>1449.62</v>
      </c>
      <c r="H68" s="157">
        <f>H67+H60+H54+H44</f>
        <v>1832</v>
      </c>
      <c r="I68" s="122"/>
      <c r="J68" s="122"/>
      <c r="K68" s="122"/>
      <c r="L68" s="157">
        <f>L41+L42+L43+L47+L48+L49+L50+L51+L52+L53+L57+L59+L63+L64+L65+L66</f>
        <v>1728.85</v>
      </c>
    </row>
    <row r="69" spans="1:12" s="87" customFormat="1" x14ac:dyDescent="0.25"/>
    <row r="70" spans="1:12" s="87" customFormat="1" ht="15" customHeight="1" x14ac:dyDescent="0.25">
      <c r="A70" s="232" t="s">
        <v>295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1"/>
    </row>
    <row r="71" spans="1:12" s="87" customFormat="1" ht="15" customHeight="1" x14ac:dyDescent="0.25">
      <c r="A71" s="229" t="s">
        <v>116</v>
      </c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1"/>
    </row>
    <row r="72" spans="1:12" s="66" customFormat="1" ht="15.75" customHeight="1" x14ac:dyDescent="0.25">
      <c r="A72" s="6">
        <v>177</v>
      </c>
      <c r="B72" s="11" t="s">
        <v>83</v>
      </c>
      <c r="C72" s="3">
        <v>150</v>
      </c>
      <c r="D72" s="3">
        <v>3.86</v>
      </c>
      <c r="E72" s="3">
        <v>8.2899999999999991</v>
      </c>
      <c r="F72" s="3">
        <v>30.1</v>
      </c>
      <c r="G72" s="3">
        <v>224.6</v>
      </c>
      <c r="H72" s="3">
        <v>180</v>
      </c>
      <c r="I72" s="3">
        <v>4.75</v>
      </c>
      <c r="J72" s="3">
        <v>10.210000000000001</v>
      </c>
      <c r="K72" s="3">
        <v>37.130000000000003</v>
      </c>
      <c r="L72" s="3">
        <v>276.3</v>
      </c>
    </row>
    <row r="73" spans="1:12" s="66" customFormat="1" ht="15.75" customHeight="1" x14ac:dyDescent="0.25">
      <c r="A73" s="6">
        <v>2</v>
      </c>
      <c r="B73" s="64" t="s">
        <v>135</v>
      </c>
      <c r="C73" s="6">
        <v>42</v>
      </c>
      <c r="D73" s="6">
        <v>2.17</v>
      </c>
      <c r="E73" s="6">
        <v>6.79</v>
      </c>
      <c r="F73" s="6">
        <v>13.15</v>
      </c>
      <c r="G73" s="6">
        <v>136.91999999999999</v>
      </c>
      <c r="H73" s="6">
        <v>44</v>
      </c>
      <c r="I73" s="6">
        <v>2.2599999999999998</v>
      </c>
      <c r="J73" s="6">
        <v>6.98</v>
      </c>
      <c r="K73" s="6">
        <v>13.52</v>
      </c>
      <c r="L73" s="6">
        <v>142.74</v>
      </c>
    </row>
    <row r="74" spans="1:12" s="66" customFormat="1" ht="15.75" customHeight="1" x14ac:dyDescent="0.25">
      <c r="A74" s="6">
        <v>413</v>
      </c>
      <c r="B74" s="11" t="s">
        <v>32</v>
      </c>
      <c r="C74" s="3">
        <v>150</v>
      </c>
      <c r="D74" s="3">
        <v>1.05</v>
      </c>
      <c r="E74" s="3">
        <v>1.2</v>
      </c>
      <c r="F74" s="3">
        <v>13.01</v>
      </c>
      <c r="G74" s="3">
        <v>66.989999999999995</v>
      </c>
      <c r="H74" s="3">
        <v>200</v>
      </c>
      <c r="I74" s="3">
        <v>1.4</v>
      </c>
      <c r="J74" s="3">
        <v>1.6</v>
      </c>
      <c r="K74" s="3">
        <v>17.350000000000001</v>
      </c>
      <c r="L74" s="3">
        <v>89.32</v>
      </c>
    </row>
    <row r="75" spans="1:12" s="87" customFormat="1" ht="15" customHeight="1" x14ac:dyDescent="0.25">
      <c r="A75" s="48" t="s">
        <v>111</v>
      </c>
      <c r="B75" s="154"/>
      <c r="C75" s="53">
        <f t="shared" ref="C75:H75" si="7">SUM(C72:C74)</f>
        <v>342</v>
      </c>
      <c r="D75" s="53">
        <f t="shared" si="7"/>
        <v>7.0799999999999992</v>
      </c>
      <c r="E75" s="53">
        <f t="shared" si="7"/>
        <v>16.279999999999998</v>
      </c>
      <c r="F75" s="53">
        <f t="shared" si="7"/>
        <v>56.26</v>
      </c>
      <c r="G75" s="53">
        <f t="shared" si="7"/>
        <v>428.51</v>
      </c>
      <c r="H75" s="53">
        <f t="shared" si="7"/>
        <v>424</v>
      </c>
      <c r="I75" s="53">
        <f>SUM(I72:I74)</f>
        <v>8.41</v>
      </c>
      <c r="J75" s="53">
        <f>SUM(J72:J74)</f>
        <v>18.790000000000003</v>
      </c>
      <c r="K75" s="53">
        <f>SUM(K72:K74)</f>
        <v>68</v>
      </c>
      <c r="L75" s="53">
        <f>SUM(L72:L74)</f>
        <v>508.36</v>
      </c>
    </row>
    <row r="76" spans="1:12" s="87" customFormat="1" ht="15" customHeight="1" x14ac:dyDescent="0.25">
      <c r="A76" s="155"/>
      <c r="B76" s="155"/>
      <c r="C76" s="155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1:12" s="87" customFormat="1" ht="15" customHeight="1" x14ac:dyDescent="0.25">
      <c r="A77" s="229" t="s">
        <v>117</v>
      </c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1"/>
    </row>
    <row r="78" spans="1:12" s="66" customFormat="1" x14ac:dyDescent="0.25">
      <c r="A78" s="6">
        <v>80</v>
      </c>
      <c r="B78" s="11" t="s">
        <v>53</v>
      </c>
      <c r="C78" s="3">
        <v>150</v>
      </c>
      <c r="D78" s="3">
        <v>3.02</v>
      </c>
      <c r="E78" s="3">
        <v>6.78</v>
      </c>
      <c r="F78" s="3">
        <v>19.43</v>
      </c>
      <c r="G78" s="3">
        <v>89.76</v>
      </c>
      <c r="H78" s="3">
        <v>200</v>
      </c>
      <c r="I78" s="3">
        <v>4.03</v>
      </c>
      <c r="J78" s="3">
        <v>9.0399999999999991</v>
      </c>
      <c r="K78" s="3">
        <v>25.91</v>
      </c>
      <c r="L78" s="3">
        <v>119.68</v>
      </c>
    </row>
    <row r="79" spans="1:12" s="66" customFormat="1" x14ac:dyDescent="0.25">
      <c r="A79" s="6">
        <v>321</v>
      </c>
      <c r="B79" s="12" t="s">
        <v>162</v>
      </c>
      <c r="C79" s="6">
        <v>200</v>
      </c>
      <c r="D79" s="6">
        <v>16.940000000000001</v>
      </c>
      <c r="E79" s="6">
        <v>14.65</v>
      </c>
      <c r="F79" s="6">
        <v>30.09</v>
      </c>
      <c r="G79" s="6">
        <v>316.8</v>
      </c>
      <c r="H79" s="6">
        <v>220</v>
      </c>
      <c r="I79" s="6">
        <v>18.89</v>
      </c>
      <c r="J79" s="6">
        <v>15.94</v>
      </c>
      <c r="K79" s="6">
        <v>33.44</v>
      </c>
      <c r="L79" s="6">
        <v>352</v>
      </c>
    </row>
    <row r="80" spans="1:12" s="66" customFormat="1" ht="15.75" customHeight="1" x14ac:dyDescent="0.25">
      <c r="A80" s="6" t="s">
        <v>113</v>
      </c>
      <c r="B80" s="11" t="s">
        <v>76</v>
      </c>
      <c r="C80" s="3">
        <v>40</v>
      </c>
      <c r="D80" s="3">
        <v>0</v>
      </c>
      <c r="E80" s="3">
        <v>2.8</v>
      </c>
      <c r="F80" s="3">
        <v>2.8</v>
      </c>
      <c r="G80" s="3">
        <v>36</v>
      </c>
      <c r="H80" s="3">
        <v>50</v>
      </c>
      <c r="I80" s="3">
        <v>0</v>
      </c>
      <c r="J80" s="3">
        <v>3.5</v>
      </c>
      <c r="K80" s="3">
        <v>3.5</v>
      </c>
      <c r="L80" s="3">
        <v>45</v>
      </c>
    </row>
    <row r="81" spans="1:12" s="66" customFormat="1" ht="15.75" customHeight="1" x14ac:dyDescent="0.25">
      <c r="A81" s="6">
        <v>394</v>
      </c>
      <c r="B81" s="11" t="s">
        <v>55</v>
      </c>
      <c r="C81" s="3">
        <v>150</v>
      </c>
      <c r="D81" s="3">
        <v>0.12</v>
      </c>
      <c r="E81" s="3">
        <v>0</v>
      </c>
      <c r="F81" s="3">
        <v>11.24</v>
      </c>
      <c r="G81" s="3">
        <v>45.48</v>
      </c>
      <c r="H81" s="3">
        <v>200</v>
      </c>
      <c r="I81" s="3">
        <v>0.16</v>
      </c>
      <c r="J81" s="3">
        <v>0</v>
      </c>
      <c r="K81" s="3">
        <v>14.99</v>
      </c>
      <c r="L81" s="3">
        <v>60.64</v>
      </c>
    </row>
    <row r="82" spans="1:12" s="66" customFormat="1" x14ac:dyDescent="0.25">
      <c r="A82" s="6" t="s">
        <v>113</v>
      </c>
      <c r="B82" s="10" t="s">
        <v>124</v>
      </c>
      <c r="C82" s="3">
        <v>40</v>
      </c>
      <c r="D82" s="3">
        <v>2.8</v>
      </c>
      <c r="E82" s="3">
        <v>0.28000000000000003</v>
      </c>
      <c r="F82" s="3">
        <v>19.96</v>
      </c>
      <c r="G82" s="3">
        <v>96</v>
      </c>
      <c r="H82" s="3">
        <v>50</v>
      </c>
      <c r="I82" s="3">
        <v>3.5</v>
      </c>
      <c r="J82" s="3">
        <v>0.35</v>
      </c>
      <c r="K82" s="3">
        <v>24.95</v>
      </c>
      <c r="L82" s="3">
        <v>120</v>
      </c>
    </row>
    <row r="83" spans="1:12" s="66" customFormat="1" x14ac:dyDescent="0.25">
      <c r="A83" s="6"/>
      <c r="B83" s="10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s="87" customFormat="1" ht="15" customHeight="1" x14ac:dyDescent="0.25">
      <c r="A84" s="48" t="s">
        <v>111</v>
      </c>
      <c r="B84" s="154"/>
      <c r="C84" s="53">
        <f t="shared" ref="C84:L84" si="8">SUM(C78:C83)</f>
        <v>580</v>
      </c>
      <c r="D84" s="53">
        <f t="shared" si="8"/>
        <v>22.880000000000003</v>
      </c>
      <c r="E84" s="53">
        <f t="shared" si="8"/>
        <v>24.51</v>
      </c>
      <c r="F84" s="53">
        <f t="shared" si="8"/>
        <v>83.52</v>
      </c>
      <c r="G84" s="53">
        <f t="shared" si="8"/>
        <v>584.04</v>
      </c>
      <c r="H84" s="53">
        <f t="shared" si="8"/>
        <v>720</v>
      </c>
      <c r="I84" s="53">
        <f t="shared" si="8"/>
        <v>26.580000000000002</v>
      </c>
      <c r="J84" s="53">
        <f t="shared" si="8"/>
        <v>28.83</v>
      </c>
      <c r="K84" s="53">
        <f t="shared" si="8"/>
        <v>102.78999999999999</v>
      </c>
      <c r="L84" s="53">
        <f t="shared" si="8"/>
        <v>697.32</v>
      </c>
    </row>
    <row r="85" spans="1:12" s="87" customFormat="1" ht="15" customHeight="1" x14ac:dyDescent="0.25">
      <c r="A85" s="155"/>
      <c r="B85" s="155"/>
      <c r="C85" s="155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1:12" s="87" customFormat="1" ht="15" customHeight="1" x14ac:dyDescent="0.25">
      <c r="A86" s="229" t="s">
        <v>125</v>
      </c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1"/>
    </row>
    <row r="87" spans="1:12" s="66" customFormat="1" ht="15.75" customHeight="1" x14ac:dyDescent="0.25">
      <c r="A87" s="6"/>
      <c r="B87" s="11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66" customFormat="1" x14ac:dyDescent="0.25">
      <c r="A88" s="39"/>
      <c r="B88" s="11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s="87" customFormat="1" ht="15" customHeight="1" x14ac:dyDescent="0.25">
      <c r="A89" s="48" t="s">
        <v>111</v>
      </c>
      <c r="B89" s="154"/>
      <c r="C89" s="53">
        <f t="shared" ref="C89:L89" si="9">SUM(C87:C87)</f>
        <v>0</v>
      </c>
      <c r="D89" s="53">
        <f t="shared" si="9"/>
        <v>0</v>
      </c>
      <c r="E89" s="53">
        <f t="shared" si="9"/>
        <v>0</v>
      </c>
      <c r="F89" s="53">
        <f t="shared" si="9"/>
        <v>0</v>
      </c>
      <c r="G89" s="53">
        <f t="shared" si="9"/>
        <v>0</v>
      </c>
      <c r="H89" s="53">
        <f t="shared" si="9"/>
        <v>0</v>
      </c>
      <c r="I89" s="53">
        <f t="shared" si="9"/>
        <v>0</v>
      </c>
      <c r="J89" s="53">
        <f t="shared" si="9"/>
        <v>0</v>
      </c>
      <c r="K89" s="53">
        <f t="shared" si="9"/>
        <v>0</v>
      </c>
      <c r="L89" s="53">
        <f t="shared" si="9"/>
        <v>0</v>
      </c>
    </row>
    <row r="90" spans="1:12" s="87" customFormat="1" ht="15" customHeight="1" x14ac:dyDescent="0.2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1:12" s="87" customFormat="1" ht="15" customHeight="1" x14ac:dyDescent="0.25">
      <c r="A91" s="229" t="s">
        <v>129</v>
      </c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1"/>
    </row>
    <row r="92" spans="1:12" s="66" customFormat="1" ht="15.75" customHeight="1" x14ac:dyDescent="0.25">
      <c r="A92" s="6">
        <v>217</v>
      </c>
      <c r="B92" s="11" t="s">
        <v>51</v>
      </c>
      <c r="C92" s="3">
        <v>150</v>
      </c>
      <c r="D92" s="3">
        <v>19.07</v>
      </c>
      <c r="E92" s="3">
        <v>7.62</v>
      </c>
      <c r="F92" s="3">
        <v>19.34</v>
      </c>
      <c r="G92" s="3">
        <v>222.15</v>
      </c>
      <c r="H92" s="3">
        <v>200</v>
      </c>
      <c r="I92" s="3">
        <v>25.43</v>
      </c>
      <c r="J92" s="3">
        <v>10.16</v>
      </c>
      <c r="K92" s="3">
        <v>25.79</v>
      </c>
      <c r="L92" s="3">
        <v>296.2</v>
      </c>
    </row>
    <row r="93" spans="1:12" s="66" customFormat="1" ht="15.75" customHeight="1" x14ac:dyDescent="0.25">
      <c r="A93" s="6" t="s">
        <v>113</v>
      </c>
      <c r="B93" s="12" t="s">
        <v>164</v>
      </c>
      <c r="C93" s="6">
        <v>30</v>
      </c>
      <c r="D93" s="6">
        <v>1.26</v>
      </c>
      <c r="E93" s="6">
        <v>6.36</v>
      </c>
      <c r="F93" s="6">
        <v>19.2</v>
      </c>
      <c r="G93" s="6">
        <v>137.1</v>
      </c>
      <c r="H93" s="6">
        <v>30</v>
      </c>
      <c r="I93" s="6">
        <v>1.26</v>
      </c>
      <c r="J93" s="6">
        <v>6.36</v>
      </c>
      <c r="K93" s="6">
        <v>19.2</v>
      </c>
      <c r="L93" s="6">
        <v>137.1</v>
      </c>
    </row>
    <row r="94" spans="1:12" s="66" customFormat="1" x14ac:dyDescent="0.25">
      <c r="A94" s="6">
        <v>412</v>
      </c>
      <c r="B94" s="10" t="s">
        <v>12</v>
      </c>
      <c r="C94" s="3">
        <v>150</v>
      </c>
      <c r="D94" s="3">
        <v>0.05</v>
      </c>
      <c r="E94" s="3">
        <v>0.01</v>
      </c>
      <c r="F94" s="3">
        <v>11.48</v>
      </c>
      <c r="G94" s="3">
        <v>46.22</v>
      </c>
      <c r="H94" s="3">
        <v>200</v>
      </c>
      <c r="I94" s="3">
        <v>0.1</v>
      </c>
      <c r="J94" s="3">
        <v>0.01</v>
      </c>
      <c r="K94" s="3">
        <v>15.31</v>
      </c>
      <c r="L94" s="3">
        <v>61.63</v>
      </c>
    </row>
    <row r="95" spans="1:12" s="87" customFormat="1" ht="15" customHeight="1" x14ac:dyDescent="0.25">
      <c r="A95" s="48" t="s">
        <v>111</v>
      </c>
      <c r="B95" s="154"/>
      <c r="C95" s="53">
        <f t="shared" ref="C95:L95" si="10">SUM(C92:C94)</f>
        <v>330</v>
      </c>
      <c r="D95" s="53">
        <f t="shared" si="10"/>
        <v>20.380000000000003</v>
      </c>
      <c r="E95" s="53">
        <f t="shared" si="10"/>
        <v>13.99</v>
      </c>
      <c r="F95" s="53">
        <f t="shared" si="10"/>
        <v>50.019999999999996</v>
      </c>
      <c r="G95" s="53">
        <f t="shared" si="10"/>
        <v>405.47</v>
      </c>
      <c r="H95" s="53">
        <f t="shared" si="10"/>
        <v>430</v>
      </c>
      <c r="I95" s="53">
        <f t="shared" si="10"/>
        <v>26.790000000000003</v>
      </c>
      <c r="J95" s="53">
        <f t="shared" si="10"/>
        <v>16.53</v>
      </c>
      <c r="K95" s="53">
        <f t="shared" si="10"/>
        <v>60.3</v>
      </c>
      <c r="L95" s="53">
        <f t="shared" si="10"/>
        <v>494.92999999999995</v>
      </c>
    </row>
    <row r="96" spans="1:12" s="87" customFormat="1" ht="15" customHeight="1" x14ac:dyDescent="0.25">
      <c r="A96" s="157" t="s">
        <v>131</v>
      </c>
      <c r="B96" s="122"/>
      <c r="C96" s="157">
        <f>C95+C89+C84+C75</f>
        <v>1252</v>
      </c>
      <c r="D96" s="122"/>
      <c r="E96" s="122"/>
      <c r="F96" s="122"/>
      <c r="G96" s="157">
        <f>G72+G73+G74+G78+G79+G80+G81+G82+G83+G87+G92+G93+G94</f>
        <v>1418.02</v>
      </c>
      <c r="H96" s="157">
        <f>H95+H89+H84+H75</f>
        <v>1574</v>
      </c>
      <c r="I96" s="122"/>
      <c r="J96" s="122"/>
      <c r="K96" s="122"/>
      <c r="L96" s="157">
        <f>L72+L73+L74+L78+L79+L80+L81+L82+L83+L87+L92+L93+L94</f>
        <v>1700.6100000000001</v>
      </c>
    </row>
    <row r="97" spans="1:12" s="87" customFormat="1" x14ac:dyDescent="0.25"/>
    <row r="98" spans="1:12" s="87" customFormat="1" ht="15" customHeight="1" x14ac:dyDescent="0.25">
      <c r="A98" s="232" t="s">
        <v>296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1"/>
    </row>
    <row r="99" spans="1:12" s="87" customFormat="1" ht="15" customHeight="1" x14ac:dyDescent="0.25">
      <c r="A99" s="229" t="s">
        <v>116</v>
      </c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1"/>
    </row>
    <row r="100" spans="1:12" s="66" customFormat="1" ht="15" customHeight="1" x14ac:dyDescent="0.25">
      <c r="A100" s="6">
        <v>168</v>
      </c>
      <c r="B100" s="11" t="s">
        <v>58</v>
      </c>
      <c r="C100" s="3">
        <v>150</v>
      </c>
      <c r="D100" s="3">
        <v>4.79</v>
      </c>
      <c r="E100" s="3">
        <v>6.1</v>
      </c>
      <c r="F100" s="3">
        <v>25.68</v>
      </c>
      <c r="G100" s="3">
        <v>176.42</v>
      </c>
      <c r="H100" s="3">
        <v>180</v>
      </c>
      <c r="I100" s="3">
        <v>5.75</v>
      </c>
      <c r="J100" s="3">
        <v>7.32</v>
      </c>
      <c r="K100" s="3">
        <v>25.68</v>
      </c>
      <c r="L100" s="3">
        <v>211.71</v>
      </c>
    </row>
    <row r="101" spans="1:12" s="66" customFormat="1" ht="15.75" customHeight="1" x14ac:dyDescent="0.25">
      <c r="A101" s="6">
        <v>1</v>
      </c>
      <c r="B101" s="12" t="s">
        <v>110</v>
      </c>
      <c r="C101" s="6">
        <v>36</v>
      </c>
      <c r="D101" s="6">
        <v>2.17</v>
      </c>
      <c r="E101" s="6">
        <v>6.79</v>
      </c>
      <c r="F101" s="6">
        <v>13.15</v>
      </c>
      <c r="G101" s="6">
        <v>122.4</v>
      </c>
      <c r="H101" s="6">
        <v>37</v>
      </c>
      <c r="I101" s="6">
        <v>2.2599999999999998</v>
      </c>
      <c r="J101" s="6">
        <v>6.98</v>
      </c>
      <c r="K101" s="6">
        <v>13.52</v>
      </c>
      <c r="L101" s="6">
        <v>125.8</v>
      </c>
    </row>
    <row r="102" spans="1:12" s="66" customFormat="1" ht="15.75" customHeight="1" x14ac:dyDescent="0.25">
      <c r="A102" s="6">
        <v>414</v>
      </c>
      <c r="B102" s="11" t="s">
        <v>24</v>
      </c>
      <c r="C102" s="3">
        <v>150</v>
      </c>
      <c r="D102" s="3">
        <v>2.09</v>
      </c>
      <c r="E102" s="3">
        <v>2.39</v>
      </c>
      <c r="F102" s="3">
        <v>14.78</v>
      </c>
      <c r="G102" s="3">
        <v>89.02</v>
      </c>
      <c r="H102" s="3">
        <v>200</v>
      </c>
      <c r="I102" s="3">
        <v>2.79</v>
      </c>
      <c r="J102" s="3">
        <v>3.19</v>
      </c>
      <c r="K102" s="3">
        <v>19.71</v>
      </c>
      <c r="L102" s="3">
        <v>118.69</v>
      </c>
    </row>
    <row r="103" spans="1:12" s="87" customFormat="1" ht="15" customHeight="1" x14ac:dyDescent="0.25">
      <c r="A103" s="48" t="s">
        <v>111</v>
      </c>
      <c r="B103" s="154"/>
      <c r="C103" s="53">
        <f t="shared" ref="C103:H103" si="11">SUM(C100:C102)</f>
        <v>336</v>
      </c>
      <c r="D103" s="53">
        <f t="shared" si="11"/>
        <v>9.0500000000000007</v>
      </c>
      <c r="E103" s="53">
        <f t="shared" si="11"/>
        <v>15.280000000000001</v>
      </c>
      <c r="F103" s="53">
        <f t="shared" si="11"/>
        <v>53.61</v>
      </c>
      <c r="G103" s="53">
        <f t="shared" si="11"/>
        <v>387.84</v>
      </c>
      <c r="H103" s="53">
        <f t="shared" si="11"/>
        <v>417</v>
      </c>
      <c r="I103" s="53">
        <f>SUM(I100:I102)</f>
        <v>10.8</v>
      </c>
      <c r="J103" s="53">
        <f>SUM(J100:J102)</f>
        <v>17.490000000000002</v>
      </c>
      <c r="K103" s="53">
        <f>SUM(K100:K102)</f>
        <v>58.910000000000004</v>
      </c>
      <c r="L103" s="53">
        <f>SUM(L100:L102)</f>
        <v>456.2</v>
      </c>
    </row>
    <row r="104" spans="1:12" s="87" customFormat="1" ht="15" customHeight="1" x14ac:dyDescent="0.25">
      <c r="A104" s="155"/>
      <c r="B104" s="155"/>
      <c r="C104" s="155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1:12" s="87" customFormat="1" ht="15" customHeight="1" x14ac:dyDescent="0.25">
      <c r="A105" s="229" t="s">
        <v>117</v>
      </c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1"/>
    </row>
    <row r="106" spans="1:12" s="66" customFormat="1" x14ac:dyDescent="0.25">
      <c r="A106" s="6" t="s">
        <v>141</v>
      </c>
      <c r="B106" s="47" t="s">
        <v>144</v>
      </c>
      <c r="C106" s="3">
        <v>150</v>
      </c>
      <c r="D106" s="3">
        <v>1.4</v>
      </c>
      <c r="E106" s="3">
        <v>2.33</v>
      </c>
      <c r="F106" s="3">
        <v>8.17</v>
      </c>
      <c r="G106" s="3">
        <v>59.27</v>
      </c>
      <c r="H106" s="3">
        <v>200</v>
      </c>
      <c r="I106" s="3">
        <v>1.87</v>
      </c>
      <c r="J106" s="3">
        <v>3.11</v>
      </c>
      <c r="K106" s="3">
        <v>10.9</v>
      </c>
      <c r="L106" s="3">
        <v>79</v>
      </c>
    </row>
    <row r="107" spans="1:12" s="66" customFormat="1" ht="15.75" customHeight="1" x14ac:dyDescent="0.25">
      <c r="A107" s="6">
        <v>123</v>
      </c>
      <c r="B107" s="12" t="s">
        <v>142</v>
      </c>
      <c r="C107" s="6">
        <v>20</v>
      </c>
      <c r="D107" s="6">
        <v>2.46</v>
      </c>
      <c r="E107" s="6">
        <v>0.3</v>
      </c>
      <c r="F107" s="6">
        <v>15.21</v>
      </c>
      <c r="G107" s="6">
        <v>73.64</v>
      </c>
      <c r="H107" s="6">
        <v>25</v>
      </c>
      <c r="I107" s="6">
        <v>3.1</v>
      </c>
      <c r="J107" s="6">
        <v>0.39</v>
      </c>
      <c r="K107" s="6">
        <v>19.010000000000002</v>
      </c>
      <c r="L107" s="6">
        <v>92.05</v>
      </c>
    </row>
    <row r="108" spans="1:12" s="66" customFormat="1" x14ac:dyDescent="0.25">
      <c r="A108" s="6">
        <v>332</v>
      </c>
      <c r="B108" s="12" t="s">
        <v>90</v>
      </c>
      <c r="C108" s="6">
        <v>120</v>
      </c>
      <c r="D108" s="6">
        <v>2.92</v>
      </c>
      <c r="E108" s="6">
        <v>4.29</v>
      </c>
      <c r="F108" s="6">
        <v>29.34</v>
      </c>
      <c r="G108" s="6">
        <v>167.76</v>
      </c>
      <c r="H108" s="3">
        <v>130</v>
      </c>
      <c r="I108" s="6">
        <v>3.16</v>
      </c>
      <c r="J108" s="6">
        <v>4.6500000000000004</v>
      </c>
      <c r="K108" s="6">
        <v>31.79</v>
      </c>
      <c r="L108" s="6">
        <v>181.74</v>
      </c>
    </row>
    <row r="109" spans="1:12" s="66" customFormat="1" ht="12.75" customHeight="1" x14ac:dyDescent="0.25">
      <c r="A109" s="6">
        <v>296</v>
      </c>
      <c r="B109" s="12" t="s">
        <v>105</v>
      </c>
      <c r="C109" s="6">
        <v>60</v>
      </c>
      <c r="D109" s="6">
        <v>11.67</v>
      </c>
      <c r="E109" s="6">
        <v>8.5399999999999991</v>
      </c>
      <c r="F109" s="6">
        <v>12.53</v>
      </c>
      <c r="G109" s="6">
        <v>174</v>
      </c>
      <c r="H109" s="6">
        <v>70</v>
      </c>
      <c r="I109" s="6">
        <v>13.6</v>
      </c>
      <c r="J109" s="6">
        <v>9.9600000000000009</v>
      </c>
      <c r="K109" s="6">
        <v>14.61</v>
      </c>
      <c r="L109" s="6">
        <v>232</v>
      </c>
    </row>
    <row r="110" spans="1:12" s="66" customFormat="1" x14ac:dyDescent="0.25">
      <c r="A110" s="6">
        <v>366</v>
      </c>
      <c r="B110" s="47" t="s">
        <v>36</v>
      </c>
      <c r="C110" s="3">
        <v>30</v>
      </c>
      <c r="D110" s="3">
        <v>0.16</v>
      </c>
      <c r="E110" s="3">
        <v>1.1000000000000001</v>
      </c>
      <c r="F110" s="3">
        <v>1.57</v>
      </c>
      <c r="G110" s="3">
        <v>16.850000000000001</v>
      </c>
      <c r="H110" s="3">
        <v>30</v>
      </c>
      <c r="I110" s="3">
        <v>0.16</v>
      </c>
      <c r="J110" s="3">
        <v>1.1000000000000001</v>
      </c>
      <c r="K110" s="3">
        <v>1.57</v>
      </c>
      <c r="L110" s="3">
        <v>16.850000000000001</v>
      </c>
    </row>
    <row r="111" spans="1:12" s="66" customFormat="1" ht="15.75" customHeight="1" x14ac:dyDescent="0.25">
      <c r="A111" s="8" t="s">
        <v>113</v>
      </c>
      <c r="B111" s="123" t="s">
        <v>143</v>
      </c>
      <c r="C111" s="8">
        <v>40</v>
      </c>
      <c r="D111" s="8">
        <v>0.4</v>
      </c>
      <c r="E111" s="8">
        <v>4</v>
      </c>
      <c r="F111" s="8">
        <v>2.8</v>
      </c>
      <c r="G111" s="8">
        <v>48.8</v>
      </c>
      <c r="H111" s="6">
        <v>50</v>
      </c>
      <c r="I111" s="8">
        <v>0.5</v>
      </c>
      <c r="J111" s="8">
        <v>5</v>
      </c>
      <c r="K111" s="8">
        <v>3.5</v>
      </c>
      <c r="L111" s="6">
        <v>61</v>
      </c>
    </row>
    <row r="112" spans="1:12" s="66" customFormat="1" ht="15.75" customHeight="1" x14ac:dyDescent="0.25">
      <c r="A112" s="6">
        <v>396</v>
      </c>
      <c r="B112" s="11" t="s">
        <v>28</v>
      </c>
      <c r="C112" s="3">
        <v>150</v>
      </c>
      <c r="D112" s="3">
        <v>0.1</v>
      </c>
      <c r="E112" s="3">
        <v>0</v>
      </c>
      <c r="F112" s="3">
        <v>15.86</v>
      </c>
      <c r="G112" s="3">
        <v>63.8</v>
      </c>
      <c r="H112" s="3">
        <v>200</v>
      </c>
      <c r="I112" s="3">
        <v>0.13</v>
      </c>
      <c r="J112" s="3">
        <v>0</v>
      </c>
      <c r="K112" s="3">
        <v>21.15</v>
      </c>
      <c r="L112" s="3">
        <v>85.1</v>
      </c>
    </row>
    <row r="113" spans="1:12" s="66" customFormat="1" x14ac:dyDescent="0.25">
      <c r="A113" s="6" t="s">
        <v>113</v>
      </c>
      <c r="B113" s="10" t="s">
        <v>124</v>
      </c>
      <c r="C113" s="3">
        <v>40</v>
      </c>
      <c r="D113" s="3">
        <v>2.8</v>
      </c>
      <c r="E113" s="3">
        <v>0.28000000000000003</v>
      </c>
      <c r="F113" s="3">
        <v>19.96</v>
      </c>
      <c r="G113" s="3">
        <v>96</v>
      </c>
      <c r="H113" s="3">
        <v>50</v>
      </c>
      <c r="I113" s="3">
        <v>3.5</v>
      </c>
      <c r="J113" s="3">
        <v>0.35</v>
      </c>
      <c r="K113" s="3">
        <v>24.95</v>
      </c>
      <c r="L113" s="3">
        <v>120</v>
      </c>
    </row>
    <row r="114" spans="1:12" s="87" customFormat="1" ht="15" customHeight="1" x14ac:dyDescent="0.25">
      <c r="A114" s="48" t="s">
        <v>111</v>
      </c>
      <c r="B114" s="154"/>
      <c r="C114" s="53">
        <f t="shared" ref="C114:K114" si="12">SUM(C106:C113)</f>
        <v>610</v>
      </c>
      <c r="D114" s="53">
        <f t="shared" si="12"/>
        <v>21.91</v>
      </c>
      <c r="E114" s="53">
        <f t="shared" si="12"/>
        <v>20.84</v>
      </c>
      <c r="F114" s="53">
        <f t="shared" si="12"/>
        <v>105.44</v>
      </c>
      <c r="G114" s="53">
        <f t="shared" si="12"/>
        <v>700.11999999999989</v>
      </c>
      <c r="H114" s="53">
        <f t="shared" si="12"/>
        <v>755</v>
      </c>
      <c r="I114" s="53">
        <f t="shared" si="12"/>
        <v>26.02</v>
      </c>
      <c r="J114" s="53">
        <f t="shared" si="12"/>
        <v>24.560000000000002</v>
      </c>
      <c r="K114" s="53">
        <f t="shared" si="12"/>
        <v>127.48</v>
      </c>
      <c r="L114" s="53">
        <f>SUM(L106:L113)</f>
        <v>867.74</v>
      </c>
    </row>
    <row r="115" spans="1:12" s="87" customFormat="1" ht="15" customHeight="1" x14ac:dyDescent="0.25">
      <c r="A115" s="155"/>
      <c r="B115" s="155"/>
      <c r="C115" s="155"/>
      <c r="D115" s="156"/>
      <c r="E115" s="156"/>
      <c r="F115" s="156"/>
      <c r="G115" s="156"/>
      <c r="H115" s="156"/>
      <c r="I115" s="156"/>
      <c r="J115" s="156"/>
      <c r="K115" s="156"/>
      <c r="L115" s="156"/>
    </row>
    <row r="116" spans="1:12" s="87" customFormat="1" ht="15" customHeight="1" x14ac:dyDescent="0.25">
      <c r="A116" s="229" t="s">
        <v>125</v>
      </c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1"/>
    </row>
    <row r="117" spans="1:12" s="66" customFormat="1" x14ac:dyDescent="0.25">
      <c r="A117" s="6" t="s">
        <v>113</v>
      </c>
      <c r="B117" s="120" t="s">
        <v>182</v>
      </c>
      <c r="C117" s="3">
        <v>200</v>
      </c>
      <c r="D117" s="3">
        <v>0</v>
      </c>
      <c r="E117" s="3">
        <v>0</v>
      </c>
      <c r="F117" s="3">
        <v>22</v>
      </c>
      <c r="G117" s="3">
        <v>90</v>
      </c>
      <c r="H117" s="3">
        <v>200</v>
      </c>
      <c r="I117" s="3">
        <v>0</v>
      </c>
      <c r="J117" s="3">
        <v>0</v>
      </c>
      <c r="K117" s="3">
        <v>22</v>
      </c>
      <c r="L117" s="3">
        <v>90</v>
      </c>
    </row>
    <row r="118" spans="1:12" s="87" customFormat="1" ht="15" customHeight="1" x14ac:dyDescent="0.25">
      <c r="A118" s="233" t="s">
        <v>111</v>
      </c>
      <c r="B118" s="234"/>
      <c r="C118" s="235"/>
      <c r="D118" s="53">
        <f t="shared" ref="D118:K118" si="13">SUM(D117:D117)</f>
        <v>0</v>
      </c>
      <c r="E118" s="53">
        <f t="shared" si="13"/>
        <v>0</v>
      </c>
      <c r="F118" s="53">
        <f t="shared" si="13"/>
        <v>22</v>
      </c>
      <c r="G118" s="53">
        <f t="shared" si="13"/>
        <v>90</v>
      </c>
      <c r="H118" s="53">
        <f t="shared" si="13"/>
        <v>200</v>
      </c>
      <c r="I118" s="53">
        <f t="shared" si="13"/>
        <v>0</v>
      </c>
      <c r="J118" s="53">
        <f t="shared" si="13"/>
        <v>0</v>
      </c>
      <c r="K118" s="53">
        <f t="shared" si="13"/>
        <v>22</v>
      </c>
      <c r="L118" s="53">
        <f>SUM(L117:L117)</f>
        <v>90</v>
      </c>
    </row>
    <row r="119" spans="1:12" s="87" customFormat="1" ht="15" customHeight="1" x14ac:dyDescent="0.25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</row>
    <row r="120" spans="1:12" s="87" customFormat="1" ht="15" customHeight="1" x14ac:dyDescent="0.25">
      <c r="A120" s="229" t="s">
        <v>129</v>
      </c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1"/>
    </row>
    <row r="121" spans="1:12" s="66" customFormat="1" x14ac:dyDescent="0.25">
      <c r="A121" s="6">
        <v>114</v>
      </c>
      <c r="B121" s="48" t="s">
        <v>114</v>
      </c>
      <c r="C121" s="6">
        <v>150</v>
      </c>
      <c r="D121" s="6">
        <v>3.52</v>
      </c>
      <c r="E121" s="6">
        <v>6.91</v>
      </c>
      <c r="F121" s="6">
        <v>18.239999999999998</v>
      </c>
      <c r="G121" s="6">
        <v>117.3</v>
      </c>
      <c r="H121" s="6">
        <v>200</v>
      </c>
      <c r="I121" s="6">
        <v>4.6900000000000004</v>
      </c>
      <c r="J121" s="6">
        <v>9.1999999999999993</v>
      </c>
      <c r="K121" s="6">
        <v>13.65</v>
      </c>
      <c r="L121" s="6">
        <v>156.4</v>
      </c>
    </row>
    <row r="122" spans="1:12" s="87" customFormat="1" ht="15.75" customHeight="1" x14ac:dyDescent="0.25">
      <c r="A122" s="6">
        <v>472</v>
      </c>
      <c r="B122" s="11" t="s">
        <v>92</v>
      </c>
      <c r="C122" s="3">
        <v>40</v>
      </c>
      <c r="D122" s="3">
        <v>2.71</v>
      </c>
      <c r="E122" s="3">
        <v>5.58</v>
      </c>
      <c r="F122" s="3">
        <v>20.85</v>
      </c>
      <c r="G122" s="3">
        <v>144.80000000000001</v>
      </c>
      <c r="H122" s="3">
        <v>60</v>
      </c>
      <c r="I122" s="3">
        <v>4.0599999999999996</v>
      </c>
      <c r="J122" s="3">
        <v>8.3699999999999992</v>
      </c>
      <c r="K122" s="3">
        <v>31.28</v>
      </c>
      <c r="L122" s="3">
        <v>217.2</v>
      </c>
    </row>
    <row r="123" spans="1:12" s="87" customFormat="1" ht="15" customHeight="1" x14ac:dyDescent="0.25">
      <c r="A123" s="53">
        <v>410</v>
      </c>
      <c r="B123" s="10" t="s">
        <v>130</v>
      </c>
      <c r="C123" s="32">
        <v>150</v>
      </c>
      <c r="D123" s="32">
        <v>4.4999999999999998E-2</v>
      </c>
      <c r="E123" s="32">
        <v>0</v>
      </c>
      <c r="F123" s="32">
        <v>4.51</v>
      </c>
      <c r="G123" s="32">
        <v>18.239999999999998</v>
      </c>
      <c r="H123" s="32">
        <v>200</v>
      </c>
      <c r="I123" s="32">
        <v>0.06</v>
      </c>
      <c r="J123" s="32">
        <v>0</v>
      </c>
      <c r="K123" s="32">
        <v>6.02</v>
      </c>
      <c r="L123" s="32">
        <v>24.32</v>
      </c>
    </row>
    <row r="124" spans="1:12" s="66" customFormat="1" x14ac:dyDescent="0.25">
      <c r="A124" s="6"/>
      <c r="B124" s="10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66" customFormat="1" ht="15.75" customHeight="1" x14ac:dyDescent="0.25">
      <c r="A125" s="6"/>
      <c r="B125" s="11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87" customFormat="1" ht="15" customHeight="1" x14ac:dyDescent="0.25">
      <c r="A126" s="12" t="s">
        <v>111</v>
      </c>
      <c r="B126" s="12"/>
      <c r="C126" s="53">
        <f t="shared" ref="C126:K126" si="14">SUM(C121:C124)</f>
        <v>340</v>
      </c>
      <c r="D126" s="53">
        <f t="shared" si="14"/>
        <v>6.2750000000000004</v>
      </c>
      <c r="E126" s="53">
        <f t="shared" si="14"/>
        <v>12.49</v>
      </c>
      <c r="F126" s="53">
        <f t="shared" si="14"/>
        <v>43.6</v>
      </c>
      <c r="G126" s="53">
        <f t="shared" si="14"/>
        <v>280.34000000000003</v>
      </c>
      <c r="H126" s="53">
        <f t="shared" si="14"/>
        <v>460</v>
      </c>
      <c r="I126" s="53">
        <f t="shared" si="14"/>
        <v>8.81</v>
      </c>
      <c r="J126" s="53">
        <f t="shared" si="14"/>
        <v>17.57</v>
      </c>
      <c r="K126" s="53">
        <f t="shared" si="14"/>
        <v>50.95</v>
      </c>
      <c r="L126" s="53">
        <f>SUM(L121:L124)</f>
        <v>397.92</v>
      </c>
    </row>
    <row r="127" spans="1:12" s="87" customFormat="1" ht="15" customHeight="1" x14ac:dyDescent="0.25">
      <c r="A127" s="157" t="s">
        <v>131</v>
      </c>
      <c r="B127" s="122"/>
      <c r="C127" s="157">
        <f>C126+C117+C114+C103</f>
        <v>1486</v>
      </c>
      <c r="D127" s="122"/>
      <c r="E127" s="122"/>
      <c r="F127" s="122"/>
      <c r="G127" s="157">
        <f>G100+G101+G102+G106+G107+G108+G109+G110+G111+G112+G113+G117+G121+G122+G123+G124</f>
        <v>1458.3</v>
      </c>
      <c r="H127" s="157">
        <f>H126+H118+H114+H103</f>
        <v>1832</v>
      </c>
      <c r="I127" s="122"/>
      <c r="J127" s="122"/>
      <c r="K127" s="122"/>
      <c r="L127" s="157">
        <f>L100+L101+L102+L106+L107+L108+L109+L110+L111+L112+L113+L117+L121+L122+L123+L124</f>
        <v>1811.86</v>
      </c>
    </row>
    <row r="128" spans="1:12" s="87" customFormat="1" x14ac:dyDescent="0.25"/>
    <row r="129" spans="1:12" s="87" customFormat="1" ht="15" hidden="1" customHeight="1" x14ac:dyDescent="0.25">
      <c r="A129" s="232"/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1"/>
    </row>
    <row r="130" spans="1:12" s="87" customFormat="1" ht="15" hidden="1" customHeight="1" x14ac:dyDescent="0.25">
      <c r="A130" s="229"/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1"/>
    </row>
    <row r="131" spans="1:12" s="66" customFormat="1" hidden="1" x14ac:dyDescent="0.25">
      <c r="A131" s="6"/>
      <c r="B131" s="12"/>
      <c r="C131" s="6"/>
      <c r="D131" s="6"/>
      <c r="E131" s="7"/>
      <c r="F131" s="6"/>
      <c r="G131" s="6"/>
      <c r="H131" s="6"/>
      <c r="I131" s="6"/>
      <c r="J131" s="6"/>
      <c r="K131" s="6"/>
      <c r="L131" s="6"/>
    </row>
    <row r="132" spans="1:12" s="66" customFormat="1" ht="15.75" hidden="1" customHeight="1" x14ac:dyDescent="0.25">
      <c r="A132" s="6"/>
      <c r="B132" s="64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s="66" customFormat="1" ht="15.75" hidden="1" customHeight="1" x14ac:dyDescent="0.25">
      <c r="A133" s="6"/>
      <c r="B133" s="12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s="87" customFormat="1" ht="15" hidden="1" customHeight="1" x14ac:dyDescent="0.25">
      <c r="A134" s="48"/>
      <c r="B134" s="154"/>
      <c r="C134" s="53"/>
      <c r="D134" s="53"/>
      <c r="E134" s="53"/>
      <c r="F134" s="53"/>
      <c r="G134" s="53"/>
      <c r="H134" s="53"/>
      <c r="I134" s="53"/>
      <c r="J134" s="53"/>
      <c r="K134" s="53"/>
      <c r="L134" s="53"/>
    </row>
    <row r="135" spans="1:12" s="66" customFormat="1" hidden="1" x14ac:dyDescent="0.25">
      <c r="A135" s="58"/>
      <c r="B135" s="58"/>
      <c r="C135" s="58"/>
      <c r="D135" s="37"/>
      <c r="E135" s="37"/>
      <c r="F135" s="37"/>
      <c r="G135" s="37"/>
      <c r="H135" s="37"/>
      <c r="I135" s="37"/>
      <c r="J135" s="37"/>
      <c r="K135" s="37"/>
      <c r="L135" s="37"/>
    </row>
    <row r="136" spans="1:12" s="66" customFormat="1" hidden="1" x14ac:dyDescent="0.25">
      <c r="A136" s="207"/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9"/>
    </row>
    <row r="137" spans="1:12" s="66" customFormat="1" hidden="1" x14ac:dyDescent="0.25">
      <c r="A137" s="6"/>
      <c r="B137" s="14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66" customFormat="1" hidden="1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</row>
    <row r="139" spans="1:12" s="87" customFormat="1" ht="15" hidden="1" customHeight="1" x14ac:dyDescent="0.25">
      <c r="A139" s="229"/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1"/>
    </row>
    <row r="140" spans="1:12" s="66" customFormat="1" hidden="1" x14ac:dyDescent="0.25">
      <c r="A140" s="6"/>
      <c r="B140" s="10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66" customFormat="1" ht="15.75" hidden="1" customHeight="1" x14ac:dyDescent="0.25">
      <c r="A141" s="6"/>
      <c r="B141" s="10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66" customFormat="1" hidden="1" x14ac:dyDescent="0.25">
      <c r="A142" s="6"/>
      <c r="B142" s="47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66" customFormat="1" ht="15.75" hidden="1" customHeight="1" x14ac:dyDescent="0.25">
      <c r="A143" s="6"/>
      <c r="B143" s="11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66" customFormat="1" hidden="1" x14ac:dyDescent="0.25">
      <c r="A144" s="6"/>
      <c r="B144" s="10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66" customFormat="1" hidden="1" x14ac:dyDescent="0.25">
      <c r="A145" s="6"/>
      <c r="B145" s="10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66" customFormat="1" hidden="1" x14ac:dyDescent="0.25">
      <c r="A146" s="6"/>
      <c r="B146" s="10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87" customFormat="1" ht="15" hidden="1" customHeight="1" x14ac:dyDescent="0.25">
      <c r="A147" s="48"/>
      <c r="B147" s="154"/>
      <c r="C147" s="53"/>
      <c r="D147" s="53"/>
      <c r="E147" s="53"/>
      <c r="F147" s="53"/>
      <c r="G147" s="53"/>
      <c r="H147" s="53"/>
      <c r="I147" s="53"/>
      <c r="J147" s="53"/>
      <c r="K147" s="53"/>
      <c r="L147" s="53"/>
    </row>
    <row r="148" spans="1:12" s="87" customFormat="1" ht="15" hidden="1" customHeight="1" x14ac:dyDescent="0.25">
      <c r="A148" s="155"/>
      <c r="B148" s="155"/>
      <c r="C148" s="155"/>
      <c r="D148" s="156"/>
      <c r="E148" s="156"/>
      <c r="F148" s="156"/>
      <c r="G148" s="156"/>
      <c r="H148" s="156"/>
      <c r="I148" s="156"/>
      <c r="J148" s="156"/>
      <c r="K148" s="156"/>
      <c r="L148" s="156"/>
    </row>
    <row r="149" spans="1:12" s="87" customFormat="1" ht="15" hidden="1" customHeight="1" x14ac:dyDescent="0.25">
      <c r="A149" s="229"/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1"/>
    </row>
    <row r="150" spans="1:12" s="66" customFormat="1" ht="15.75" hidden="1" customHeight="1" x14ac:dyDescent="0.25">
      <c r="A150" s="6"/>
      <c r="B150" s="11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66" customFormat="1" hidden="1" x14ac:dyDescent="0.25">
      <c r="A151" s="6"/>
      <c r="B151" s="12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s="87" customFormat="1" ht="15" hidden="1" customHeight="1" x14ac:dyDescent="0.25">
      <c r="A152" s="48"/>
      <c r="B152" s="154"/>
      <c r="C152" s="53"/>
      <c r="D152" s="53"/>
      <c r="E152" s="53"/>
      <c r="F152" s="53"/>
      <c r="G152" s="53"/>
      <c r="H152" s="53"/>
      <c r="I152" s="53"/>
      <c r="J152" s="53"/>
      <c r="K152" s="53"/>
      <c r="L152" s="53"/>
    </row>
    <row r="153" spans="1:12" s="87" customFormat="1" ht="15" hidden="1" customHeight="1" x14ac:dyDescent="0.25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</row>
    <row r="154" spans="1:12" s="87" customFormat="1" ht="15" hidden="1" customHeight="1" x14ac:dyDescent="0.25">
      <c r="A154" s="229"/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1"/>
    </row>
    <row r="155" spans="1:12" s="66" customFormat="1" ht="15.75" hidden="1" customHeight="1" x14ac:dyDescent="0.25">
      <c r="A155" s="6"/>
      <c r="B155" s="11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66" customFormat="1" ht="15.75" hidden="1" customHeight="1" x14ac:dyDescent="0.25">
      <c r="A156" s="6"/>
      <c r="B156" s="11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87" customFormat="1" ht="15" hidden="1" customHeight="1" x14ac:dyDescent="0.25">
      <c r="A157" s="53"/>
      <c r="B157" s="10"/>
      <c r="C157" s="32"/>
      <c r="D157" s="32"/>
      <c r="E157" s="32"/>
      <c r="F157" s="32"/>
      <c r="G157" s="32"/>
      <c r="H157" s="32"/>
      <c r="I157" s="32"/>
      <c r="J157" s="32"/>
      <c r="K157" s="32"/>
      <c r="L157" s="32"/>
    </row>
    <row r="158" spans="1:12" s="87" customFormat="1" ht="15" hidden="1" customHeight="1" x14ac:dyDescent="0.25">
      <c r="A158" s="53"/>
      <c r="B158" s="10"/>
      <c r="C158" s="32"/>
      <c r="D158" s="32"/>
      <c r="E158" s="32"/>
      <c r="F158" s="32"/>
      <c r="G158" s="32"/>
      <c r="H158" s="32"/>
      <c r="I158" s="32"/>
      <c r="J158" s="32"/>
      <c r="K158" s="32"/>
      <c r="L158" s="32"/>
    </row>
    <row r="159" spans="1:12" s="87" customFormat="1" ht="15" hidden="1" customHeight="1" x14ac:dyDescent="0.25">
      <c r="A159" s="12"/>
      <c r="B159" s="12"/>
      <c r="C159" s="53"/>
      <c r="D159" s="53"/>
      <c r="E159" s="53"/>
      <c r="F159" s="53"/>
      <c r="G159" s="53"/>
      <c r="H159" s="53"/>
      <c r="I159" s="53"/>
      <c r="J159" s="53"/>
      <c r="K159" s="53"/>
      <c r="L159" s="53"/>
    </row>
    <row r="160" spans="1:12" s="87" customFormat="1" ht="15" hidden="1" customHeight="1" x14ac:dyDescent="0.25">
      <c r="A160" s="157"/>
      <c r="B160" s="122"/>
      <c r="C160" s="157"/>
      <c r="D160" s="122"/>
      <c r="E160" s="122"/>
      <c r="F160" s="122"/>
      <c r="G160" s="157"/>
      <c r="H160" s="157"/>
      <c r="I160" s="122"/>
      <c r="J160" s="122"/>
      <c r="K160" s="122"/>
      <c r="L160" s="157"/>
    </row>
    <row r="161" spans="1:12" s="87" customFormat="1" hidden="1" x14ac:dyDescent="0.25"/>
    <row r="162" spans="1:12" s="87" customFormat="1" ht="15" hidden="1" customHeight="1" x14ac:dyDescent="0.25">
      <c r="A162" s="232"/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1"/>
    </row>
    <row r="163" spans="1:12" s="87" customFormat="1" ht="15" hidden="1" customHeight="1" x14ac:dyDescent="0.25">
      <c r="A163" s="229"/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1"/>
    </row>
    <row r="164" spans="1:12" s="66" customFormat="1" ht="15.75" hidden="1" customHeight="1" x14ac:dyDescent="0.25">
      <c r="A164" s="6"/>
      <c r="B164" s="10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66" customFormat="1" ht="15.75" hidden="1" customHeight="1" x14ac:dyDescent="0.25">
      <c r="A165" s="6"/>
      <c r="B165" s="64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s="87" customFormat="1" hidden="1" x14ac:dyDescent="0.25">
      <c r="A166" s="53"/>
      <c r="B166" s="10"/>
      <c r="C166" s="32"/>
      <c r="D166" s="32"/>
      <c r="E166" s="32"/>
      <c r="F166" s="32"/>
      <c r="G166" s="32"/>
      <c r="H166" s="32"/>
      <c r="I166" s="32"/>
      <c r="J166" s="32"/>
      <c r="K166" s="32"/>
      <c r="L166" s="32"/>
    </row>
    <row r="167" spans="1:12" s="87" customFormat="1" ht="15" hidden="1" customHeight="1" x14ac:dyDescent="0.25">
      <c r="A167" s="48"/>
      <c r="B167" s="154"/>
      <c r="C167" s="53"/>
      <c r="D167" s="53"/>
      <c r="E167" s="53"/>
      <c r="F167" s="53"/>
      <c r="G167" s="53"/>
      <c r="H167" s="53"/>
      <c r="I167" s="53"/>
      <c r="J167" s="53"/>
      <c r="K167" s="53"/>
      <c r="L167" s="53"/>
    </row>
    <row r="168" spans="1:12" s="87" customFormat="1" ht="15" hidden="1" customHeight="1" x14ac:dyDescent="0.25">
      <c r="A168" s="122"/>
      <c r="B168" s="122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</row>
    <row r="169" spans="1:12" s="66" customFormat="1" hidden="1" x14ac:dyDescent="0.25">
      <c r="A169" s="207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9"/>
    </row>
    <row r="170" spans="1:12" s="66" customFormat="1" hidden="1" x14ac:dyDescent="0.25">
      <c r="A170" s="6"/>
      <c r="B170" s="14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87" customFormat="1" ht="15" hidden="1" customHeight="1" x14ac:dyDescent="0.25">
      <c r="A171" s="155"/>
      <c r="B171" s="155"/>
      <c r="C171" s="155"/>
      <c r="D171" s="156"/>
      <c r="E171" s="156"/>
      <c r="F171" s="156"/>
      <c r="G171" s="156"/>
      <c r="H171" s="156"/>
      <c r="I171" s="156"/>
      <c r="J171" s="156"/>
      <c r="K171" s="156"/>
      <c r="L171" s="156"/>
    </row>
    <row r="172" spans="1:12" s="87" customFormat="1" ht="15" hidden="1" customHeight="1" x14ac:dyDescent="0.25">
      <c r="A172" s="229"/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1"/>
    </row>
    <row r="173" spans="1:12" s="87" customFormat="1" hidden="1" x14ac:dyDescent="0.25">
      <c r="A173" s="53"/>
      <c r="B173" s="11"/>
      <c r="C173" s="32"/>
      <c r="D173" s="32"/>
      <c r="E173" s="32"/>
      <c r="F173" s="32"/>
      <c r="G173" s="32"/>
      <c r="H173" s="32"/>
      <c r="I173" s="32"/>
      <c r="J173" s="32"/>
      <c r="K173" s="32"/>
      <c r="L173" s="32"/>
    </row>
    <row r="174" spans="1:12" s="66" customFormat="1" ht="15.75" hidden="1" customHeight="1" x14ac:dyDescent="0.25">
      <c r="A174" s="6"/>
      <c r="B174" s="11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66" customFormat="1" ht="15.75" hidden="1" customHeight="1" x14ac:dyDescent="0.25">
      <c r="A175" s="6"/>
      <c r="B175" s="11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66" customFormat="1" ht="15.75" hidden="1" customHeight="1" x14ac:dyDescent="0.25">
      <c r="A176" s="6"/>
      <c r="B176" s="11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4" s="87" customFormat="1" ht="15" hidden="1" customHeight="1" x14ac:dyDescent="0.25">
      <c r="A177" s="125"/>
      <c r="B177" s="10"/>
      <c r="C177" s="32"/>
      <c r="D177" s="32"/>
      <c r="E177" s="32"/>
      <c r="F177" s="32"/>
      <c r="G177" s="32"/>
      <c r="H177" s="32"/>
      <c r="I177" s="32"/>
      <c r="J177" s="32"/>
      <c r="K177" s="32"/>
      <c r="L177" s="32"/>
    </row>
    <row r="178" spans="1:14" s="87" customFormat="1" ht="15" hidden="1" customHeight="1" x14ac:dyDescent="0.25">
      <c r="A178" s="125"/>
      <c r="B178" s="10"/>
      <c r="C178" s="32"/>
      <c r="D178" s="32"/>
      <c r="E178" s="32"/>
      <c r="F178" s="32"/>
      <c r="G178" s="32"/>
      <c r="H178" s="32"/>
      <c r="I178" s="32"/>
      <c r="J178" s="32"/>
      <c r="K178" s="32"/>
      <c r="L178" s="32"/>
    </row>
    <row r="179" spans="1:14" s="87" customFormat="1" ht="15" hidden="1" customHeight="1" x14ac:dyDescent="0.25">
      <c r="A179" s="48"/>
      <c r="B179" s="154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4" s="87" customFormat="1" ht="15" hidden="1" customHeight="1" x14ac:dyDescent="0.25">
      <c r="A180" s="155"/>
      <c r="B180" s="155"/>
      <c r="C180" s="155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1:14" s="87" customFormat="1" ht="15" hidden="1" customHeight="1" x14ac:dyDescent="0.25">
      <c r="A181" s="229"/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1"/>
    </row>
    <row r="182" spans="1:14" s="66" customFormat="1" ht="15.75" hidden="1" customHeight="1" x14ac:dyDescent="0.25">
      <c r="A182" s="6"/>
      <c r="B182" s="12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4" s="87" customFormat="1" ht="15" hidden="1" customHeight="1" x14ac:dyDescent="0.25">
      <c r="A183" s="48"/>
      <c r="B183" s="154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4" s="87" customFormat="1" ht="15" hidden="1" customHeight="1" x14ac:dyDescent="0.25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</row>
    <row r="185" spans="1:14" s="87" customFormat="1" ht="15" hidden="1" customHeight="1" x14ac:dyDescent="0.25">
      <c r="A185" s="229"/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1"/>
    </row>
    <row r="186" spans="1:14" s="66" customFormat="1" ht="15.75" hidden="1" customHeight="1" x14ac:dyDescent="0.25">
      <c r="A186" s="6"/>
      <c r="B186" s="11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4" s="66" customFormat="1" ht="15.75" hidden="1" customHeight="1" x14ac:dyDescent="0.25">
      <c r="A187" s="6"/>
      <c r="B187" s="12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4" s="87" customFormat="1" ht="15" hidden="1" customHeight="1" x14ac:dyDescent="0.25">
      <c r="A188" s="53"/>
      <c r="B188" s="10"/>
      <c r="C188" s="32"/>
      <c r="D188" s="32"/>
      <c r="E188" s="32"/>
      <c r="F188" s="32"/>
      <c r="G188" s="32"/>
      <c r="H188" s="32"/>
      <c r="I188" s="32"/>
      <c r="J188" s="32"/>
      <c r="K188" s="32"/>
      <c r="L188" s="32"/>
    </row>
    <row r="189" spans="1:14" s="87" customFormat="1" ht="15" hidden="1" customHeight="1" x14ac:dyDescent="0.25">
      <c r="A189" s="48"/>
      <c r="B189" s="154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N189" s="156"/>
    </row>
    <row r="190" spans="1:14" s="87" customFormat="1" ht="15" hidden="1" customHeight="1" x14ac:dyDescent="0.25">
      <c r="A190" s="157"/>
      <c r="B190" s="122"/>
      <c r="C190" s="157"/>
      <c r="D190" s="122"/>
      <c r="E190" s="122"/>
      <c r="F190" s="122"/>
      <c r="G190" s="157"/>
      <c r="H190" s="157"/>
      <c r="I190" s="122"/>
      <c r="J190" s="122"/>
      <c r="K190" s="122"/>
      <c r="L190" s="157"/>
      <c r="N190" s="157"/>
    </row>
    <row r="191" spans="1:14" s="87" customFormat="1" hidden="1" x14ac:dyDescent="0.25"/>
    <row r="192" spans="1:14" s="87" customFormat="1" ht="15" hidden="1" customHeight="1" x14ac:dyDescent="0.25">
      <c r="A192" s="232"/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1"/>
    </row>
    <row r="193" spans="1:12" s="87" customFormat="1" ht="15" hidden="1" customHeight="1" x14ac:dyDescent="0.25">
      <c r="A193" s="229"/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1"/>
    </row>
    <row r="194" spans="1:12" s="66" customFormat="1" ht="15.75" hidden="1" customHeight="1" x14ac:dyDescent="0.25">
      <c r="A194" s="6"/>
      <c r="B194" s="11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66" customFormat="1" ht="15.75" hidden="1" customHeight="1" x14ac:dyDescent="0.25">
      <c r="A195" s="6"/>
      <c r="B195" s="12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s="66" customFormat="1" ht="15.75" hidden="1" customHeight="1" x14ac:dyDescent="0.25">
      <c r="A196" s="6"/>
      <c r="B196" s="11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87" customFormat="1" ht="15" hidden="1" customHeight="1" x14ac:dyDescent="0.25">
      <c r="A197" s="48"/>
      <c r="B197" s="154"/>
      <c r="C197" s="53"/>
      <c r="D197" s="53"/>
      <c r="E197" s="53"/>
      <c r="F197" s="53"/>
      <c r="G197" s="53"/>
      <c r="H197" s="53"/>
      <c r="I197" s="53"/>
      <c r="J197" s="53"/>
      <c r="K197" s="53"/>
      <c r="L197" s="53"/>
    </row>
    <row r="198" spans="1:12" s="87" customFormat="1" ht="15" hidden="1" customHeight="1" x14ac:dyDescent="0.25">
      <c r="A198" s="122"/>
      <c r="B198" s="122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</row>
    <row r="199" spans="1:12" s="66" customFormat="1" hidden="1" x14ac:dyDescent="0.25">
      <c r="A199" s="207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9"/>
    </row>
    <row r="200" spans="1:12" s="66" customFormat="1" hidden="1" x14ac:dyDescent="0.25">
      <c r="A200" s="6"/>
      <c r="B200" s="14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87" customFormat="1" ht="15" hidden="1" customHeight="1" x14ac:dyDescent="0.25">
      <c r="A201" s="155"/>
      <c r="B201" s="155"/>
      <c r="C201" s="155"/>
      <c r="D201" s="156"/>
      <c r="E201" s="156"/>
      <c r="F201" s="156"/>
      <c r="G201" s="156"/>
      <c r="H201" s="156"/>
      <c r="I201" s="156"/>
      <c r="J201" s="156"/>
      <c r="K201" s="156"/>
      <c r="L201" s="156"/>
    </row>
    <row r="202" spans="1:12" s="87" customFormat="1" ht="15" hidden="1" customHeight="1" x14ac:dyDescent="0.25">
      <c r="A202" s="229"/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1"/>
    </row>
    <row r="203" spans="1:12" s="66" customFormat="1" hidden="1" x14ac:dyDescent="0.25">
      <c r="A203" s="6"/>
      <c r="B203" s="48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s="66" customFormat="1" ht="15.75" hidden="1" customHeight="1" x14ac:dyDescent="0.25">
      <c r="A204" s="6"/>
      <c r="B204" s="11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66" customFormat="1" hidden="1" x14ac:dyDescent="0.25">
      <c r="A205" s="6"/>
      <c r="B205" s="12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66" customFormat="1" hidden="1" x14ac:dyDescent="0.25">
      <c r="A206" s="6"/>
      <c r="B206" s="47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66" customFormat="1" ht="15.75" hidden="1" customHeight="1" x14ac:dyDescent="0.25">
      <c r="A207" s="6"/>
      <c r="B207" s="11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87" customFormat="1" ht="15" hidden="1" customHeight="1" x14ac:dyDescent="0.25">
      <c r="A208" s="125"/>
      <c r="B208" s="10"/>
      <c r="C208" s="32"/>
      <c r="D208" s="32"/>
      <c r="E208" s="32"/>
      <c r="F208" s="32"/>
      <c r="G208" s="32"/>
      <c r="H208" s="32"/>
      <c r="I208" s="32"/>
      <c r="J208" s="32"/>
      <c r="K208" s="32"/>
      <c r="L208" s="32"/>
    </row>
    <row r="209" spans="1:12" s="87" customFormat="1" ht="15" hidden="1" customHeight="1" x14ac:dyDescent="0.25">
      <c r="A209" s="48"/>
      <c r="B209" s="154"/>
      <c r="C209" s="53"/>
      <c r="D209" s="53"/>
      <c r="E209" s="53"/>
      <c r="F209" s="53"/>
      <c r="G209" s="53"/>
      <c r="H209" s="53"/>
      <c r="I209" s="53"/>
      <c r="J209" s="53"/>
      <c r="K209" s="53"/>
      <c r="L209" s="53"/>
    </row>
    <row r="210" spans="1:12" s="87" customFormat="1" ht="15" hidden="1" customHeight="1" x14ac:dyDescent="0.25">
      <c r="A210" s="155"/>
      <c r="B210" s="155"/>
      <c r="C210" s="155"/>
      <c r="D210" s="156"/>
      <c r="E210" s="156"/>
      <c r="F210" s="156"/>
      <c r="G210" s="156"/>
      <c r="H210" s="156"/>
      <c r="I210" s="156"/>
      <c r="J210" s="156"/>
      <c r="K210" s="156"/>
      <c r="L210" s="156"/>
    </row>
    <row r="211" spans="1:12" s="87" customFormat="1" ht="15" hidden="1" customHeight="1" x14ac:dyDescent="0.25">
      <c r="A211" s="229"/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1"/>
    </row>
    <row r="212" spans="1:12" s="66" customFormat="1" ht="15.75" hidden="1" customHeight="1" x14ac:dyDescent="0.25">
      <c r="A212" s="6"/>
      <c r="B212" s="59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s="87" customFormat="1" ht="15" hidden="1" customHeight="1" x14ac:dyDescent="0.25">
      <c r="A213" s="48"/>
      <c r="B213" s="154"/>
      <c r="C213" s="53"/>
      <c r="D213" s="53"/>
      <c r="E213" s="53"/>
      <c r="F213" s="53"/>
      <c r="G213" s="53"/>
      <c r="H213" s="53"/>
      <c r="I213" s="53"/>
      <c r="J213" s="53"/>
      <c r="K213" s="53"/>
      <c r="L213" s="53"/>
    </row>
    <row r="214" spans="1:12" s="87" customFormat="1" ht="15" hidden="1" customHeight="1" x14ac:dyDescent="0.25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</row>
    <row r="215" spans="1:12" s="87" customFormat="1" ht="15" hidden="1" customHeight="1" x14ac:dyDescent="0.25">
      <c r="A215" s="229"/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1"/>
    </row>
    <row r="216" spans="1:12" s="66" customFormat="1" ht="15.75" hidden="1" customHeight="1" x14ac:dyDescent="0.25">
      <c r="A216" s="6"/>
      <c r="B216" s="11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66" customFormat="1" ht="15.75" hidden="1" customHeight="1" x14ac:dyDescent="0.25">
      <c r="A217" s="6"/>
      <c r="B217" s="11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66" customFormat="1" hidden="1" x14ac:dyDescent="0.25">
      <c r="A218" s="6"/>
      <c r="B218" s="12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s="87" customFormat="1" hidden="1" x14ac:dyDescent="0.25">
      <c r="A219" s="53"/>
      <c r="B219" s="10"/>
      <c r="C219" s="32"/>
      <c r="D219" s="32"/>
      <c r="E219" s="32"/>
      <c r="F219" s="32"/>
      <c r="G219" s="32"/>
      <c r="H219" s="32"/>
      <c r="I219" s="32"/>
      <c r="J219" s="32"/>
      <c r="K219" s="32"/>
      <c r="L219" s="32"/>
    </row>
    <row r="220" spans="1:12" s="87" customFormat="1" ht="15" hidden="1" customHeight="1" x14ac:dyDescent="0.25">
      <c r="A220" s="12"/>
      <c r="B220" s="12"/>
      <c r="C220" s="53"/>
      <c r="D220" s="53"/>
      <c r="E220" s="53"/>
      <c r="F220" s="53"/>
      <c r="G220" s="53"/>
      <c r="H220" s="53"/>
      <c r="I220" s="53"/>
      <c r="J220" s="53"/>
      <c r="K220" s="53"/>
      <c r="L220" s="53"/>
    </row>
    <row r="221" spans="1:12" s="87" customFormat="1" hidden="1" x14ac:dyDescent="0.25">
      <c r="A221" s="157"/>
      <c r="B221" s="122"/>
      <c r="C221" s="157"/>
      <c r="D221" s="122"/>
      <c r="E221" s="122"/>
      <c r="F221" s="122"/>
      <c r="G221" s="157"/>
      <c r="H221" s="157"/>
      <c r="I221" s="122"/>
      <c r="J221" s="122"/>
      <c r="K221" s="122"/>
      <c r="L221" s="157"/>
    </row>
    <row r="222" spans="1:12" s="87" customFormat="1" hidden="1" x14ac:dyDescent="0.25">
      <c r="A222" s="157"/>
      <c r="B222" s="122"/>
      <c r="C222" s="157"/>
      <c r="D222" s="122"/>
      <c r="E222" s="122"/>
      <c r="F222" s="122"/>
      <c r="G222" s="157"/>
      <c r="H222" s="157"/>
      <c r="I222" s="122"/>
      <c r="J222" s="122"/>
      <c r="K222" s="122"/>
      <c r="L222" s="157"/>
    </row>
    <row r="223" spans="1:12" s="87" customFormat="1" ht="15" hidden="1" customHeight="1" x14ac:dyDescent="0.25">
      <c r="A223" s="232"/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1"/>
    </row>
    <row r="224" spans="1:12" s="87" customFormat="1" ht="15" hidden="1" customHeight="1" x14ac:dyDescent="0.25">
      <c r="A224" s="229"/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1"/>
    </row>
    <row r="225" spans="1:12" s="87" customFormat="1" ht="15.75" hidden="1" customHeight="1" x14ac:dyDescent="0.25">
      <c r="A225" s="53"/>
      <c r="B225" s="11"/>
      <c r="C225" s="32"/>
      <c r="D225" s="32"/>
      <c r="E225" s="32"/>
      <c r="F225" s="32"/>
      <c r="G225" s="32"/>
      <c r="H225" s="32"/>
      <c r="I225" s="32"/>
      <c r="J225" s="32"/>
      <c r="K225" s="32"/>
      <c r="L225" s="32"/>
    </row>
    <row r="226" spans="1:12" s="87" customFormat="1" ht="15.75" hidden="1" customHeight="1" x14ac:dyDescent="0.25">
      <c r="A226" s="53"/>
      <c r="B226" s="12"/>
      <c r="C226" s="53"/>
      <c r="D226" s="53"/>
      <c r="E226" s="53"/>
      <c r="F226" s="53"/>
      <c r="G226" s="53"/>
      <c r="H226" s="53"/>
      <c r="I226" s="53"/>
      <c r="J226" s="53"/>
      <c r="K226" s="53"/>
      <c r="L226" s="53"/>
    </row>
    <row r="227" spans="1:12" s="66" customFormat="1" hidden="1" x14ac:dyDescent="0.25">
      <c r="A227" s="6"/>
      <c r="B227" s="10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87" customFormat="1" ht="15" hidden="1" customHeight="1" x14ac:dyDescent="0.25">
      <c r="A228" s="48"/>
      <c r="B228" s="154"/>
      <c r="C228" s="53"/>
      <c r="D228" s="53"/>
      <c r="E228" s="53"/>
      <c r="F228" s="53"/>
      <c r="G228" s="53"/>
      <c r="H228" s="53"/>
      <c r="I228" s="53"/>
      <c r="J228" s="53"/>
      <c r="K228" s="53"/>
      <c r="L228" s="53"/>
    </row>
    <row r="229" spans="1:12" s="87" customFormat="1" ht="15" hidden="1" customHeight="1" x14ac:dyDescent="0.25">
      <c r="A229" s="122"/>
      <c r="B229" s="122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</row>
    <row r="230" spans="1:12" s="66" customFormat="1" hidden="1" x14ac:dyDescent="0.25">
      <c r="A230" s="207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9"/>
    </row>
    <row r="231" spans="1:12" s="66" customFormat="1" hidden="1" x14ac:dyDescent="0.25">
      <c r="A231" s="6"/>
      <c r="B231" s="14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87" customFormat="1" ht="15" hidden="1" customHeight="1" x14ac:dyDescent="0.25">
      <c r="A232" s="155"/>
      <c r="B232" s="155"/>
      <c r="C232" s="155"/>
      <c r="D232" s="156"/>
      <c r="E232" s="156"/>
      <c r="F232" s="156"/>
      <c r="G232" s="156"/>
      <c r="H232" s="156"/>
      <c r="I232" s="156"/>
      <c r="J232" s="156"/>
      <c r="K232" s="156"/>
      <c r="L232" s="156"/>
    </row>
    <row r="233" spans="1:12" s="87" customFormat="1" ht="15" hidden="1" customHeight="1" x14ac:dyDescent="0.25">
      <c r="A233" s="229"/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1"/>
    </row>
    <row r="234" spans="1:12" s="66" customFormat="1" hidden="1" x14ac:dyDescent="0.25">
      <c r="A234" s="6"/>
      <c r="B234" s="11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66" customFormat="1" ht="15.75" hidden="1" customHeight="1" x14ac:dyDescent="0.25">
      <c r="A235" s="6"/>
      <c r="B235" s="11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66" customFormat="1" ht="12.75" hidden="1" customHeight="1" x14ac:dyDescent="0.25">
      <c r="A236" s="6"/>
      <c r="B236" s="12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 s="66" customFormat="1" ht="15.75" hidden="1" customHeight="1" x14ac:dyDescent="0.25">
      <c r="A237" s="6"/>
      <c r="B237" s="48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 s="66" customFormat="1" ht="15.75" hidden="1" customHeight="1" x14ac:dyDescent="0.25">
      <c r="A238" s="6"/>
      <c r="B238" s="11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66" customFormat="1" ht="15.75" hidden="1" customHeight="1" x14ac:dyDescent="0.25">
      <c r="A239" s="6"/>
      <c r="B239" s="10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66" customFormat="1" hidden="1" x14ac:dyDescent="0.25">
      <c r="A240" s="6"/>
      <c r="B240" s="10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87" customFormat="1" ht="15" hidden="1" customHeight="1" x14ac:dyDescent="0.25">
      <c r="A241" s="48"/>
      <c r="B241" s="154"/>
      <c r="C241" s="53"/>
      <c r="D241" s="53"/>
      <c r="E241" s="53"/>
      <c r="F241" s="53"/>
      <c r="G241" s="53"/>
      <c r="H241" s="53"/>
      <c r="I241" s="53"/>
      <c r="J241" s="53"/>
      <c r="K241" s="53"/>
      <c r="L241" s="53"/>
    </row>
    <row r="242" spans="1:12" s="87" customFormat="1" ht="15" hidden="1" customHeight="1" x14ac:dyDescent="0.25">
      <c r="A242" s="155"/>
      <c r="B242" s="155"/>
      <c r="C242" s="155"/>
      <c r="D242" s="156"/>
      <c r="E242" s="156"/>
      <c r="F242" s="156"/>
      <c r="G242" s="156"/>
      <c r="H242" s="156"/>
      <c r="I242" s="156"/>
      <c r="J242" s="156"/>
      <c r="K242" s="156"/>
      <c r="L242" s="156"/>
    </row>
    <row r="243" spans="1:12" s="87" customFormat="1" ht="15" hidden="1" customHeight="1" x14ac:dyDescent="0.25">
      <c r="A243" s="229"/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1"/>
    </row>
    <row r="244" spans="1:12" s="66" customFormat="1" ht="15.75" hidden="1" customHeight="1" x14ac:dyDescent="0.25">
      <c r="A244" s="6"/>
      <c r="B244" s="11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87" customFormat="1" ht="15" hidden="1" customHeight="1" x14ac:dyDescent="0.25">
      <c r="A245" s="48"/>
      <c r="B245" s="154"/>
      <c r="C245" s="53"/>
      <c r="D245" s="53"/>
      <c r="E245" s="53"/>
      <c r="F245" s="53"/>
      <c r="G245" s="53"/>
      <c r="H245" s="53"/>
      <c r="I245" s="53"/>
      <c r="J245" s="53"/>
      <c r="K245" s="53"/>
      <c r="L245" s="53"/>
    </row>
    <row r="246" spans="1:12" s="87" customFormat="1" ht="15" hidden="1" customHeight="1" x14ac:dyDescent="0.25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</row>
    <row r="247" spans="1:12" s="87" customFormat="1" ht="15" hidden="1" customHeight="1" x14ac:dyDescent="0.25">
      <c r="A247" s="229"/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1"/>
    </row>
    <row r="248" spans="1:12" s="66" customFormat="1" ht="15.75" hidden="1" customHeight="1" x14ac:dyDescent="0.25">
      <c r="A248" s="6"/>
      <c r="B248" s="12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 s="87" customFormat="1" ht="15" hidden="1" customHeight="1" x14ac:dyDescent="0.25">
      <c r="A249" s="53"/>
      <c r="B249" s="10"/>
      <c r="C249" s="32"/>
      <c r="D249" s="32"/>
      <c r="E249" s="32"/>
      <c r="F249" s="32"/>
      <c r="G249" s="32"/>
      <c r="H249" s="32"/>
      <c r="I249" s="32"/>
      <c r="J249" s="32"/>
      <c r="K249" s="32"/>
      <c r="L249" s="32"/>
    </row>
    <row r="250" spans="1:12" s="87" customFormat="1" ht="15" hidden="1" customHeight="1" x14ac:dyDescent="0.25">
      <c r="A250" s="53"/>
      <c r="B250" s="10"/>
      <c r="C250" s="32"/>
      <c r="D250" s="32"/>
      <c r="E250" s="32"/>
      <c r="F250" s="32"/>
      <c r="G250" s="32"/>
      <c r="H250" s="32"/>
      <c r="I250" s="32"/>
      <c r="J250" s="32"/>
      <c r="K250" s="32"/>
      <c r="L250" s="32"/>
    </row>
    <row r="251" spans="1:12" s="87" customFormat="1" ht="15" hidden="1" customHeight="1" x14ac:dyDescent="0.25">
      <c r="A251" s="12"/>
      <c r="B251" s="12"/>
      <c r="C251" s="53"/>
      <c r="D251" s="53"/>
      <c r="E251" s="53"/>
      <c r="F251" s="53"/>
      <c r="G251" s="53"/>
      <c r="H251" s="53"/>
      <c r="I251" s="53"/>
      <c r="J251" s="53"/>
      <c r="K251" s="53"/>
      <c r="L251" s="53"/>
    </row>
    <row r="252" spans="1:12" s="87" customFormat="1" hidden="1" x14ac:dyDescent="0.25">
      <c r="A252" s="157"/>
      <c r="B252" s="122"/>
      <c r="C252" s="157"/>
      <c r="D252" s="122"/>
      <c r="E252" s="122"/>
      <c r="F252" s="122"/>
      <c r="G252" s="157"/>
      <c r="H252" s="157"/>
      <c r="I252" s="122"/>
      <c r="J252" s="122"/>
      <c r="K252" s="122"/>
      <c r="L252" s="157"/>
    </row>
    <row r="253" spans="1:12" s="87" customFormat="1" hidden="1" x14ac:dyDescent="0.25">
      <c r="A253" s="157"/>
      <c r="B253" s="122"/>
      <c r="C253" s="157"/>
      <c r="D253" s="122"/>
      <c r="E253" s="122"/>
      <c r="F253" s="122"/>
      <c r="G253" s="157"/>
      <c r="H253" s="157"/>
      <c r="I253" s="122"/>
      <c r="J253" s="122"/>
      <c r="K253" s="122"/>
      <c r="L253" s="157"/>
    </row>
    <row r="254" spans="1:12" s="87" customFormat="1" ht="15" hidden="1" customHeight="1" x14ac:dyDescent="0.25">
      <c r="A254" s="232"/>
      <c r="B254" s="230"/>
      <c r="C254" s="230"/>
      <c r="D254" s="230"/>
      <c r="E254" s="230"/>
      <c r="F254" s="230"/>
      <c r="G254" s="230"/>
      <c r="H254" s="230"/>
      <c r="I254" s="230"/>
      <c r="J254" s="230"/>
      <c r="K254" s="230"/>
      <c r="L254" s="231"/>
    </row>
    <row r="255" spans="1:12" s="87" customFormat="1" ht="15" hidden="1" customHeight="1" x14ac:dyDescent="0.25">
      <c r="A255" s="229"/>
      <c r="B255" s="230"/>
      <c r="C255" s="230"/>
      <c r="D255" s="230"/>
      <c r="E255" s="230"/>
      <c r="F255" s="230"/>
      <c r="G255" s="230"/>
      <c r="H255" s="230"/>
      <c r="I255" s="230"/>
      <c r="J255" s="230"/>
      <c r="K255" s="230"/>
      <c r="L255" s="231"/>
    </row>
    <row r="256" spans="1:12" s="66" customFormat="1" ht="15.75" hidden="1" customHeight="1" x14ac:dyDescent="0.25">
      <c r="A256" s="6"/>
      <c r="B256" s="11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66" customFormat="1" ht="15.75" hidden="1" customHeight="1" x14ac:dyDescent="0.25">
      <c r="A257" s="6"/>
      <c r="B257" s="64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1:12" s="87" customFormat="1" ht="15" hidden="1" customHeight="1" x14ac:dyDescent="0.25">
      <c r="A258" s="53"/>
      <c r="B258" s="10"/>
      <c r="C258" s="32"/>
      <c r="D258" s="32"/>
      <c r="E258" s="32"/>
      <c r="F258" s="32"/>
      <c r="G258" s="32"/>
      <c r="H258" s="32"/>
      <c r="I258" s="32"/>
      <c r="J258" s="32"/>
      <c r="K258" s="32"/>
      <c r="L258" s="32"/>
    </row>
    <row r="259" spans="1:12" s="87" customFormat="1" ht="15" hidden="1" customHeight="1" x14ac:dyDescent="0.25">
      <c r="A259" s="48"/>
      <c r="B259" s="154"/>
      <c r="C259" s="53"/>
      <c r="D259" s="53"/>
      <c r="E259" s="53"/>
      <c r="F259" s="53"/>
      <c r="G259" s="53"/>
      <c r="H259" s="53"/>
      <c r="I259" s="53"/>
      <c r="J259" s="53"/>
      <c r="K259" s="53"/>
      <c r="L259" s="53"/>
    </row>
    <row r="260" spans="1:12" s="87" customFormat="1" ht="15" hidden="1" customHeight="1" x14ac:dyDescent="0.25">
      <c r="A260" s="122"/>
      <c r="B260" s="122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</row>
    <row r="261" spans="1:12" s="66" customFormat="1" hidden="1" x14ac:dyDescent="0.25">
      <c r="A261" s="207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9"/>
    </row>
    <row r="262" spans="1:12" s="66" customFormat="1" hidden="1" x14ac:dyDescent="0.25">
      <c r="A262" s="6"/>
      <c r="B262" s="14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87" customFormat="1" ht="15" hidden="1" customHeight="1" x14ac:dyDescent="0.25">
      <c r="A263" s="155"/>
      <c r="B263" s="155"/>
      <c r="C263" s="155"/>
      <c r="D263" s="156"/>
      <c r="E263" s="156"/>
      <c r="F263" s="156"/>
      <c r="G263" s="156"/>
      <c r="H263" s="156"/>
      <c r="I263" s="156"/>
      <c r="J263" s="156"/>
      <c r="K263" s="156"/>
      <c r="L263" s="156"/>
    </row>
    <row r="264" spans="1:12" s="87" customFormat="1" ht="15" hidden="1" customHeight="1" x14ac:dyDescent="0.25">
      <c r="A264" s="229"/>
      <c r="B264" s="230"/>
      <c r="C264" s="230"/>
      <c r="D264" s="230"/>
      <c r="E264" s="230"/>
      <c r="F264" s="230"/>
      <c r="G264" s="230"/>
      <c r="H264" s="230"/>
      <c r="I264" s="230"/>
      <c r="J264" s="230"/>
      <c r="K264" s="230"/>
      <c r="L264" s="231"/>
    </row>
    <row r="265" spans="1:12" s="66" customFormat="1" hidden="1" x14ac:dyDescent="0.25">
      <c r="A265" s="39"/>
      <c r="B265" s="48"/>
      <c r="C265" s="6"/>
      <c r="D265" s="3"/>
      <c r="E265" s="3"/>
      <c r="F265" s="3"/>
      <c r="G265" s="3"/>
      <c r="H265" s="6"/>
      <c r="I265" s="6"/>
      <c r="J265" s="3"/>
      <c r="K265" s="3"/>
      <c r="L265" s="3"/>
    </row>
    <row r="266" spans="1:12" s="66" customFormat="1" ht="15.75" hidden="1" customHeight="1" x14ac:dyDescent="0.25">
      <c r="A266" s="6"/>
      <c r="B266" s="10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66" customFormat="1" hidden="1" x14ac:dyDescent="0.25">
      <c r="A267" s="6"/>
      <c r="B267" s="121"/>
      <c r="C267" s="3"/>
      <c r="D267" s="6"/>
      <c r="E267" s="6"/>
      <c r="F267" s="6"/>
      <c r="G267" s="6"/>
      <c r="H267" s="3"/>
      <c r="I267" s="6"/>
      <c r="J267" s="6"/>
      <c r="K267" s="6"/>
      <c r="L267" s="6"/>
    </row>
    <row r="268" spans="1:12" s="66" customFormat="1" hidden="1" x14ac:dyDescent="0.25">
      <c r="A268" s="6"/>
      <c r="B268" s="48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1:12" s="66" customFormat="1" ht="15.75" hidden="1" customHeight="1" x14ac:dyDescent="0.25">
      <c r="A269" s="6"/>
      <c r="B269" s="11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66" customFormat="1" ht="15.75" hidden="1" customHeight="1" x14ac:dyDescent="0.25">
      <c r="A270" s="6"/>
      <c r="B270" s="11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87" customFormat="1" ht="15" hidden="1" customHeight="1" x14ac:dyDescent="0.25">
      <c r="A271" s="125"/>
      <c r="B271" s="10"/>
      <c r="C271" s="32"/>
      <c r="D271" s="32"/>
      <c r="E271" s="32"/>
      <c r="F271" s="32"/>
      <c r="G271" s="32"/>
      <c r="H271" s="32"/>
      <c r="I271" s="32"/>
      <c r="J271" s="32"/>
      <c r="K271" s="32"/>
      <c r="L271" s="32"/>
    </row>
    <row r="272" spans="1:12" s="87" customFormat="1" ht="15" hidden="1" customHeight="1" x14ac:dyDescent="0.25">
      <c r="A272" s="48"/>
      <c r="B272" s="154"/>
      <c r="C272" s="53"/>
      <c r="D272" s="53"/>
      <c r="E272" s="53"/>
      <c r="F272" s="53"/>
      <c r="G272" s="53"/>
      <c r="H272" s="53"/>
      <c r="I272" s="53"/>
      <c r="J272" s="53"/>
      <c r="K272" s="53"/>
      <c r="L272" s="53"/>
    </row>
    <row r="273" spans="1:12" s="87" customFormat="1" ht="15" hidden="1" customHeight="1" x14ac:dyDescent="0.25">
      <c r="A273" s="155"/>
      <c r="B273" s="155"/>
      <c r="C273" s="155"/>
      <c r="D273" s="156"/>
      <c r="E273" s="156"/>
      <c r="F273" s="156"/>
      <c r="G273" s="156"/>
      <c r="H273" s="156"/>
      <c r="I273" s="156"/>
      <c r="J273" s="156"/>
      <c r="K273" s="156"/>
      <c r="L273" s="156"/>
    </row>
    <row r="274" spans="1:12" s="87" customFormat="1" ht="15" hidden="1" customHeight="1" x14ac:dyDescent="0.25">
      <c r="A274" s="229"/>
      <c r="B274" s="230"/>
      <c r="C274" s="230"/>
      <c r="D274" s="230"/>
      <c r="E274" s="230"/>
      <c r="F274" s="230"/>
      <c r="G274" s="230"/>
      <c r="H274" s="230"/>
      <c r="I274" s="230"/>
      <c r="J274" s="230"/>
      <c r="K274" s="230"/>
      <c r="L274" s="231"/>
    </row>
    <row r="275" spans="1:12" s="66" customFormat="1" ht="15.75" hidden="1" customHeight="1" x14ac:dyDescent="0.25">
      <c r="A275" s="6"/>
      <c r="B275" s="8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87" customFormat="1" ht="15" hidden="1" customHeight="1" x14ac:dyDescent="0.25">
      <c r="A276" s="48"/>
      <c r="B276" s="154"/>
      <c r="C276" s="53"/>
      <c r="D276" s="53"/>
      <c r="E276" s="53"/>
      <c r="F276" s="53"/>
      <c r="G276" s="53"/>
      <c r="H276" s="53"/>
      <c r="I276" s="53"/>
      <c r="J276" s="53"/>
      <c r="K276" s="53"/>
      <c r="L276" s="53"/>
    </row>
    <row r="277" spans="1:12" s="87" customFormat="1" ht="15" hidden="1" customHeight="1" x14ac:dyDescent="0.25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</row>
    <row r="278" spans="1:12" s="87" customFormat="1" ht="15" hidden="1" customHeight="1" x14ac:dyDescent="0.25">
      <c r="A278" s="229"/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1"/>
    </row>
    <row r="279" spans="1:12" s="66" customFormat="1" ht="15.75" hidden="1" customHeight="1" x14ac:dyDescent="0.25">
      <c r="A279" s="6"/>
      <c r="B279" s="11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66" customFormat="1" hidden="1" x14ac:dyDescent="0.25">
      <c r="A280" s="6"/>
      <c r="B280" s="12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1:12" s="87" customFormat="1" ht="15" hidden="1" customHeight="1" x14ac:dyDescent="0.25">
      <c r="A281" s="53"/>
      <c r="B281" s="10"/>
      <c r="C281" s="32"/>
      <c r="D281" s="32"/>
      <c r="E281" s="32"/>
      <c r="F281" s="32"/>
      <c r="G281" s="32"/>
      <c r="H281" s="32"/>
      <c r="I281" s="32"/>
      <c r="J281" s="32"/>
      <c r="K281" s="32"/>
      <c r="L281" s="32"/>
    </row>
    <row r="282" spans="1:12" s="87" customFormat="1" ht="15" hidden="1" customHeight="1" x14ac:dyDescent="0.25">
      <c r="A282" s="125"/>
      <c r="B282" s="10"/>
      <c r="C282" s="32"/>
      <c r="D282" s="32"/>
      <c r="E282" s="32"/>
      <c r="F282" s="32"/>
      <c r="G282" s="32"/>
      <c r="H282" s="32"/>
      <c r="I282" s="32"/>
      <c r="J282" s="32"/>
      <c r="K282" s="32"/>
      <c r="L282" s="32"/>
    </row>
    <row r="283" spans="1:12" s="87" customFormat="1" ht="15" hidden="1" customHeight="1" x14ac:dyDescent="0.25">
      <c r="A283" s="12"/>
      <c r="B283" s="12"/>
      <c r="C283" s="53"/>
      <c r="D283" s="53"/>
      <c r="E283" s="53"/>
      <c r="F283" s="53"/>
      <c r="G283" s="53"/>
      <c r="H283" s="53"/>
      <c r="I283" s="53"/>
      <c r="J283" s="53"/>
      <c r="K283" s="53"/>
      <c r="L283" s="53"/>
    </row>
    <row r="284" spans="1:12" s="87" customFormat="1" hidden="1" x14ac:dyDescent="0.25">
      <c r="A284" s="157"/>
      <c r="B284" s="122"/>
      <c r="C284" s="157"/>
      <c r="D284" s="122"/>
      <c r="E284" s="122"/>
      <c r="F284" s="122"/>
      <c r="G284" s="157"/>
      <c r="H284" s="157"/>
      <c r="I284" s="122"/>
      <c r="J284" s="122"/>
      <c r="K284" s="122"/>
      <c r="L284" s="157"/>
    </row>
    <row r="285" spans="1:12" s="87" customFormat="1" hidden="1" x14ac:dyDescent="0.25">
      <c r="A285" s="157"/>
      <c r="B285" s="122"/>
      <c r="C285" s="157"/>
      <c r="D285" s="122"/>
      <c r="E285" s="122"/>
      <c r="F285" s="122"/>
      <c r="G285" s="157"/>
      <c r="H285" s="157"/>
      <c r="I285" s="122"/>
      <c r="J285" s="122"/>
      <c r="K285" s="122"/>
      <c r="L285" s="157"/>
    </row>
    <row r="286" spans="1:12" s="87" customFormat="1" ht="15" hidden="1" customHeight="1" x14ac:dyDescent="0.25">
      <c r="A286" s="232"/>
      <c r="B286" s="230"/>
      <c r="C286" s="230"/>
      <c r="D286" s="230"/>
      <c r="E286" s="230"/>
      <c r="F286" s="230"/>
      <c r="G286" s="230"/>
      <c r="H286" s="230"/>
      <c r="I286" s="230"/>
      <c r="J286" s="230"/>
      <c r="K286" s="230"/>
      <c r="L286" s="231"/>
    </row>
    <row r="287" spans="1:12" s="87" customFormat="1" ht="15" hidden="1" customHeight="1" x14ac:dyDescent="0.25">
      <c r="A287" s="229"/>
      <c r="B287" s="230"/>
      <c r="C287" s="230"/>
      <c r="D287" s="230"/>
      <c r="E287" s="230"/>
      <c r="F287" s="230"/>
      <c r="G287" s="230"/>
      <c r="H287" s="230"/>
      <c r="I287" s="230"/>
      <c r="J287" s="230"/>
      <c r="K287" s="230"/>
      <c r="L287" s="231"/>
    </row>
    <row r="288" spans="1:12" s="87" customFormat="1" ht="15.75" hidden="1" customHeight="1" x14ac:dyDescent="0.25">
      <c r="A288" s="53"/>
      <c r="B288" s="11"/>
      <c r="C288" s="32"/>
      <c r="D288" s="32"/>
      <c r="E288" s="32"/>
      <c r="F288" s="32"/>
      <c r="G288" s="32"/>
      <c r="H288" s="32"/>
      <c r="I288" s="32"/>
      <c r="J288" s="32"/>
      <c r="K288" s="32"/>
      <c r="L288" s="32"/>
    </row>
    <row r="289" spans="1:12" s="66" customFormat="1" ht="15.75" hidden="1" customHeight="1" x14ac:dyDescent="0.25">
      <c r="A289" s="6"/>
      <c r="B289" s="64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1:12" s="66" customFormat="1" ht="15.75" hidden="1" customHeight="1" x14ac:dyDescent="0.25">
      <c r="A290" s="6"/>
      <c r="B290" s="11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87" customFormat="1" ht="15" hidden="1" customHeight="1" x14ac:dyDescent="0.25">
      <c r="A291" s="48"/>
      <c r="B291" s="154"/>
      <c r="C291" s="53"/>
      <c r="D291" s="53"/>
      <c r="E291" s="53"/>
      <c r="F291" s="53"/>
      <c r="G291" s="53"/>
      <c r="H291" s="53"/>
      <c r="I291" s="53"/>
      <c r="J291" s="53"/>
      <c r="K291" s="53"/>
      <c r="L291" s="53"/>
    </row>
    <row r="292" spans="1:12" s="87" customFormat="1" ht="15" hidden="1" customHeight="1" x14ac:dyDescent="0.25">
      <c r="A292" s="122"/>
      <c r="B292" s="122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</row>
    <row r="293" spans="1:12" s="66" customFormat="1" hidden="1" x14ac:dyDescent="0.25">
      <c r="A293" s="207"/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9"/>
    </row>
    <row r="294" spans="1:12" s="66" customFormat="1" hidden="1" x14ac:dyDescent="0.25">
      <c r="A294" s="6"/>
      <c r="B294" s="14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87" customFormat="1" ht="15" hidden="1" customHeight="1" x14ac:dyDescent="0.25">
      <c r="A295" s="155"/>
      <c r="B295" s="155"/>
      <c r="C295" s="155"/>
      <c r="D295" s="156"/>
      <c r="E295" s="156"/>
      <c r="F295" s="156"/>
      <c r="G295" s="156"/>
      <c r="H295" s="156"/>
      <c r="I295" s="156"/>
      <c r="J295" s="156"/>
      <c r="K295" s="156"/>
      <c r="L295" s="156"/>
    </row>
    <row r="296" spans="1:12" s="87" customFormat="1" ht="15" hidden="1" customHeight="1" x14ac:dyDescent="0.25">
      <c r="A296" s="229"/>
      <c r="B296" s="230"/>
      <c r="C296" s="230"/>
      <c r="D296" s="230"/>
      <c r="E296" s="230"/>
      <c r="F296" s="230"/>
      <c r="G296" s="230"/>
      <c r="H296" s="230"/>
      <c r="I296" s="230"/>
      <c r="J296" s="230"/>
      <c r="K296" s="230"/>
      <c r="L296" s="231"/>
    </row>
    <row r="297" spans="1:12" s="66" customFormat="1" ht="15" hidden="1" customHeight="1" x14ac:dyDescent="0.25">
      <c r="A297" s="6"/>
      <c r="B297" s="12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66" customFormat="1" hidden="1" x14ac:dyDescent="0.25">
      <c r="A298" s="6"/>
      <c r="B298" s="12"/>
      <c r="C298" s="6"/>
      <c r="D298" s="6"/>
      <c r="E298" s="6"/>
      <c r="F298" s="6"/>
      <c r="G298" s="6"/>
      <c r="H298" s="3"/>
      <c r="I298" s="6"/>
      <c r="J298" s="6"/>
      <c r="K298" s="6"/>
      <c r="L298" s="6"/>
    </row>
    <row r="299" spans="1:12" s="66" customFormat="1" ht="15.75" hidden="1" customHeight="1" x14ac:dyDescent="0.25">
      <c r="A299" s="6"/>
      <c r="B299" s="12"/>
      <c r="C299" s="3"/>
      <c r="D299" s="6"/>
      <c r="E299" s="6"/>
      <c r="F299" s="6"/>
      <c r="G299" s="6"/>
      <c r="H299" s="3"/>
      <c r="I299" s="6"/>
      <c r="J299" s="6"/>
      <c r="K299" s="6"/>
      <c r="L299" s="6"/>
    </row>
    <row r="300" spans="1:12" s="87" customFormat="1" hidden="1" x14ac:dyDescent="0.25">
      <c r="A300" s="53"/>
      <c r="B300" s="47"/>
      <c r="C300" s="32"/>
      <c r="D300" s="32"/>
      <c r="E300" s="32"/>
      <c r="F300" s="32"/>
      <c r="G300" s="32"/>
      <c r="H300" s="32"/>
      <c r="I300" s="32"/>
      <c r="J300" s="32"/>
      <c r="K300" s="32"/>
      <c r="L300" s="32"/>
    </row>
    <row r="301" spans="1:12" s="87" customFormat="1" ht="15.75" hidden="1" customHeight="1" x14ac:dyDescent="0.25">
      <c r="A301" s="53"/>
      <c r="B301" s="11"/>
      <c r="C301" s="32"/>
      <c r="D301" s="32"/>
      <c r="E301" s="32"/>
      <c r="F301" s="32"/>
      <c r="G301" s="32"/>
      <c r="H301" s="32"/>
      <c r="I301" s="32"/>
      <c r="J301" s="32"/>
      <c r="K301" s="32"/>
      <c r="L301" s="32"/>
    </row>
    <row r="302" spans="1:12" s="87" customFormat="1" ht="15" hidden="1" customHeight="1" x14ac:dyDescent="0.25">
      <c r="A302" s="125"/>
      <c r="B302" s="10"/>
      <c r="C302" s="32"/>
      <c r="D302" s="32"/>
      <c r="E302" s="32"/>
      <c r="F302" s="32"/>
      <c r="G302" s="32"/>
      <c r="H302" s="32"/>
      <c r="I302" s="32"/>
      <c r="J302" s="32"/>
      <c r="K302" s="32"/>
      <c r="L302" s="32"/>
    </row>
    <row r="303" spans="1:12" s="87" customFormat="1" ht="15" hidden="1" customHeight="1" x14ac:dyDescent="0.25">
      <c r="A303" s="48"/>
      <c r="B303" s="154"/>
      <c r="C303" s="53"/>
      <c r="D303" s="53"/>
      <c r="E303" s="53"/>
      <c r="F303" s="53"/>
      <c r="G303" s="53"/>
      <c r="H303" s="53"/>
      <c r="I303" s="53"/>
      <c r="J303" s="53"/>
      <c r="K303" s="53"/>
      <c r="L303" s="53"/>
    </row>
    <row r="304" spans="1:12" s="87" customFormat="1" ht="15" hidden="1" customHeight="1" x14ac:dyDescent="0.25">
      <c r="A304" s="155"/>
      <c r="B304" s="155"/>
      <c r="C304" s="155"/>
      <c r="D304" s="156"/>
      <c r="E304" s="156"/>
      <c r="F304" s="156"/>
      <c r="G304" s="156"/>
      <c r="H304" s="156"/>
      <c r="I304" s="156"/>
      <c r="J304" s="156"/>
      <c r="K304" s="156"/>
      <c r="L304" s="156"/>
    </row>
    <row r="305" spans="1:12" s="87" customFormat="1" ht="15" hidden="1" customHeight="1" x14ac:dyDescent="0.25">
      <c r="A305" s="229"/>
      <c r="B305" s="230"/>
      <c r="C305" s="230"/>
      <c r="D305" s="230"/>
      <c r="E305" s="230"/>
      <c r="F305" s="230"/>
      <c r="G305" s="230"/>
      <c r="H305" s="230"/>
      <c r="I305" s="230"/>
      <c r="J305" s="230"/>
      <c r="K305" s="230"/>
      <c r="L305" s="231"/>
    </row>
    <row r="306" spans="1:12" s="66" customFormat="1" ht="15.75" hidden="1" customHeight="1" x14ac:dyDescent="0.25">
      <c r="A306" s="6"/>
      <c r="B306" s="11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66" customFormat="1" ht="15.75" hidden="1" customHeight="1" x14ac:dyDescent="0.25">
      <c r="A307" s="6"/>
      <c r="B307" s="12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1:12" s="87" customFormat="1" ht="15" hidden="1" customHeight="1" x14ac:dyDescent="0.25">
      <c r="A308" s="233"/>
      <c r="B308" s="235"/>
      <c r="C308" s="53"/>
      <c r="D308" s="53"/>
      <c r="E308" s="53"/>
      <c r="F308" s="53"/>
      <c r="G308" s="53"/>
      <c r="H308" s="53"/>
      <c r="I308" s="53"/>
      <c r="J308" s="53"/>
      <c r="K308" s="53"/>
      <c r="L308" s="53"/>
    </row>
    <row r="309" spans="1:12" s="87" customFormat="1" ht="15" hidden="1" customHeight="1" x14ac:dyDescent="0.25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</row>
    <row r="310" spans="1:12" s="87" customFormat="1" ht="15" hidden="1" customHeight="1" x14ac:dyDescent="0.25">
      <c r="A310" s="229"/>
      <c r="B310" s="230"/>
      <c r="C310" s="230"/>
      <c r="D310" s="230"/>
      <c r="E310" s="230"/>
      <c r="F310" s="230"/>
      <c r="G310" s="230"/>
      <c r="H310" s="230"/>
      <c r="I310" s="230"/>
      <c r="J310" s="230"/>
      <c r="K310" s="230"/>
      <c r="L310" s="231"/>
    </row>
    <row r="311" spans="1:12" s="66" customFormat="1" ht="15.75" hidden="1" customHeight="1" x14ac:dyDescent="0.25">
      <c r="A311" s="6"/>
      <c r="B311" s="11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66" customFormat="1" hidden="1" x14ac:dyDescent="0.25">
      <c r="A312" s="6"/>
      <c r="B312" s="11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66" customFormat="1" ht="14.25" hidden="1" customHeight="1" x14ac:dyDescent="0.25">
      <c r="A313" s="6"/>
      <c r="B313" s="10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87" customFormat="1" ht="15" hidden="1" customHeight="1" x14ac:dyDescent="0.25">
      <c r="A314" s="12"/>
      <c r="B314" s="12"/>
      <c r="C314" s="53"/>
      <c r="D314" s="53"/>
      <c r="E314" s="53"/>
      <c r="F314" s="53"/>
      <c r="G314" s="53"/>
      <c r="H314" s="53"/>
      <c r="I314" s="53"/>
      <c r="J314" s="53"/>
      <c r="K314" s="53"/>
      <c r="L314" s="53"/>
    </row>
    <row r="315" spans="1:12" s="87" customFormat="1" hidden="1" x14ac:dyDescent="0.25">
      <c r="A315" s="157"/>
      <c r="B315" s="122"/>
      <c r="C315" s="157"/>
      <c r="D315" s="122"/>
      <c r="E315" s="122"/>
      <c r="F315" s="122"/>
      <c r="G315" s="157"/>
      <c r="H315" s="157"/>
      <c r="I315" s="122"/>
      <c r="J315" s="122"/>
      <c r="K315" s="122"/>
      <c r="L315" s="157"/>
    </row>
    <row r="316" spans="1:12" s="87" customFormat="1" x14ac:dyDescent="0.25">
      <c r="A316" s="236" t="s">
        <v>174</v>
      </c>
      <c r="B316" s="236"/>
      <c r="C316" s="236"/>
      <c r="D316" s="236"/>
      <c r="E316" s="157"/>
      <c r="F316" s="157"/>
      <c r="G316" s="157">
        <f>(G37+G68+G96+G127)/4</f>
        <v>1434.14</v>
      </c>
      <c r="H316" s="122"/>
      <c r="I316" s="157"/>
      <c r="J316" s="157"/>
      <c r="K316" s="157"/>
      <c r="L316" s="157">
        <f>(L37+L68+L96+L127)/4</f>
        <v>1753.2149999999999</v>
      </c>
    </row>
    <row r="317" spans="1:12" s="87" customFormat="1" ht="15" customHeight="1" x14ac:dyDescent="0.25">
      <c r="A317" s="157"/>
      <c r="B317" s="122"/>
      <c r="C317" s="157"/>
      <c r="D317" s="122"/>
      <c r="E317" s="122"/>
      <c r="F317" s="122"/>
      <c r="G317" s="157"/>
      <c r="H317" s="157"/>
      <c r="I317" s="122"/>
      <c r="J317" s="122"/>
      <c r="K317" s="122"/>
      <c r="L317" s="157"/>
    </row>
    <row r="318" spans="1:12" s="87" customFormat="1" x14ac:dyDescent="0.25">
      <c r="A318" s="158"/>
      <c r="B318" s="158"/>
      <c r="C318" s="158"/>
      <c r="D318" s="158"/>
      <c r="E318" s="122"/>
      <c r="F318" s="122"/>
      <c r="G318" s="157"/>
      <c r="H318" s="122"/>
      <c r="I318" s="122"/>
      <c r="J318" s="122"/>
      <c r="K318" s="122"/>
      <c r="L318" s="157"/>
    </row>
    <row r="319" spans="1:12" s="87" customFormat="1" x14ac:dyDescent="0.25">
      <c r="A319" s="237" t="s">
        <v>203</v>
      </c>
      <c r="B319" s="237"/>
      <c r="C319" s="237"/>
      <c r="D319" s="237"/>
      <c r="E319" s="237"/>
      <c r="F319" s="237"/>
      <c r="G319" s="237"/>
      <c r="H319" s="237"/>
      <c r="I319" s="237"/>
      <c r="J319" s="237"/>
      <c r="K319" s="237"/>
      <c r="L319" s="237"/>
    </row>
    <row r="320" spans="1:12" s="87" customFormat="1" ht="28.5" customHeight="1" x14ac:dyDescent="0.25">
      <c r="A320" s="237" t="s">
        <v>204</v>
      </c>
      <c r="B320" s="237"/>
      <c r="C320" s="237"/>
      <c r="D320" s="237"/>
      <c r="E320" s="237"/>
      <c r="F320" s="237"/>
      <c r="G320" s="237"/>
      <c r="H320" s="237"/>
      <c r="I320" s="237"/>
      <c r="J320" s="237"/>
      <c r="K320" s="237"/>
      <c r="L320" s="237"/>
    </row>
    <row r="321" spans="1:12" s="87" customFormat="1" x14ac:dyDescent="0.25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</row>
    <row r="322" spans="1:12" s="87" customFormat="1" x14ac:dyDescent="0.25">
      <c r="A322" s="238" t="s">
        <v>287</v>
      </c>
      <c r="B322" s="238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</row>
    <row r="323" spans="1:12" s="66" customFormat="1" x14ac:dyDescent="0.25"/>
    <row r="324" spans="1:12" s="66" customFormat="1" x14ac:dyDescent="0.25"/>
    <row r="325" spans="1:12" s="66" customFormat="1" x14ac:dyDescent="0.25"/>
    <row r="326" spans="1:12" s="66" customFormat="1" x14ac:dyDescent="0.25"/>
    <row r="327" spans="1:12" s="66" customFormat="1" x14ac:dyDescent="0.25"/>
    <row r="328" spans="1:12" s="66" customFormat="1" x14ac:dyDescent="0.25"/>
    <row r="329" spans="1:12" s="66" customFormat="1" x14ac:dyDescent="0.25"/>
    <row r="330" spans="1:12" s="66" customFormat="1" x14ac:dyDescent="0.25"/>
    <row r="331" spans="1:12" s="66" customFormat="1" x14ac:dyDescent="0.25"/>
    <row r="332" spans="1:12" s="66" customFormat="1" x14ac:dyDescent="0.25"/>
    <row r="333" spans="1:12" s="66" customFormat="1" x14ac:dyDescent="0.25"/>
    <row r="334" spans="1:12" s="66" customFormat="1" x14ac:dyDescent="0.25"/>
    <row r="335" spans="1:12" s="66" customFormat="1" x14ac:dyDescent="0.25"/>
    <row r="336" spans="1:12" s="66" customFormat="1" x14ac:dyDescent="0.25"/>
    <row r="337" s="66" customFormat="1" x14ac:dyDescent="0.25"/>
    <row r="338" s="66" customFormat="1" x14ac:dyDescent="0.25"/>
  </sheetData>
  <mergeCells count="69">
    <mergeCell ref="A316:D316"/>
    <mergeCell ref="A319:L319"/>
    <mergeCell ref="A320:L320"/>
    <mergeCell ref="A322:B322"/>
    <mergeCell ref="A136:L136"/>
    <mergeCell ref="A169:L169"/>
    <mergeCell ref="A199:L199"/>
    <mergeCell ref="A230:L230"/>
    <mergeCell ref="A261:L261"/>
    <mergeCell ref="A293:L293"/>
    <mergeCell ref="A286:L286"/>
    <mergeCell ref="A287:L287"/>
    <mergeCell ref="A296:L296"/>
    <mergeCell ref="A305:L305"/>
    <mergeCell ref="A308:B308"/>
    <mergeCell ref="A310:L310"/>
    <mergeCell ref="A278:L278"/>
    <mergeCell ref="A211:L211"/>
    <mergeCell ref="A215:L215"/>
    <mergeCell ref="A223:L223"/>
    <mergeCell ref="A224:L224"/>
    <mergeCell ref="A233:L233"/>
    <mergeCell ref="A243:L243"/>
    <mergeCell ref="A247:L247"/>
    <mergeCell ref="A254:L254"/>
    <mergeCell ref="A255:L255"/>
    <mergeCell ref="A264:L264"/>
    <mergeCell ref="A274:L274"/>
    <mergeCell ref="A202:L202"/>
    <mergeCell ref="A130:L130"/>
    <mergeCell ref="A139:L139"/>
    <mergeCell ref="A149:L149"/>
    <mergeCell ref="A154:L154"/>
    <mergeCell ref="A162:L162"/>
    <mergeCell ref="A163:L163"/>
    <mergeCell ref="A172:L172"/>
    <mergeCell ref="A181:L181"/>
    <mergeCell ref="A185:L185"/>
    <mergeCell ref="A192:L192"/>
    <mergeCell ref="A193:L193"/>
    <mergeCell ref="A129:L129"/>
    <mergeCell ref="A70:L70"/>
    <mergeCell ref="A71:L71"/>
    <mergeCell ref="A77:L77"/>
    <mergeCell ref="A86:L86"/>
    <mergeCell ref="A91:L91"/>
    <mergeCell ref="A98:L98"/>
    <mergeCell ref="A99:L99"/>
    <mergeCell ref="A105:L105"/>
    <mergeCell ref="A116:L116"/>
    <mergeCell ref="A118:C118"/>
    <mergeCell ref="A120:L120"/>
    <mergeCell ref="A62:L62"/>
    <mergeCell ref="C9:G9"/>
    <mergeCell ref="H9:L9"/>
    <mergeCell ref="A11:L11"/>
    <mergeCell ref="A12:L12"/>
    <mergeCell ref="A27:L27"/>
    <mergeCell ref="A31:L31"/>
    <mergeCell ref="A39:L39"/>
    <mergeCell ref="A40:L40"/>
    <mergeCell ref="A46:L46"/>
    <mergeCell ref="A56:L56"/>
    <mergeCell ref="B8:K8"/>
    <mergeCell ref="H2:K2"/>
    <mergeCell ref="H3:J3"/>
    <mergeCell ref="H4:K4"/>
    <mergeCell ref="H5:K5"/>
    <mergeCell ref="B7:K7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93"/>
  <sheetViews>
    <sheetView topLeftCell="A264" workbookViewId="0">
      <selection activeCell="L281" sqref="L281:L284"/>
    </sheetView>
  </sheetViews>
  <sheetFormatPr defaultRowHeight="15" x14ac:dyDescent="0.25"/>
  <cols>
    <col min="1" max="1" width="11.140625" customWidth="1"/>
    <col min="2" max="2" width="28.42578125" customWidth="1"/>
    <col min="3" max="3" width="9.140625" customWidth="1"/>
  </cols>
  <sheetData>
    <row r="1" spans="1:1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/>
      <c r="B2" s="57"/>
      <c r="C2" s="57"/>
      <c r="D2" s="57"/>
      <c r="E2" s="57"/>
      <c r="F2" s="57"/>
      <c r="G2" s="57"/>
      <c r="H2" s="202" t="s">
        <v>121</v>
      </c>
      <c r="I2" s="202"/>
      <c r="J2" s="202"/>
      <c r="K2" s="202"/>
      <c r="L2" s="57"/>
    </row>
    <row r="3" spans="1:12" x14ac:dyDescent="0.25">
      <c r="A3" s="57"/>
      <c r="B3" s="57"/>
      <c r="C3" s="57"/>
      <c r="D3" s="57"/>
      <c r="E3" s="57"/>
      <c r="F3" s="57"/>
      <c r="G3" s="57"/>
      <c r="H3" s="202" t="s">
        <v>122</v>
      </c>
      <c r="I3" s="202"/>
      <c r="J3" s="202"/>
      <c r="K3" s="25"/>
      <c r="L3" s="57"/>
    </row>
    <row r="4" spans="1:12" x14ac:dyDescent="0.25">
      <c r="A4" s="57"/>
      <c r="B4" s="57"/>
      <c r="C4" s="57"/>
      <c r="D4" s="57"/>
      <c r="E4" s="57"/>
      <c r="F4" s="57"/>
      <c r="G4" s="57"/>
      <c r="H4" s="202" t="s">
        <v>120</v>
      </c>
      <c r="I4" s="202"/>
      <c r="J4" s="202"/>
      <c r="K4" s="202"/>
      <c r="L4" s="57"/>
    </row>
    <row r="5" spans="1:12" x14ac:dyDescent="0.25">
      <c r="A5" s="57"/>
      <c r="B5" s="57"/>
      <c r="C5" s="57"/>
      <c r="D5" s="57"/>
      <c r="E5" s="57"/>
      <c r="F5" s="57"/>
      <c r="G5" s="57"/>
      <c r="H5" s="210" t="s">
        <v>228</v>
      </c>
      <c r="I5" s="210"/>
      <c r="J5" s="210"/>
      <c r="K5" s="210"/>
      <c r="L5" s="57"/>
    </row>
    <row r="6" spans="1:12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x14ac:dyDescent="0.25">
      <c r="A7" s="57"/>
      <c r="B7" s="211" t="s">
        <v>242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x14ac:dyDescent="0.25">
      <c r="A8" s="57"/>
      <c r="B8" s="228" t="s">
        <v>239</v>
      </c>
      <c r="C8" s="228"/>
      <c r="D8" s="228"/>
      <c r="E8" s="228"/>
      <c r="F8" s="228"/>
      <c r="G8" s="228"/>
      <c r="H8" s="228"/>
      <c r="I8" s="228"/>
      <c r="J8" s="228"/>
      <c r="K8" s="228"/>
      <c r="L8" s="57"/>
    </row>
    <row r="9" spans="1:12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ht="15" customHeight="1" x14ac:dyDescent="0.25">
      <c r="A11" s="204">
        <v>44459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ht="15" customHeight="1" x14ac:dyDescent="0.2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6"/>
    </row>
    <row r="14" spans="1:12" s="66" customFormat="1" ht="15.75" customHeight="1" x14ac:dyDescent="0.25">
      <c r="A14" s="6">
        <v>168</v>
      </c>
      <c r="B14" s="11" t="s">
        <v>82</v>
      </c>
      <c r="C14" s="3">
        <v>150</v>
      </c>
      <c r="D14" s="3">
        <v>4.08</v>
      </c>
      <c r="E14" s="3">
        <v>4.08</v>
      </c>
      <c r="F14" s="3">
        <v>25.05</v>
      </c>
      <c r="G14" s="3">
        <v>153</v>
      </c>
      <c r="H14" s="3">
        <v>180</v>
      </c>
      <c r="I14" s="3">
        <v>4.8899999999999997</v>
      </c>
      <c r="J14" s="3">
        <v>3.81</v>
      </c>
      <c r="K14" s="3">
        <v>30.04</v>
      </c>
      <c r="L14" s="3">
        <v>173.7</v>
      </c>
    </row>
    <row r="15" spans="1:12" s="66" customFormat="1" ht="15.75" customHeight="1" x14ac:dyDescent="0.25">
      <c r="A15" s="6">
        <v>2</v>
      </c>
      <c r="B15" s="64" t="s">
        <v>135</v>
      </c>
      <c r="C15" s="6">
        <v>42</v>
      </c>
      <c r="D15" s="6">
        <v>2.17</v>
      </c>
      <c r="E15" s="6">
        <v>6.79</v>
      </c>
      <c r="F15" s="6">
        <v>13.15</v>
      </c>
      <c r="G15" s="6">
        <v>136.91999999999999</v>
      </c>
      <c r="H15" s="6">
        <v>44</v>
      </c>
      <c r="I15" s="6">
        <v>2.2599999999999998</v>
      </c>
      <c r="J15" s="6">
        <v>6.98</v>
      </c>
      <c r="K15" s="6">
        <v>13.52</v>
      </c>
      <c r="L15" s="6">
        <v>142.74</v>
      </c>
    </row>
    <row r="16" spans="1:12" x14ac:dyDescent="0.25">
      <c r="A16" s="6">
        <v>410</v>
      </c>
      <c r="B16" s="10" t="s">
        <v>130</v>
      </c>
      <c r="C16" s="3">
        <v>150</v>
      </c>
      <c r="D16" s="3">
        <v>4.4999999999999998E-2</v>
      </c>
      <c r="E16" s="3">
        <v>0</v>
      </c>
      <c r="F16" s="3">
        <v>4.51</v>
      </c>
      <c r="G16" s="3">
        <v>18.239999999999998</v>
      </c>
      <c r="H16" s="3">
        <v>200</v>
      </c>
      <c r="I16" s="3">
        <v>0.06</v>
      </c>
      <c r="J16" s="3">
        <v>0</v>
      </c>
      <c r="K16" s="3">
        <v>6.02</v>
      </c>
      <c r="L16" s="3">
        <v>24.32</v>
      </c>
    </row>
    <row r="17" spans="1:12" ht="15" customHeight="1" x14ac:dyDescent="0.25">
      <c r="A17" s="80" t="s">
        <v>111</v>
      </c>
      <c r="B17" s="81"/>
      <c r="C17" s="6">
        <f t="shared" ref="C17:L17" si="0">SUM(C14:C16)</f>
        <v>342</v>
      </c>
      <c r="D17" s="6">
        <f t="shared" si="0"/>
        <v>6.2949999999999999</v>
      </c>
      <c r="E17" s="6">
        <f t="shared" si="0"/>
        <v>10.870000000000001</v>
      </c>
      <c r="F17" s="6">
        <f t="shared" si="0"/>
        <v>42.71</v>
      </c>
      <c r="G17" s="6">
        <f t="shared" si="0"/>
        <v>308.15999999999997</v>
      </c>
      <c r="H17" s="6">
        <f t="shared" si="0"/>
        <v>424</v>
      </c>
      <c r="I17" s="6">
        <f t="shared" si="0"/>
        <v>7.2099999999999991</v>
      </c>
      <c r="J17" s="6">
        <f t="shared" si="0"/>
        <v>10.790000000000001</v>
      </c>
      <c r="K17" s="6">
        <f t="shared" si="0"/>
        <v>49.58</v>
      </c>
      <c r="L17" s="6">
        <f t="shared" si="0"/>
        <v>340.76</v>
      </c>
    </row>
    <row r="18" spans="1:12" ht="15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ht="15" customHeight="1" x14ac:dyDescent="0.25">
      <c r="A19" s="207" t="s">
        <v>117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9"/>
    </row>
    <row r="20" spans="1:12" s="66" customFormat="1" ht="15.75" customHeight="1" x14ac:dyDescent="0.25">
      <c r="A20" s="6">
        <v>62</v>
      </c>
      <c r="B20" s="11" t="s">
        <v>43</v>
      </c>
      <c r="C20" s="3">
        <v>150</v>
      </c>
      <c r="D20" s="3">
        <v>1.1599999999999999</v>
      </c>
      <c r="E20" s="3">
        <v>3.8</v>
      </c>
      <c r="F20" s="3">
        <v>6.03</v>
      </c>
      <c r="G20" s="3">
        <v>62.5</v>
      </c>
      <c r="H20" s="3">
        <v>200</v>
      </c>
      <c r="I20" s="3">
        <v>1.55</v>
      </c>
      <c r="J20" s="3">
        <v>5.07</v>
      </c>
      <c r="K20" s="3">
        <v>8.0399999999999991</v>
      </c>
      <c r="L20" s="3">
        <v>83.33</v>
      </c>
    </row>
    <row r="21" spans="1:12" s="66" customFormat="1" ht="15.75" customHeight="1" x14ac:dyDescent="0.25">
      <c r="A21" s="6">
        <v>219</v>
      </c>
      <c r="B21" s="11" t="s">
        <v>34</v>
      </c>
      <c r="C21" s="3">
        <v>120</v>
      </c>
      <c r="D21" s="3">
        <v>4.41</v>
      </c>
      <c r="E21" s="3">
        <v>4.25</v>
      </c>
      <c r="F21" s="3">
        <v>28.27</v>
      </c>
      <c r="G21" s="3">
        <v>168.87</v>
      </c>
      <c r="H21" s="3">
        <v>130</v>
      </c>
      <c r="I21" s="3">
        <v>4.78</v>
      </c>
      <c r="J21" s="3">
        <v>4.5999999999999996</v>
      </c>
      <c r="K21" s="3">
        <v>30.63</v>
      </c>
      <c r="L21" s="3">
        <v>182.94</v>
      </c>
    </row>
    <row r="22" spans="1:12" s="66" customFormat="1" ht="15.75" customHeight="1" x14ac:dyDescent="0.25">
      <c r="A22" s="6">
        <v>299</v>
      </c>
      <c r="B22" s="11" t="s">
        <v>61</v>
      </c>
      <c r="C22" s="3">
        <v>60</v>
      </c>
      <c r="D22" s="3">
        <v>5.67</v>
      </c>
      <c r="E22" s="3">
        <v>13.74</v>
      </c>
      <c r="F22" s="3">
        <v>1.34</v>
      </c>
      <c r="G22" s="3">
        <v>154.05000000000001</v>
      </c>
      <c r="H22" s="3">
        <v>70</v>
      </c>
      <c r="I22" s="3">
        <v>6.61</v>
      </c>
      <c r="J22" s="3">
        <v>16.03</v>
      </c>
      <c r="K22" s="3">
        <v>1.56</v>
      </c>
      <c r="L22" s="3">
        <v>179.92</v>
      </c>
    </row>
    <row r="23" spans="1:12" s="66" customFormat="1" x14ac:dyDescent="0.25">
      <c r="A23" s="6">
        <v>366</v>
      </c>
      <c r="B23" s="47" t="s">
        <v>36</v>
      </c>
      <c r="C23" s="3">
        <v>30</v>
      </c>
      <c r="D23" s="3">
        <v>0.16</v>
      </c>
      <c r="E23" s="3">
        <v>1.1000000000000001</v>
      </c>
      <c r="F23" s="3">
        <v>1.57</v>
      </c>
      <c r="G23" s="3">
        <v>16.850000000000001</v>
      </c>
      <c r="H23" s="3">
        <v>30</v>
      </c>
      <c r="I23" s="3">
        <v>0.16</v>
      </c>
      <c r="J23" s="3">
        <v>1.1000000000000001</v>
      </c>
      <c r="K23" s="3">
        <v>1.57</v>
      </c>
      <c r="L23" s="3">
        <v>16.850000000000001</v>
      </c>
    </row>
    <row r="24" spans="1:12" s="66" customFormat="1" ht="15.75" customHeight="1" x14ac:dyDescent="0.25">
      <c r="A24" s="6" t="s">
        <v>113</v>
      </c>
      <c r="B24" s="12" t="s">
        <v>243</v>
      </c>
      <c r="C24" s="6">
        <v>40</v>
      </c>
      <c r="D24" s="6">
        <v>0</v>
      </c>
      <c r="E24" s="6">
        <v>0</v>
      </c>
      <c r="F24" s="6">
        <v>1.2</v>
      </c>
      <c r="G24" s="6">
        <v>4.8</v>
      </c>
      <c r="H24" s="6">
        <v>50</v>
      </c>
      <c r="I24" s="6">
        <v>0</v>
      </c>
      <c r="J24" s="6">
        <v>0</v>
      </c>
      <c r="K24" s="6">
        <v>1.5</v>
      </c>
      <c r="L24" s="6">
        <v>6</v>
      </c>
    </row>
    <row r="25" spans="1:12" ht="15.75" customHeight="1" x14ac:dyDescent="0.25">
      <c r="A25" s="6">
        <v>396</v>
      </c>
      <c r="B25" s="11" t="s">
        <v>28</v>
      </c>
      <c r="C25" s="3">
        <v>150</v>
      </c>
      <c r="D25" s="3">
        <v>0.1</v>
      </c>
      <c r="E25" s="3">
        <v>0</v>
      </c>
      <c r="F25" s="3">
        <v>15.86</v>
      </c>
      <c r="G25" s="3">
        <v>63.8</v>
      </c>
      <c r="H25" s="3">
        <v>200</v>
      </c>
      <c r="I25" s="3">
        <v>0.13</v>
      </c>
      <c r="J25" s="3">
        <v>0</v>
      </c>
      <c r="K25" s="3">
        <v>21.15</v>
      </c>
      <c r="L25" s="3">
        <v>85.1</v>
      </c>
    </row>
    <row r="26" spans="1:12" ht="15" customHeight="1" x14ac:dyDescent="0.25">
      <c r="A26" s="63" t="s">
        <v>113</v>
      </c>
      <c r="B26" s="10" t="s">
        <v>124</v>
      </c>
      <c r="C26" s="3">
        <v>40</v>
      </c>
      <c r="D26" s="3">
        <v>2.8</v>
      </c>
      <c r="E26" s="3">
        <v>0.28000000000000003</v>
      </c>
      <c r="F26" s="3">
        <v>19.96</v>
      </c>
      <c r="G26" s="3">
        <v>96</v>
      </c>
      <c r="H26" s="3">
        <v>50</v>
      </c>
      <c r="I26" s="3">
        <v>2.8</v>
      </c>
      <c r="J26" s="3">
        <v>0.28000000000000003</v>
      </c>
      <c r="K26" s="3">
        <v>19.96</v>
      </c>
      <c r="L26" s="3">
        <v>120</v>
      </c>
    </row>
    <row r="27" spans="1:12" ht="15" customHeight="1" x14ac:dyDescent="0.25">
      <c r="A27" s="80" t="s">
        <v>111</v>
      </c>
      <c r="B27" s="81"/>
      <c r="C27" s="6">
        <f t="shared" ref="C27:L27" si="1">SUM(C20:C26)</f>
        <v>590</v>
      </c>
      <c r="D27" s="6">
        <f t="shared" si="1"/>
        <v>14.3</v>
      </c>
      <c r="E27" s="6">
        <f t="shared" si="1"/>
        <v>23.17</v>
      </c>
      <c r="F27" s="6">
        <f t="shared" si="1"/>
        <v>74.23</v>
      </c>
      <c r="G27" s="6">
        <f>SUM(G20:G26)</f>
        <v>566.87000000000012</v>
      </c>
      <c r="H27" s="6">
        <f t="shared" si="1"/>
        <v>730</v>
      </c>
      <c r="I27" s="6">
        <f t="shared" si="1"/>
        <v>16.03</v>
      </c>
      <c r="J27" s="6">
        <f t="shared" si="1"/>
        <v>27.080000000000005</v>
      </c>
      <c r="K27" s="6">
        <f t="shared" si="1"/>
        <v>84.41</v>
      </c>
      <c r="L27" s="6">
        <f t="shared" si="1"/>
        <v>674.14</v>
      </c>
    </row>
    <row r="28" spans="1:12" ht="15" customHeight="1" x14ac:dyDescent="0.25">
      <c r="A28" s="58"/>
      <c r="B28" s="58"/>
      <c r="C28" s="58"/>
      <c r="D28" s="37"/>
      <c r="E28" s="37"/>
      <c r="F28" s="37"/>
      <c r="G28" s="37"/>
      <c r="H28" s="37"/>
      <c r="I28" s="37"/>
      <c r="J28" s="37"/>
      <c r="K28" s="37"/>
      <c r="L28" s="37"/>
    </row>
    <row r="29" spans="1:12" ht="15" customHeight="1" x14ac:dyDescent="0.25">
      <c r="A29" s="207" t="s">
        <v>125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9"/>
    </row>
    <row r="30" spans="1:12" s="66" customFormat="1" ht="15.75" customHeight="1" x14ac:dyDescent="0.25">
      <c r="A30" s="6" t="s">
        <v>113</v>
      </c>
      <c r="B30" s="59" t="s">
        <v>128</v>
      </c>
      <c r="C30" s="6">
        <v>150</v>
      </c>
      <c r="D30" s="6">
        <v>4.5</v>
      </c>
      <c r="E30" s="6">
        <v>4.8</v>
      </c>
      <c r="F30" s="6">
        <v>7.05</v>
      </c>
      <c r="G30" s="6">
        <v>87</v>
      </c>
      <c r="H30" s="6">
        <v>200</v>
      </c>
      <c r="I30" s="6">
        <v>6</v>
      </c>
      <c r="J30" s="6">
        <v>6.4</v>
      </c>
      <c r="K30" s="6">
        <v>9.4</v>
      </c>
      <c r="L30" s="6">
        <v>116</v>
      </c>
    </row>
    <row r="31" spans="1:12" s="66" customFormat="1" ht="15.75" customHeight="1" x14ac:dyDescent="0.25">
      <c r="A31" s="6" t="s">
        <v>113</v>
      </c>
      <c r="B31" s="12" t="s">
        <v>115</v>
      </c>
      <c r="C31" s="6">
        <v>30</v>
      </c>
      <c r="D31" s="6">
        <v>0.15</v>
      </c>
      <c r="E31" s="6">
        <v>0</v>
      </c>
      <c r="F31" s="6">
        <v>22.83</v>
      </c>
      <c r="G31" s="6">
        <v>91.2</v>
      </c>
      <c r="H31" s="6">
        <v>50</v>
      </c>
      <c r="I31" s="6">
        <v>0.25</v>
      </c>
      <c r="J31" s="6">
        <v>0</v>
      </c>
      <c r="K31" s="6">
        <v>38.049999999999997</v>
      </c>
      <c r="L31" s="6">
        <v>152</v>
      </c>
    </row>
    <row r="32" spans="1:12" ht="15" customHeight="1" x14ac:dyDescent="0.25">
      <c r="A32" s="80" t="s">
        <v>111</v>
      </c>
      <c r="B32" s="81"/>
      <c r="C32" s="6">
        <f>SUM(C30:C31)</f>
        <v>180</v>
      </c>
      <c r="D32" s="6">
        <f>SUM(D30:D31)</f>
        <v>4.6500000000000004</v>
      </c>
      <c r="E32" s="6">
        <f>SUM(E30:E31)</f>
        <v>4.8</v>
      </c>
      <c r="F32" s="6">
        <f>SUM(F30:F31)</f>
        <v>29.88</v>
      </c>
      <c r="G32" s="6">
        <f>SUM(G30:G31)</f>
        <v>178.2</v>
      </c>
      <c r="H32" s="6"/>
      <c r="I32" s="6">
        <f>SUM(I30:I31)</f>
        <v>6.25</v>
      </c>
      <c r="J32" s="6">
        <f>SUM(J30:J31)</f>
        <v>6.4</v>
      </c>
      <c r="K32" s="6">
        <f>SUM(K30:K31)</f>
        <v>47.449999999999996</v>
      </c>
      <c r="L32" s="6">
        <f>SUM(L30:L31)</f>
        <v>268</v>
      </c>
    </row>
    <row r="33" spans="1:12" ht="15" customHeight="1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ht="15" customHeight="1" x14ac:dyDescent="0.25">
      <c r="A34" s="207" t="s">
        <v>129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9"/>
    </row>
    <row r="35" spans="1:12" s="66" customFormat="1" ht="15.75" customHeight="1" x14ac:dyDescent="0.25">
      <c r="A35" s="6">
        <v>244</v>
      </c>
      <c r="B35" s="12" t="s">
        <v>107</v>
      </c>
      <c r="C35" s="6">
        <v>150</v>
      </c>
      <c r="D35" s="6">
        <v>20.16</v>
      </c>
      <c r="E35" s="6">
        <v>10.11</v>
      </c>
      <c r="F35" s="6">
        <v>33.85</v>
      </c>
      <c r="G35" s="6">
        <v>306.8</v>
      </c>
      <c r="H35" s="6">
        <v>200</v>
      </c>
      <c r="I35" s="6">
        <v>26.89</v>
      </c>
      <c r="J35" s="6">
        <v>13.49</v>
      </c>
      <c r="K35" s="6">
        <v>45.14</v>
      </c>
      <c r="L35" s="6">
        <v>409.1</v>
      </c>
    </row>
    <row r="36" spans="1:12" ht="15" customHeight="1" x14ac:dyDescent="0.25">
      <c r="A36" s="6">
        <v>410</v>
      </c>
      <c r="B36" s="10" t="s">
        <v>130</v>
      </c>
      <c r="C36" s="3">
        <v>150</v>
      </c>
      <c r="D36" s="3">
        <v>4.4999999999999998E-2</v>
      </c>
      <c r="E36" s="3">
        <v>0</v>
      </c>
      <c r="F36" s="3">
        <v>4.51</v>
      </c>
      <c r="G36" s="3">
        <v>18.239999999999998</v>
      </c>
      <c r="H36" s="3">
        <v>200</v>
      </c>
      <c r="I36" s="3">
        <v>0.06</v>
      </c>
      <c r="J36" s="3">
        <v>0</v>
      </c>
      <c r="K36" s="3">
        <v>6.02</v>
      </c>
      <c r="L36" s="3">
        <v>24.32</v>
      </c>
    </row>
    <row r="37" spans="1:12" ht="15" customHeight="1" x14ac:dyDescent="0.25">
      <c r="A37" s="63" t="s">
        <v>113</v>
      </c>
      <c r="B37" s="10" t="s">
        <v>16</v>
      </c>
      <c r="C37" s="3">
        <v>20</v>
      </c>
      <c r="D37" s="3">
        <v>3.4</v>
      </c>
      <c r="E37" s="3">
        <v>1.32</v>
      </c>
      <c r="F37" s="3">
        <v>17</v>
      </c>
      <c r="G37" s="3">
        <v>51.8</v>
      </c>
      <c r="H37" s="3">
        <v>25</v>
      </c>
      <c r="I37" s="3">
        <v>4.25</v>
      </c>
      <c r="J37" s="3">
        <v>1.65</v>
      </c>
      <c r="K37" s="3">
        <v>21.25</v>
      </c>
      <c r="L37" s="3">
        <v>64.8</v>
      </c>
    </row>
    <row r="38" spans="1:12" ht="15" customHeight="1" x14ac:dyDescent="0.25">
      <c r="A38" s="59" t="s">
        <v>111</v>
      </c>
      <c r="B38" s="59"/>
      <c r="C38" s="6">
        <f t="shared" ref="C38:L38" si="2">SUM(C35:C37)</f>
        <v>320</v>
      </c>
      <c r="D38" s="6">
        <f t="shared" si="2"/>
        <v>23.605</v>
      </c>
      <c r="E38" s="6">
        <f t="shared" si="2"/>
        <v>11.43</v>
      </c>
      <c r="F38" s="6">
        <f t="shared" si="2"/>
        <v>55.36</v>
      </c>
      <c r="G38" s="6">
        <f t="shared" si="2"/>
        <v>376.84000000000003</v>
      </c>
      <c r="H38" s="6">
        <f t="shared" si="2"/>
        <v>425</v>
      </c>
      <c r="I38" s="6">
        <f t="shared" si="2"/>
        <v>31.2</v>
      </c>
      <c r="J38" s="6">
        <f t="shared" si="2"/>
        <v>15.14</v>
      </c>
      <c r="K38" s="6">
        <f t="shared" si="2"/>
        <v>72.41</v>
      </c>
      <c r="L38" s="6">
        <f t="shared" si="2"/>
        <v>498.22</v>
      </c>
    </row>
    <row r="39" spans="1:12" ht="15" customHeight="1" x14ac:dyDescent="0.25">
      <c r="A39" s="36" t="s">
        <v>131</v>
      </c>
      <c r="B39" s="57"/>
      <c r="C39" s="36">
        <f>C38+C32+C27+C17</f>
        <v>1432</v>
      </c>
      <c r="D39" s="57"/>
      <c r="E39" s="57"/>
      <c r="F39" s="57"/>
      <c r="G39" s="36">
        <f>G38+G32+G27+G17</f>
        <v>1430.0700000000002</v>
      </c>
      <c r="H39" s="36">
        <f>H38+H32+H27+H17</f>
        <v>1579</v>
      </c>
      <c r="I39" s="57"/>
      <c r="J39" s="57"/>
      <c r="K39" s="57"/>
      <c r="L39" s="36">
        <f>L38+L32+L27+L17</f>
        <v>1781.1200000000001</v>
      </c>
    </row>
    <row r="41" spans="1:12" ht="15" customHeight="1" x14ac:dyDescent="0.25">
      <c r="A41" s="204">
        <v>44460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9"/>
    </row>
    <row r="42" spans="1:12" ht="15" customHeight="1" x14ac:dyDescent="0.25">
      <c r="A42" s="207" t="s">
        <v>116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9"/>
    </row>
    <row r="43" spans="1:12" s="66" customFormat="1" ht="15.75" customHeight="1" x14ac:dyDescent="0.25">
      <c r="A43" s="6">
        <v>168</v>
      </c>
      <c r="B43" s="10" t="s">
        <v>8</v>
      </c>
      <c r="C43" s="3">
        <v>150</v>
      </c>
      <c r="D43" s="3">
        <v>4.74</v>
      </c>
      <c r="E43" s="3">
        <v>6.68</v>
      </c>
      <c r="F43" s="3">
        <v>19.12</v>
      </c>
      <c r="G43" s="3">
        <v>155.54</v>
      </c>
      <c r="H43" s="3">
        <v>180</v>
      </c>
      <c r="I43" s="3">
        <v>5.69</v>
      </c>
      <c r="J43" s="3">
        <v>8.02</v>
      </c>
      <c r="K43" s="3">
        <v>22.94</v>
      </c>
      <c r="L43" s="3">
        <v>186.65</v>
      </c>
    </row>
    <row r="44" spans="1:12" s="66" customFormat="1" ht="15.75" customHeight="1" x14ac:dyDescent="0.25">
      <c r="A44" s="6">
        <v>1</v>
      </c>
      <c r="B44" s="12" t="s">
        <v>110</v>
      </c>
      <c r="C44" s="6">
        <v>36</v>
      </c>
      <c r="D44" s="6">
        <v>2.17</v>
      </c>
      <c r="E44" s="6">
        <v>6.79</v>
      </c>
      <c r="F44" s="6">
        <v>13.15</v>
      </c>
      <c r="G44" s="6">
        <v>122.4</v>
      </c>
      <c r="H44" s="6">
        <v>37</v>
      </c>
      <c r="I44" s="6">
        <v>2.2599999999999998</v>
      </c>
      <c r="J44" s="6">
        <v>6.98</v>
      </c>
      <c r="K44" s="6">
        <v>13.52</v>
      </c>
      <c r="L44" s="6">
        <v>125.8</v>
      </c>
    </row>
    <row r="45" spans="1:12" s="66" customFormat="1" ht="15.75" customHeight="1" x14ac:dyDescent="0.25">
      <c r="A45" s="6">
        <v>410</v>
      </c>
      <c r="B45" s="10" t="s">
        <v>20</v>
      </c>
      <c r="C45" s="3">
        <v>150</v>
      </c>
      <c r="D45" s="3">
        <v>0.09</v>
      </c>
      <c r="E45" s="3">
        <v>0</v>
      </c>
      <c r="F45" s="3">
        <v>9.0299999999999994</v>
      </c>
      <c r="G45" s="3">
        <v>36.479999999999997</v>
      </c>
      <c r="H45" s="3">
        <v>200</v>
      </c>
      <c r="I45" s="3">
        <v>0.12</v>
      </c>
      <c r="J45" s="3">
        <v>0</v>
      </c>
      <c r="K45" s="3">
        <v>12.04</v>
      </c>
      <c r="L45" s="3">
        <v>48.64</v>
      </c>
    </row>
    <row r="46" spans="1:12" ht="15" customHeight="1" x14ac:dyDescent="0.25">
      <c r="A46" s="80" t="s">
        <v>111</v>
      </c>
      <c r="B46" s="81"/>
      <c r="C46" s="6">
        <f>SUM(C42:C45)</f>
        <v>336</v>
      </c>
      <c r="D46" s="6">
        <f>SUM(D43:D45)</f>
        <v>7</v>
      </c>
      <c r="E46" s="6">
        <f>SUM(E43:E45)</f>
        <v>13.469999999999999</v>
      </c>
      <c r="F46" s="6">
        <f>SUM(F43:F45)</f>
        <v>41.300000000000004</v>
      </c>
      <c r="G46" s="6">
        <f>SUM(G43:G45)</f>
        <v>314.42</v>
      </c>
      <c r="H46" s="6">
        <f>SUM(H42:H45)</f>
        <v>417</v>
      </c>
      <c r="I46" s="6">
        <f>SUM(I43:I45)</f>
        <v>8.07</v>
      </c>
      <c r="J46" s="6">
        <f>SUM(J43:J45)</f>
        <v>15</v>
      </c>
      <c r="K46" s="6">
        <f>SUM(K43:K45)</f>
        <v>48.5</v>
      </c>
      <c r="L46" s="6">
        <f>SUM(L43:L45)</f>
        <v>361.09</v>
      </c>
    </row>
    <row r="47" spans="1:12" ht="15" customHeight="1" x14ac:dyDescent="0.25">
      <c r="A47" s="58"/>
      <c r="B47" s="58"/>
      <c r="C47" s="58"/>
      <c r="D47" s="37"/>
      <c r="E47" s="37"/>
      <c r="F47" s="37"/>
      <c r="G47" s="37"/>
      <c r="H47" s="37"/>
      <c r="I47" s="37"/>
      <c r="J47" s="37"/>
      <c r="K47" s="37"/>
      <c r="L47" s="37"/>
    </row>
    <row r="48" spans="1:12" ht="15" customHeight="1" x14ac:dyDescent="0.25">
      <c r="A48" s="207" t="s">
        <v>117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9"/>
    </row>
    <row r="49" spans="1:12" s="66" customFormat="1" x14ac:dyDescent="0.25">
      <c r="A49" s="6">
        <v>91</v>
      </c>
      <c r="B49" s="12" t="s">
        <v>85</v>
      </c>
      <c r="C49" s="3">
        <v>150</v>
      </c>
      <c r="D49" s="3">
        <v>6</v>
      </c>
      <c r="E49" s="3">
        <v>8.85</v>
      </c>
      <c r="F49" s="3">
        <v>9.24</v>
      </c>
      <c r="G49" s="3">
        <v>155.24</v>
      </c>
      <c r="H49" s="3">
        <v>200</v>
      </c>
      <c r="I49" s="3">
        <v>8</v>
      </c>
      <c r="J49" s="3">
        <v>11.8</v>
      </c>
      <c r="K49" s="3">
        <v>12.32</v>
      </c>
      <c r="L49" s="3">
        <v>206.99</v>
      </c>
    </row>
    <row r="50" spans="1:12" s="66" customFormat="1" ht="15.75" customHeight="1" x14ac:dyDescent="0.25">
      <c r="A50" s="6">
        <v>332</v>
      </c>
      <c r="B50" s="11" t="s">
        <v>72</v>
      </c>
      <c r="C50" s="3">
        <v>120</v>
      </c>
      <c r="D50" s="3">
        <v>6.99</v>
      </c>
      <c r="E50" s="3">
        <v>4.34</v>
      </c>
      <c r="F50" s="3">
        <v>36</v>
      </c>
      <c r="G50" s="3">
        <v>211.05</v>
      </c>
      <c r="H50" s="3">
        <v>130</v>
      </c>
      <c r="I50" s="3">
        <v>7.57</v>
      </c>
      <c r="J50" s="3">
        <v>4.7</v>
      </c>
      <c r="K50" s="3">
        <v>39</v>
      </c>
      <c r="L50" s="3">
        <v>228.64</v>
      </c>
    </row>
    <row r="51" spans="1:12" s="66" customFormat="1" ht="15.75" customHeight="1" x14ac:dyDescent="0.25">
      <c r="A51" s="6">
        <v>268</v>
      </c>
      <c r="B51" s="10" t="s">
        <v>14</v>
      </c>
      <c r="C51" s="3">
        <v>80</v>
      </c>
      <c r="D51" s="3">
        <v>8.93</v>
      </c>
      <c r="E51" s="3">
        <v>6.62</v>
      </c>
      <c r="F51" s="3">
        <v>0.59</v>
      </c>
      <c r="G51" s="3">
        <v>162.49</v>
      </c>
      <c r="H51" s="3">
        <v>90</v>
      </c>
      <c r="I51" s="3">
        <v>10.039999999999999</v>
      </c>
      <c r="J51" s="3">
        <v>7.44</v>
      </c>
      <c r="K51" s="3">
        <v>0.66</v>
      </c>
      <c r="L51" s="3">
        <v>182.8</v>
      </c>
    </row>
    <row r="52" spans="1:12" s="66" customFormat="1" ht="15.75" customHeight="1" x14ac:dyDescent="0.25">
      <c r="A52" s="6" t="s">
        <v>113</v>
      </c>
      <c r="B52" s="88" t="s">
        <v>143</v>
      </c>
      <c r="C52" s="6">
        <v>40</v>
      </c>
      <c r="D52" s="6">
        <v>0.4</v>
      </c>
      <c r="E52" s="6">
        <v>4</v>
      </c>
      <c r="F52" s="6">
        <v>2.8</v>
      </c>
      <c r="G52" s="6">
        <v>48.8</v>
      </c>
      <c r="H52" s="6">
        <v>50</v>
      </c>
      <c r="I52" s="6">
        <v>0.5</v>
      </c>
      <c r="J52" s="6">
        <v>5</v>
      </c>
      <c r="K52" s="6">
        <v>3.5</v>
      </c>
      <c r="L52" s="6">
        <v>61</v>
      </c>
    </row>
    <row r="53" spans="1:12" s="66" customFormat="1" ht="15.75" customHeight="1" x14ac:dyDescent="0.25">
      <c r="A53" s="6">
        <v>394</v>
      </c>
      <c r="B53" s="11" t="s">
        <v>55</v>
      </c>
      <c r="C53" s="3">
        <v>150</v>
      </c>
      <c r="D53" s="3">
        <v>0.12</v>
      </c>
      <c r="E53" s="3">
        <v>0</v>
      </c>
      <c r="F53" s="3">
        <v>11.24</v>
      </c>
      <c r="G53" s="3">
        <v>45</v>
      </c>
      <c r="H53" s="3">
        <v>200</v>
      </c>
      <c r="I53" s="3">
        <v>0.16</v>
      </c>
      <c r="J53" s="3">
        <v>0</v>
      </c>
      <c r="K53" s="3">
        <v>14.99</v>
      </c>
      <c r="L53" s="3">
        <v>60</v>
      </c>
    </row>
    <row r="54" spans="1:12" ht="15" customHeight="1" x14ac:dyDescent="0.25">
      <c r="A54" s="63" t="s">
        <v>113</v>
      </c>
      <c r="B54" s="10" t="s">
        <v>124</v>
      </c>
      <c r="C54" s="3">
        <v>40</v>
      </c>
      <c r="D54" s="3">
        <v>2.8</v>
      </c>
      <c r="E54" s="3">
        <v>0.28000000000000003</v>
      </c>
      <c r="F54" s="3">
        <v>19.96</v>
      </c>
      <c r="G54" s="3">
        <v>96</v>
      </c>
      <c r="H54" s="3">
        <v>50</v>
      </c>
      <c r="I54" s="3">
        <v>2.8</v>
      </c>
      <c r="J54" s="3">
        <v>0.28000000000000003</v>
      </c>
      <c r="K54" s="3">
        <v>19.96</v>
      </c>
      <c r="L54" s="3">
        <v>120</v>
      </c>
    </row>
    <row r="55" spans="1:12" ht="15" customHeight="1" x14ac:dyDescent="0.25">
      <c r="A55" s="80" t="s">
        <v>111</v>
      </c>
      <c r="B55" s="81"/>
      <c r="C55" s="6">
        <f t="shared" ref="C55:K55" si="3">SUM(C49:C54)</f>
        <v>580</v>
      </c>
      <c r="D55" s="6">
        <f t="shared" si="3"/>
        <v>25.240000000000002</v>
      </c>
      <c r="E55" s="6">
        <f t="shared" si="3"/>
        <v>24.09</v>
      </c>
      <c r="F55" s="6">
        <f t="shared" si="3"/>
        <v>79.830000000000013</v>
      </c>
      <c r="G55" s="6">
        <f t="shared" si="3"/>
        <v>718.57999999999993</v>
      </c>
      <c r="H55" s="6">
        <f t="shared" si="3"/>
        <v>720</v>
      </c>
      <c r="I55" s="6">
        <f t="shared" si="3"/>
        <v>29.07</v>
      </c>
      <c r="J55" s="6">
        <f t="shared" si="3"/>
        <v>29.220000000000002</v>
      </c>
      <c r="K55" s="6">
        <f t="shared" si="3"/>
        <v>90.43</v>
      </c>
      <c r="L55" s="6">
        <f>SUM(L49:L54)</f>
        <v>859.43000000000006</v>
      </c>
    </row>
    <row r="56" spans="1:12" ht="15" customHeight="1" x14ac:dyDescent="0.25">
      <c r="A56" s="58"/>
      <c r="B56" s="58"/>
      <c r="C56" s="58"/>
      <c r="D56" s="37"/>
      <c r="E56" s="37"/>
      <c r="F56" s="37"/>
      <c r="G56" s="37"/>
      <c r="H56" s="37"/>
      <c r="I56" s="37"/>
      <c r="J56" s="37"/>
      <c r="K56" s="37"/>
      <c r="L56" s="37"/>
    </row>
    <row r="57" spans="1:12" ht="15" customHeight="1" x14ac:dyDescent="0.25">
      <c r="A57" s="207" t="s">
        <v>125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9"/>
    </row>
    <row r="58" spans="1:12" s="66" customFormat="1" ht="15.75" customHeight="1" x14ac:dyDescent="0.25">
      <c r="A58" s="6" t="s">
        <v>113</v>
      </c>
      <c r="B58" s="12" t="s">
        <v>136</v>
      </c>
      <c r="C58" s="6">
        <v>150</v>
      </c>
      <c r="D58" s="6">
        <v>1.2</v>
      </c>
      <c r="E58" s="6">
        <v>0.3</v>
      </c>
      <c r="F58" s="6">
        <v>11.25</v>
      </c>
      <c r="G58" s="6">
        <v>57</v>
      </c>
      <c r="H58" s="6">
        <v>150</v>
      </c>
      <c r="I58" s="6">
        <v>1.2</v>
      </c>
      <c r="J58" s="6">
        <v>0.3</v>
      </c>
      <c r="K58" s="6">
        <v>11.25</v>
      </c>
      <c r="L58" s="6">
        <v>57</v>
      </c>
    </row>
    <row r="59" spans="1:12" ht="15" customHeight="1" x14ac:dyDescent="0.25">
      <c r="A59" s="80" t="s">
        <v>111</v>
      </c>
      <c r="B59" s="81"/>
      <c r="C59" s="6">
        <f t="shared" ref="C59:L59" si="4">SUM(C58:C58)</f>
        <v>150</v>
      </c>
      <c r="D59" s="6">
        <f t="shared" si="4"/>
        <v>1.2</v>
      </c>
      <c r="E59" s="6">
        <f t="shared" si="4"/>
        <v>0.3</v>
      </c>
      <c r="F59" s="6">
        <f t="shared" si="4"/>
        <v>11.25</v>
      </c>
      <c r="G59" s="6">
        <f t="shared" si="4"/>
        <v>57</v>
      </c>
      <c r="H59" s="6">
        <f t="shared" si="4"/>
        <v>150</v>
      </c>
      <c r="I59" s="6">
        <f t="shared" si="4"/>
        <v>1.2</v>
      </c>
      <c r="J59" s="6">
        <f t="shared" si="4"/>
        <v>0.3</v>
      </c>
      <c r="K59" s="6">
        <f t="shared" si="4"/>
        <v>11.25</v>
      </c>
      <c r="L59" s="6">
        <f t="shared" si="4"/>
        <v>57</v>
      </c>
    </row>
    <row r="60" spans="1:12" ht="15" customHeigh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spans="1:12" ht="15" customHeight="1" x14ac:dyDescent="0.25">
      <c r="A61" s="207" t="s">
        <v>129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9"/>
    </row>
    <row r="62" spans="1:12" s="66" customFormat="1" x14ac:dyDescent="0.25">
      <c r="A62" s="6">
        <v>92</v>
      </c>
      <c r="B62" s="48" t="s">
        <v>84</v>
      </c>
      <c r="C62" s="6">
        <v>150</v>
      </c>
      <c r="D62" s="3">
        <v>13.18</v>
      </c>
      <c r="E62" s="3">
        <v>7.1</v>
      </c>
      <c r="F62" s="3">
        <v>23.12</v>
      </c>
      <c r="G62" s="3">
        <v>204.65</v>
      </c>
      <c r="H62" s="6">
        <v>200</v>
      </c>
      <c r="I62" s="3">
        <v>16.100000000000001</v>
      </c>
      <c r="J62" s="3">
        <v>9.77</v>
      </c>
      <c r="K62" s="3">
        <v>30.9</v>
      </c>
      <c r="L62" s="3">
        <v>269.45999999999998</v>
      </c>
    </row>
    <row r="63" spans="1:12" s="66" customFormat="1" ht="15.75" customHeight="1" x14ac:dyDescent="0.25">
      <c r="A63" s="6" t="s">
        <v>113</v>
      </c>
      <c r="B63" s="12" t="s">
        <v>194</v>
      </c>
      <c r="C63" s="6">
        <v>30</v>
      </c>
      <c r="D63" s="6">
        <v>1.5</v>
      </c>
      <c r="E63" s="6">
        <v>0.06</v>
      </c>
      <c r="F63" s="6">
        <v>26.4</v>
      </c>
      <c r="G63" s="6">
        <v>99</v>
      </c>
      <c r="H63" s="6">
        <v>30</v>
      </c>
      <c r="I63" s="6">
        <v>1.5</v>
      </c>
      <c r="J63" s="6">
        <v>0.06</v>
      </c>
      <c r="K63" s="6">
        <v>26.4</v>
      </c>
      <c r="L63" s="6">
        <v>99</v>
      </c>
    </row>
    <row r="64" spans="1:12" ht="15" customHeight="1" x14ac:dyDescent="0.25">
      <c r="A64" s="6">
        <v>410</v>
      </c>
      <c r="B64" s="10" t="s">
        <v>130</v>
      </c>
      <c r="C64" s="3">
        <v>150</v>
      </c>
      <c r="D64" s="3">
        <v>4.4999999999999998E-2</v>
      </c>
      <c r="E64" s="3">
        <v>0</v>
      </c>
      <c r="F64" s="3">
        <v>4.51</v>
      </c>
      <c r="G64" s="3">
        <v>18.239999999999998</v>
      </c>
      <c r="H64" s="3">
        <v>200</v>
      </c>
      <c r="I64" s="3">
        <v>0.06</v>
      </c>
      <c r="J64" s="3">
        <v>0</v>
      </c>
      <c r="K64" s="3">
        <v>6.02</v>
      </c>
      <c r="L64" s="3">
        <v>24.32</v>
      </c>
    </row>
    <row r="65" spans="1:17" ht="15" customHeight="1" x14ac:dyDescent="0.25">
      <c r="A65" s="63" t="s">
        <v>113</v>
      </c>
      <c r="B65" s="10" t="s">
        <v>16</v>
      </c>
      <c r="C65" s="3">
        <v>20</v>
      </c>
      <c r="D65" s="3">
        <v>3.4</v>
      </c>
      <c r="E65" s="3">
        <v>1.32</v>
      </c>
      <c r="F65" s="3">
        <v>17</v>
      </c>
      <c r="G65" s="3">
        <v>51.8</v>
      </c>
      <c r="H65" s="3">
        <v>25</v>
      </c>
      <c r="I65" s="3">
        <v>4.25</v>
      </c>
      <c r="J65" s="3">
        <v>1.65</v>
      </c>
      <c r="K65" s="3">
        <v>21.25</v>
      </c>
      <c r="L65" s="3">
        <v>64.8</v>
      </c>
    </row>
    <row r="66" spans="1:17" ht="15" customHeight="1" x14ac:dyDescent="0.25">
      <c r="A66" s="78" t="s">
        <v>111</v>
      </c>
      <c r="B66" s="79"/>
      <c r="C66" s="82">
        <v>330</v>
      </c>
      <c r="D66" s="6">
        <f>SUM(D62:D65)</f>
        <v>18.125</v>
      </c>
      <c r="E66" s="6">
        <f>SUM(E62:E65)</f>
        <v>8.4799999999999986</v>
      </c>
      <c r="F66" s="6">
        <f>SUM(F62:F65)</f>
        <v>71.03</v>
      </c>
      <c r="G66" s="6">
        <f>SUM(G62:G65)</f>
        <v>373.69</v>
      </c>
      <c r="H66" s="6">
        <v>410</v>
      </c>
      <c r="I66" s="6">
        <f>SUM(I62:I65)</f>
        <v>21.91</v>
      </c>
      <c r="J66" s="6">
        <f>SUM(J62:J65)</f>
        <v>11.48</v>
      </c>
      <c r="K66" s="6">
        <f>SUM(K62:K65)</f>
        <v>84.57</v>
      </c>
      <c r="L66" s="6">
        <f>SUM(L62:L65)</f>
        <v>457.58</v>
      </c>
    </row>
    <row r="67" spans="1:17" ht="15" customHeight="1" x14ac:dyDescent="0.25">
      <c r="A67" s="36" t="s">
        <v>131</v>
      </c>
      <c r="B67" s="57"/>
      <c r="C67" s="36">
        <f>C46+C55+C59+C66</f>
        <v>1396</v>
      </c>
      <c r="D67" s="57"/>
      <c r="E67" s="57"/>
      <c r="F67" s="57"/>
      <c r="G67" s="36">
        <f>G46+G55+G59+G66</f>
        <v>1463.69</v>
      </c>
      <c r="H67" s="36">
        <f>H46+H55+H59+H66</f>
        <v>1697</v>
      </c>
      <c r="I67" s="57"/>
      <c r="J67" s="57"/>
      <c r="K67" s="57"/>
      <c r="L67" s="36">
        <f>L46+L55+L59+L66</f>
        <v>1735.1</v>
      </c>
    </row>
    <row r="69" spans="1:17" s="66" customFormat="1" ht="15" customHeight="1" x14ac:dyDescent="0.25">
      <c r="A69" s="204">
        <v>44461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9"/>
    </row>
    <row r="70" spans="1:17" s="66" customFormat="1" ht="15" customHeight="1" x14ac:dyDescent="0.25">
      <c r="A70" s="207" t="s">
        <v>116</v>
      </c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9"/>
    </row>
    <row r="71" spans="1:17" s="66" customFormat="1" ht="15.75" customHeight="1" x14ac:dyDescent="0.25">
      <c r="A71" s="6">
        <v>177</v>
      </c>
      <c r="B71" s="11" t="s">
        <v>83</v>
      </c>
      <c r="C71" s="3">
        <v>150</v>
      </c>
      <c r="D71" s="3">
        <v>3.86</v>
      </c>
      <c r="E71" s="3">
        <v>8.2899999999999991</v>
      </c>
      <c r="F71" s="3">
        <v>30.1</v>
      </c>
      <c r="G71" s="3">
        <v>224.6</v>
      </c>
      <c r="H71" s="3">
        <v>180</v>
      </c>
      <c r="I71" s="3">
        <v>4.75</v>
      </c>
      <c r="J71" s="3">
        <v>10.210000000000001</v>
      </c>
      <c r="K71" s="3">
        <v>37.130000000000003</v>
      </c>
      <c r="L71" s="3">
        <v>276.3</v>
      </c>
    </row>
    <row r="72" spans="1:17" s="66" customFormat="1" ht="15.75" customHeight="1" x14ac:dyDescent="0.25">
      <c r="A72" s="6">
        <v>3</v>
      </c>
      <c r="B72" s="64" t="s">
        <v>153</v>
      </c>
      <c r="C72" s="6">
        <v>42</v>
      </c>
      <c r="D72" s="6">
        <v>4.41</v>
      </c>
      <c r="E72" s="6">
        <v>6.42</v>
      </c>
      <c r="F72" s="6">
        <v>13.58</v>
      </c>
      <c r="G72" s="6">
        <v>129.69999999999999</v>
      </c>
      <c r="H72" s="6">
        <v>44</v>
      </c>
      <c r="I72" s="6">
        <v>4.7300000000000004</v>
      </c>
      <c r="J72" s="6">
        <v>6.88</v>
      </c>
      <c r="K72" s="6">
        <v>14.56</v>
      </c>
      <c r="L72" s="6">
        <v>139</v>
      </c>
    </row>
    <row r="73" spans="1:17" s="66" customFormat="1" ht="15.75" customHeight="1" x14ac:dyDescent="0.25">
      <c r="A73" s="6">
        <v>416</v>
      </c>
      <c r="B73" s="12" t="s">
        <v>108</v>
      </c>
      <c r="C73" s="6">
        <v>150</v>
      </c>
      <c r="D73" s="6">
        <v>3.15</v>
      </c>
      <c r="E73" s="6">
        <v>2.72</v>
      </c>
      <c r="F73" s="6">
        <v>12.96</v>
      </c>
      <c r="G73" s="6">
        <v>89</v>
      </c>
      <c r="H73" s="6">
        <v>200</v>
      </c>
      <c r="I73" s="6">
        <v>4.2</v>
      </c>
      <c r="J73" s="6">
        <v>3.62</v>
      </c>
      <c r="K73" s="6">
        <v>17.28</v>
      </c>
      <c r="L73" s="6">
        <v>118.66</v>
      </c>
      <c r="Q73" s="66" t="s">
        <v>104</v>
      </c>
    </row>
    <row r="74" spans="1:17" s="66" customFormat="1" ht="15" customHeight="1" x14ac:dyDescent="0.25">
      <c r="A74" s="80" t="s">
        <v>111</v>
      </c>
      <c r="B74" s="81"/>
      <c r="C74" s="6">
        <f t="shared" ref="C74:L74" si="5">SUM(C71:C73)</f>
        <v>342</v>
      </c>
      <c r="D74" s="6">
        <f t="shared" si="5"/>
        <v>11.42</v>
      </c>
      <c r="E74" s="6">
        <f t="shared" si="5"/>
        <v>17.43</v>
      </c>
      <c r="F74" s="6">
        <f t="shared" si="5"/>
        <v>56.64</v>
      </c>
      <c r="G74" s="6">
        <f t="shared" si="5"/>
        <v>443.29999999999995</v>
      </c>
      <c r="H74" s="6">
        <f t="shared" si="5"/>
        <v>424</v>
      </c>
      <c r="I74" s="6">
        <f t="shared" si="5"/>
        <v>13.68</v>
      </c>
      <c r="J74" s="6">
        <f t="shared" si="5"/>
        <v>20.71</v>
      </c>
      <c r="K74" s="6">
        <f t="shared" si="5"/>
        <v>68.97</v>
      </c>
      <c r="L74" s="6">
        <f t="shared" si="5"/>
        <v>533.96</v>
      </c>
    </row>
    <row r="75" spans="1:17" s="66" customFormat="1" ht="15" customHeigh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7" s="66" customFormat="1" ht="15" customHeight="1" x14ac:dyDescent="0.25">
      <c r="A76" s="207" t="s">
        <v>117</v>
      </c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9"/>
    </row>
    <row r="77" spans="1:17" s="66" customFormat="1" x14ac:dyDescent="0.25">
      <c r="A77" s="6">
        <v>80</v>
      </c>
      <c r="B77" s="11" t="s">
        <v>188</v>
      </c>
      <c r="C77" s="3">
        <v>150</v>
      </c>
      <c r="D77" s="3">
        <v>2.95</v>
      </c>
      <c r="E77" s="3">
        <v>3.68</v>
      </c>
      <c r="F77" s="3">
        <v>12.63</v>
      </c>
      <c r="G77" s="3">
        <v>90.66</v>
      </c>
      <c r="H77" s="3">
        <v>200</v>
      </c>
      <c r="I77" s="3">
        <v>3.93</v>
      </c>
      <c r="J77" s="3">
        <v>4.91</v>
      </c>
      <c r="K77" s="3">
        <v>16.84</v>
      </c>
      <c r="L77" s="3">
        <v>120.88</v>
      </c>
    </row>
    <row r="78" spans="1:17" s="66" customFormat="1" ht="15.75" customHeight="1" x14ac:dyDescent="0.25">
      <c r="A78" s="6">
        <v>331</v>
      </c>
      <c r="B78" s="12" t="s">
        <v>86</v>
      </c>
      <c r="C78" s="6">
        <v>200</v>
      </c>
      <c r="D78" s="6">
        <v>2.13</v>
      </c>
      <c r="E78" s="6">
        <v>6.56</v>
      </c>
      <c r="F78" s="6">
        <v>17.34</v>
      </c>
      <c r="G78" s="6">
        <v>136.88</v>
      </c>
      <c r="H78" s="6">
        <v>220</v>
      </c>
      <c r="I78" s="6">
        <v>2.34</v>
      </c>
      <c r="J78" s="6">
        <v>7.22</v>
      </c>
      <c r="K78" s="6">
        <v>20.97</v>
      </c>
      <c r="L78" s="6">
        <v>150.69</v>
      </c>
    </row>
    <row r="79" spans="1:17" s="66" customFormat="1" ht="15.75" customHeight="1" x14ac:dyDescent="0.25">
      <c r="A79" s="6">
        <v>394</v>
      </c>
      <c r="B79" s="11" t="s">
        <v>158</v>
      </c>
      <c r="C79" s="3">
        <v>150</v>
      </c>
      <c r="D79" s="3">
        <v>0.12</v>
      </c>
      <c r="E79" s="3">
        <v>0</v>
      </c>
      <c r="F79" s="3">
        <v>11.24</v>
      </c>
      <c r="G79" s="3">
        <v>45</v>
      </c>
      <c r="H79" s="3">
        <v>200</v>
      </c>
      <c r="I79" s="3">
        <v>0.16</v>
      </c>
      <c r="J79" s="3">
        <v>0</v>
      </c>
      <c r="K79" s="3">
        <v>14.99</v>
      </c>
      <c r="L79" s="3">
        <v>60</v>
      </c>
    </row>
    <row r="80" spans="1:17" s="66" customFormat="1" ht="15" customHeight="1" x14ac:dyDescent="0.25">
      <c r="A80" s="63" t="s">
        <v>113</v>
      </c>
      <c r="B80" s="10" t="s">
        <v>124</v>
      </c>
      <c r="C80" s="3">
        <v>20</v>
      </c>
      <c r="D80" s="3">
        <v>2.8</v>
      </c>
      <c r="E80" s="3">
        <v>0.28000000000000003</v>
      </c>
      <c r="F80" s="3">
        <v>19.96</v>
      </c>
      <c r="G80" s="3">
        <v>48</v>
      </c>
      <c r="H80" s="3">
        <v>25</v>
      </c>
      <c r="I80" s="3">
        <v>2.8</v>
      </c>
      <c r="J80" s="3">
        <v>0.28000000000000003</v>
      </c>
      <c r="K80" s="3">
        <v>19.96</v>
      </c>
      <c r="L80" s="3">
        <v>60</v>
      </c>
    </row>
    <row r="81" spans="1:12" s="66" customFormat="1" ht="15" customHeight="1" x14ac:dyDescent="0.25">
      <c r="A81" s="80" t="s">
        <v>111</v>
      </c>
      <c r="B81" s="81"/>
      <c r="C81" s="6">
        <f>SUM(C77:C80)</f>
        <v>520</v>
      </c>
      <c r="D81" s="6">
        <f t="shared" ref="D81:L81" si="6">SUM(D77:D80)</f>
        <v>8</v>
      </c>
      <c r="E81" s="6">
        <f t="shared" si="6"/>
        <v>10.52</v>
      </c>
      <c r="F81" s="6">
        <f t="shared" si="6"/>
        <v>61.17</v>
      </c>
      <c r="G81" s="6">
        <f t="shared" si="6"/>
        <v>320.53999999999996</v>
      </c>
      <c r="H81" s="6">
        <f t="shared" si="6"/>
        <v>645</v>
      </c>
      <c r="I81" s="6">
        <f t="shared" si="6"/>
        <v>9.23</v>
      </c>
      <c r="J81" s="6">
        <f t="shared" si="6"/>
        <v>12.409999999999998</v>
      </c>
      <c r="K81" s="6">
        <f t="shared" si="6"/>
        <v>72.760000000000005</v>
      </c>
      <c r="L81" s="6">
        <f t="shared" si="6"/>
        <v>391.57</v>
      </c>
    </row>
    <row r="82" spans="1:12" s="66" customFormat="1" ht="15" customHeight="1" x14ac:dyDescent="0.25">
      <c r="A82" s="58"/>
      <c r="B82" s="58"/>
      <c r="C82" s="58"/>
      <c r="D82" s="37"/>
      <c r="E82" s="37"/>
      <c r="F82" s="37"/>
      <c r="G82" s="37"/>
      <c r="H82" s="37"/>
      <c r="I82" s="37"/>
      <c r="J82" s="37"/>
      <c r="K82" s="37"/>
      <c r="L82" s="37"/>
    </row>
    <row r="83" spans="1:12" s="66" customFormat="1" ht="15" customHeight="1" x14ac:dyDescent="0.25">
      <c r="A83" s="207" t="s">
        <v>125</v>
      </c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9"/>
    </row>
    <row r="84" spans="1:12" s="66" customFormat="1" ht="15.75" customHeight="1" x14ac:dyDescent="0.25">
      <c r="A84" s="6" t="s">
        <v>113</v>
      </c>
      <c r="B84" s="59" t="s">
        <v>128</v>
      </c>
      <c r="C84" s="6">
        <v>150</v>
      </c>
      <c r="D84" s="6">
        <v>4.5</v>
      </c>
      <c r="E84" s="6">
        <v>4.8</v>
      </c>
      <c r="F84" s="6">
        <v>7.05</v>
      </c>
      <c r="G84" s="6">
        <v>87</v>
      </c>
      <c r="H84" s="6">
        <v>200</v>
      </c>
      <c r="I84" s="6">
        <v>6</v>
      </c>
      <c r="J84" s="6">
        <v>6.4</v>
      </c>
      <c r="K84" s="6">
        <v>9.4</v>
      </c>
      <c r="L84" s="6">
        <v>116</v>
      </c>
    </row>
    <row r="85" spans="1:12" s="66" customFormat="1" ht="12.75" customHeight="1" x14ac:dyDescent="0.25">
      <c r="A85" s="39"/>
      <c r="B85" s="11" t="s">
        <v>38</v>
      </c>
      <c r="C85" s="3">
        <v>30</v>
      </c>
      <c r="D85" s="3">
        <v>2.5499999999999998</v>
      </c>
      <c r="E85" s="3">
        <v>3.18</v>
      </c>
      <c r="F85" s="3">
        <v>21.39</v>
      </c>
      <c r="G85" s="3">
        <v>119.1</v>
      </c>
      <c r="H85" s="3">
        <v>30</v>
      </c>
      <c r="I85" s="3">
        <v>2.5499999999999998</v>
      </c>
      <c r="J85" s="3">
        <v>3.18</v>
      </c>
      <c r="K85" s="3">
        <v>21.39</v>
      </c>
      <c r="L85" s="3">
        <v>119.1</v>
      </c>
    </row>
    <row r="86" spans="1:12" s="66" customFormat="1" ht="15" customHeight="1" x14ac:dyDescent="0.25">
      <c r="A86" s="80" t="s">
        <v>111</v>
      </c>
      <c r="B86" s="81"/>
      <c r="C86" s="6">
        <f>SUM(C84:C85)</f>
        <v>180</v>
      </c>
      <c r="D86" s="6">
        <f>SUM(D84:D85)</f>
        <v>7.05</v>
      </c>
      <c r="E86" s="6">
        <f>SUM(E84:E85)</f>
        <v>7.98</v>
      </c>
      <c r="F86" s="6">
        <f>SUM(F84:F85)</f>
        <v>28.44</v>
      </c>
      <c r="G86" s="6">
        <f>SUM(G84:G85)</f>
        <v>206.1</v>
      </c>
      <c r="H86" s="6"/>
      <c r="I86" s="6">
        <f>SUM(I84:I85)</f>
        <v>8.5500000000000007</v>
      </c>
      <c r="J86" s="6">
        <f>SUM(J84:J85)</f>
        <v>9.58</v>
      </c>
      <c r="K86" s="6">
        <f>SUM(K84:K85)</f>
        <v>30.79</v>
      </c>
      <c r="L86" s="6">
        <f>SUM(L84:L85)</f>
        <v>235.1</v>
      </c>
    </row>
    <row r="87" spans="1:12" s="66" customFormat="1" ht="15" customHeight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</row>
    <row r="88" spans="1:12" s="66" customFormat="1" ht="15" customHeight="1" x14ac:dyDescent="0.25">
      <c r="A88" s="207" t="s">
        <v>129</v>
      </c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9"/>
    </row>
    <row r="89" spans="1:12" s="66" customFormat="1" ht="15.75" customHeight="1" x14ac:dyDescent="0.25">
      <c r="A89" s="6">
        <v>217</v>
      </c>
      <c r="B89" s="11" t="s">
        <v>51</v>
      </c>
      <c r="C89" s="3">
        <v>150</v>
      </c>
      <c r="D89" s="3">
        <v>19.07</v>
      </c>
      <c r="E89" s="3">
        <v>7.62</v>
      </c>
      <c r="F89" s="3">
        <v>19.34</v>
      </c>
      <c r="G89" s="3">
        <v>222.15</v>
      </c>
      <c r="H89" s="3">
        <v>200</v>
      </c>
      <c r="I89" s="3">
        <v>25.43</v>
      </c>
      <c r="J89" s="3">
        <v>10.16</v>
      </c>
      <c r="K89" s="3">
        <v>25.79</v>
      </c>
      <c r="L89" s="3">
        <v>296.2</v>
      </c>
    </row>
    <row r="90" spans="1:12" s="66" customFormat="1" ht="15.75" customHeight="1" x14ac:dyDescent="0.25">
      <c r="A90" s="6" t="s">
        <v>145</v>
      </c>
      <c r="B90" s="12" t="s">
        <v>147</v>
      </c>
      <c r="C90" s="6">
        <v>40</v>
      </c>
      <c r="D90" s="6">
        <v>5.32</v>
      </c>
      <c r="E90" s="6">
        <v>1.98</v>
      </c>
      <c r="F90" s="6">
        <v>31.44</v>
      </c>
      <c r="G90" s="6">
        <v>164.71</v>
      </c>
      <c r="H90" s="6">
        <v>60</v>
      </c>
      <c r="I90" s="6">
        <v>7.08</v>
      </c>
      <c r="J90" s="6">
        <v>2.63</v>
      </c>
      <c r="K90" s="6">
        <v>41.81</v>
      </c>
      <c r="L90" s="6">
        <v>219.07</v>
      </c>
    </row>
    <row r="91" spans="1:12" s="66" customFormat="1" ht="15" customHeight="1" x14ac:dyDescent="0.25">
      <c r="A91" s="6">
        <v>410</v>
      </c>
      <c r="B91" s="10" t="s">
        <v>130</v>
      </c>
      <c r="C91" s="3">
        <v>150</v>
      </c>
      <c r="D91" s="3">
        <v>4.4999999999999998E-2</v>
      </c>
      <c r="E91" s="3">
        <v>0</v>
      </c>
      <c r="F91" s="3">
        <v>4.51</v>
      </c>
      <c r="G91" s="3">
        <v>18.239999999999998</v>
      </c>
      <c r="H91" s="3">
        <v>200</v>
      </c>
      <c r="I91" s="3">
        <v>0.06</v>
      </c>
      <c r="J91" s="3">
        <v>0</v>
      </c>
      <c r="K91" s="3">
        <v>6.02</v>
      </c>
      <c r="L91" s="3">
        <v>24.32</v>
      </c>
    </row>
    <row r="92" spans="1:12" s="66" customFormat="1" ht="15" customHeight="1" x14ac:dyDescent="0.25">
      <c r="A92" s="63" t="s">
        <v>113</v>
      </c>
      <c r="B92" s="10" t="s">
        <v>16</v>
      </c>
      <c r="C92" s="3">
        <v>20</v>
      </c>
      <c r="D92" s="3">
        <v>3.4</v>
      </c>
      <c r="E92" s="3">
        <v>1.32</v>
      </c>
      <c r="F92" s="3">
        <v>17</v>
      </c>
      <c r="G92" s="3">
        <v>51.8</v>
      </c>
      <c r="H92" s="3">
        <v>25</v>
      </c>
      <c r="I92" s="3">
        <v>4.25</v>
      </c>
      <c r="J92" s="3">
        <v>1.65</v>
      </c>
      <c r="K92" s="3">
        <v>21.25</v>
      </c>
      <c r="L92" s="3">
        <v>64.8</v>
      </c>
    </row>
    <row r="93" spans="1:12" s="66" customFormat="1" ht="15" customHeight="1" x14ac:dyDescent="0.25">
      <c r="A93" s="80" t="s">
        <v>111</v>
      </c>
      <c r="B93" s="81"/>
      <c r="C93" s="6">
        <f t="shared" ref="C93:L93" si="7">SUM(C89:C92)</f>
        <v>360</v>
      </c>
      <c r="D93" s="6">
        <f t="shared" si="7"/>
        <v>27.835000000000001</v>
      </c>
      <c r="E93" s="6">
        <f t="shared" si="7"/>
        <v>10.92</v>
      </c>
      <c r="F93" s="6">
        <f t="shared" si="7"/>
        <v>72.289999999999992</v>
      </c>
      <c r="G93" s="6">
        <f t="shared" si="7"/>
        <v>456.90000000000003</v>
      </c>
      <c r="H93" s="6">
        <f>SUM(H89:H92)</f>
        <v>485</v>
      </c>
      <c r="I93" s="6">
        <f t="shared" si="7"/>
        <v>36.82</v>
      </c>
      <c r="J93" s="6">
        <f t="shared" si="7"/>
        <v>14.44</v>
      </c>
      <c r="K93" s="6">
        <f t="shared" si="7"/>
        <v>94.86999999999999</v>
      </c>
      <c r="L93" s="6">
        <f t="shared" si="7"/>
        <v>604.39</v>
      </c>
    </row>
    <row r="94" spans="1:12" s="66" customFormat="1" ht="15" customHeight="1" x14ac:dyDescent="0.25">
      <c r="A94" s="36" t="s">
        <v>131</v>
      </c>
      <c r="B94" s="57"/>
      <c r="C94" s="36">
        <f>C74+C81+C86+C93</f>
        <v>1402</v>
      </c>
      <c r="D94" s="57"/>
      <c r="E94" s="57"/>
      <c r="F94" s="57"/>
      <c r="G94" s="36">
        <f>G74+G81+G86+G93</f>
        <v>1426.84</v>
      </c>
      <c r="H94" s="36">
        <f>H74+H81+H86+H93</f>
        <v>1554</v>
      </c>
      <c r="I94" s="57"/>
      <c r="J94" s="57"/>
      <c r="K94" s="57"/>
      <c r="L94" s="36">
        <f>L74+L81+L86+L93</f>
        <v>1765.02</v>
      </c>
    </row>
    <row r="96" spans="1:12" ht="15" customHeight="1" x14ac:dyDescent="0.25">
      <c r="A96" s="204">
        <v>44462</v>
      </c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9"/>
    </row>
    <row r="97" spans="1:17" ht="15" customHeight="1" x14ac:dyDescent="0.25">
      <c r="A97" s="207" t="s">
        <v>116</v>
      </c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9"/>
    </row>
    <row r="98" spans="1:17" s="66" customFormat="1" ht="15.75" customHeight="1" x14ac:dyDescent="0.25">
      <c r="A98" s="6">
        <v>168</v>
      </c>
      <c r="B98" s="11" t="s">
        <v>77</v>
      </c>
      <c r="C98" s="3">
        <v>150</v>
      </c>
      <c r="D98" s="3">
        <v>3.84</v>
      </c>
      <c r="E98" s="3">
        <v>4.97</v>
      </c>
      <c r="F98" s="3">
        <v>24.46</v>
      </c>
      <c r="G98" s="3">
        <v>157.6</v>
      </c>
      <c r="H98" s="3">
        <v>180</v>
      </c>
      <c r="I98" s="3">
        <v>4.6100000000000003</v>
      </c>
      <c r="J98" s="3">
        <v>5.97</v>
      </c>
      <c r="K98" s="3">
        <v>29.35</v>
      </c>
      <c r="L98" s="3">
        <v>189.12</v>
      </c>
    </row>
    <row r="99" spans="1:17" s="66" customFormat="1" ht="15.75" customHeight="1" x14ac:dyDescent="0.25">
      <c r="A99" s="6">
        <v>1</v>
      </c>
      <c r="B99" s="12" t="s">
        <v>110</v>
      </c>
      <c r="C99" s="6">
        <v>36</v>
      </c>
      <c r="D99" s="6">
        <v>2.17</v>
      </c>
      <c r="E99" s="6">
        <v>6.79</v>
      </c>
      <c r="F99" s="6">
        <v>13.15</v>
      </c>
      <c r="G99" s="6">
        <v>122.4</v>
      </c>
      <c r="H99" s="6">
        <v>37</v>
      </c>
      <c r="I99" s="6">
        <v>2.2599999999999998</v>
      </c>
      <c r="J99" s="6">
        <v>6.98</v>
      </c>
      <c r="K99" s="6">
        <v>13.52</v>
      </c>
      <c r="L99" s="6">
        <v>125.8</v>
      </c>
    </row>
    <row r="100" spans="1:17" s="66" customFormat="1" x14ac:dyDescent="0.25">
      <c r="A100" s="6">
        <v>412</v>
      </c>
      <c r="B100" s="10" t="s">
        <v>12</v>
      </c>
      <c r="C100" s="3">
        <v>150</v>
      </c>
      <c r="D100" s="3">
        <v>0.05</v>
      </c>
      <c r="E100" s="3">
        <v>0.01</v>
      </c>
      <c r="F100" s="3">
        <v>11.48</v>
      </c>
      <c r="G100" s="3">
        <v>46.22</v>
      </c>
      <c r="H100" s="3">
        <v>200</v>
      </c>
      <c r="I100" s="3">
        <v>0.1</v>
      </c>
      <c r="J100" s="3">
        <v>0.01</v>
      </c>
      <c r="K100" s="3">
        <v>15.31</v>
      </c>
      <c r="L100" s="3">
        <v>61.63</v>
      </c>
      <c r="Q100" s="66" t="s">
        <v>223</v>
      </c>
    </row>
    <row r="101" spans="1:17" s="66" customFormat="1" ht="15" customHeight="1" x14ac:dyDescent="0.25">
      <c r="A101" s="80" t="s">
        <v>111</v>
      </c>
      <c r="B101" s="81"/>
      <c r="C101" s="6">
        <f t="shared" ref="C101:H101" si="8">SUM(C98:C100)</f>
        <v>336</v>
      </c>
      <c r="D101" s="6">
        <f t="shared" si="8"/>
        <v>6.06</v>
      </c>
      <c r="E101" s="6">
        <f t="shared" si="8"/>
        <v>11.77</v>
      </c>
      <c r="F101" s="6">
        <f t="shared" si="8"/>
        <v>49.09</v>
      </c>
      <c r="G101" s="6">
        <f t="shared" si="8"/>
        <v>326.22000000000003</v>
      </c>
      <c r="H101" s="6">
        <f t="shared" si="8"/>
        <v>417</v>
      </c>
      <c r="I101" s="6">
        <f>SUM(I98:I100)</f>
        <v>6.97</v>
      </c>
      <c r="J101" s="6">
        <f>SUM(J98:J100)</f>
        <v>12.959999999999999</v>
      </c>
      <c r="K101" s="6">
        <f>SUM(K98:K100)</f>
        <v>58.180000000000007</v>
      </c>
      <c r="L101" s="6">
        <f>SUM(L98:L100)</f>
        <v>376.55</v>
      </c>
    </row>
    <row r="102" spans="1:17" s="66" customFormat="1" ht="15" customHeight="1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</row>
    <row r="103" spans="1:17" s="66" customFormat="1" ht="15" customHeight="1" x14ac:dyDescent="0.25">
      <c r="A103" s="207" t="s">
        <v>117</v>
      </c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9"/>
    </row>
    <row r="104" spans="1:17" s="66" customFormat="1" x14ac:dyDescent="0.25">
      <c r="A104" s="6">
        <v>73</v>
      </c>
      <c r="B104" s="11" t="s">
        <v>71</v>
      </c>
      <c r="C104" s="3">
        <v>150</v>
      </c>
      <c r="D104" s="3">
        <v>1.94</v>
      </c>
      <c r="E104" s="3">
        <v>5.87</v>
      </c>
      <c r="F104" s="3">
        <v>6.84</v>
      </c>
      <c r="G104" s="3">
        <v>85.76</v>
      </c>
      <c r="H104" s="3">
        <v>200</v>
      </c>
      <c r="I104" s="3">
        <v>2.59</v>
      </c>
      <c r="J104" s="3">
        <v>7.83</v>
      </c>
      <c r="K104" s="3">
        <v>9.1199999999999992</v>
      </c>
      <c r="L104" s="3">
        <v>114.34</v>
      </c>
    </row>
    <row r="105" spans="1:17" s="66" customFormat="1" x14ac:dyDescent="0.25">
      <c r="A105" s="6">
        <v>332</v>
      </c>
      <c r="B105" s="12" t="s">
        <v>90</v>
      </c>
      <c r="C105" s="6">
        <v>120</v>
      </c>
      <c r="D105" s="6">
        <v>2.92</v>
      </c>
      <c r="E105" s="6">
        <v>4.29</v>
      </c>
      <c r="F105" s="6">
        <v>29.34</v>
      </c>
      <c r="G105" s="6">
        <v>167.76</v>
      </c>
      <c r="H105" s="3">
        <v>130</v>
      </c>
      <c r="I105" s="6">
        <v>3.16</v>
      </c>
      <c r="J105" s="6">
        <v>4.6500000000000004</v>
      </c>
      <c r="K105" s="6">
        <v>31.79</v>
      </c>
      <c r="L105" s="6">
        <v>181.74</v>
      </c>
    </row>
    <row r="106" spans="1:17" s="66" customFormat="1" x14ac:dyDescent="0.25">
      <c r="A106" s="6">
        <v>277</v>
      </c>
      <c r="B106" s="121" t="s">
        <v>99</v>
      </c>
      <c r="C106" s="3">
        <v>80</v>
      </c>
      <c r="D106" s="6">
        <v>9.73</v>
      </c>
      <c r="E106" s="6">
        <v>3.45</v>
      </c>
      <c r="F106" s="6">
        <v>10.06</v>
      </c>
      <c r="G106" s="6">
        <v>110.66</v>
      </c>
      <c r="H106" s="3">
        <v>90</v>
      </c>
      <c r="I106" s="6">
        <v>10.95</v>
      </c>
      <c r="J106" s="6">
        <v>3.88</v>
      </c>
      <c r="K106" s="6">
        <v>11.32</v>
      </c>
      <c r="L106" s="6">
        <v>124.5</v>
      </c>
    </row>
    <row r="107" spans="1:17" s="66" customFormat="1" x14ac:dyDescent="0.25">
      <c r="A107" s="6">
        <v>385</v>
      </c>
      <c r="B107" s="48" t="s">
        <v>219</v>
      </c>
      <c r="C107" s="6">
        <v>30</v>
      </c>
      <c r="D107" s="6">
        <v>0.5</v>
      </c>
      <c r="E107" s="6">
        <v>4.0199999999999996</v>
      </c>
      <c r="F107" s="6">
        <v>1.5</v>
      </c>
      <c r="G107" s="6">
        <v>44.04</v>
      </c>
      <c r="H107" s="6">
        <v>30</v>
      </c>
      <c r="I107" s="6">
        <v>0.5</v>
      </c>
      <c r="J107" s="6">
        <v>4.0199999999999996</v>
      </c>
      <c r="K107" s="6">
        <v>1.5</v>
      </c>
      <c r="L107" s="6">
        <v>44.04</v>
      </c>
    </row>
    <row r="108" spans="1:17" s="66" customFormat="1" ht="15.75" customHeight="1" x14ac:dyDescent="0.25">
      <c r="A108" s="6" t="s">
        <v>113</v>
      </c>
      <c r="B108" s="11" t="s">
        <v>76</v>
      </c>
      <c r="C108" s="3">
        <v>40</v>
      </c>
      <c r="D108" s="3">
        <v>0</v>
      </c>
      <c r="E108" s="3">
        <v>2.8</v>
      </c>
      <c r="F108" s="3">
        <v>2.8</v>
      </c>
      <c r="G108" s="3">
        <v>36</v>
      </c>
      <c r="H108" s="3">
        <v>50</v>
      </c>
      <c r="I108" s="3">
        <v>0</v>
      </c>
      <c r="J108" s="3">
        <v>3.5</v>
      </c>
      <c r="K108" s="3">
        <v>3.5</v>
      </c>
      <c r="L108" s="3">
        <v>45</v>
      </c>
    </row>
    <row r="109" spans="1:17" s="66" customFormat="1" ht="15.75" customHeight="1" x14ac:dyDescent="0.25">
      <c r="A109" s="6">
        <v>396</v>
      </c>
      <c r="B109" s="11" t="s">
        <v>28</v>
      </c>
      <c r="C109" s="3">
        <v>150</v>
      </c>
      <c r="D109" s="3">
        <v>0.1</v>
      </c>
      <c r="E109" s="3">
        <v>0</v>
      </c>
      <c r="F109" s="3">
        <v>15.86</v>
      </c>
      <c r="G109" s="3">
        <v>63.8</v>
      </c>
      <c r="H109" s="3">
        <v>200</v>
      </c>
      <c r="I109" s="3">
        <v>0.13</v>
      </c>
      <c r="J109" s="3">
        <v>0</v>
      </c>
      <c r="K109" s="3">
        <v>21.15</v>
      </c>
      <c r="L109" s="3">
        <v>85.1</v>
      </c>
    </row>
    <row r="110" spans="1:17" s="66" customFormat="1" ht="15" customHeight="1" x14ac:dyDescent="0.25">
      <c r="A110" s="63" t="s">
        <v>113</v>
      </c>
      <c r="B110" s="10" t="s">
        <v>124</v>
      </c>
      <c r="C110" s="3">
        <v>40</v>
      </c>
      <c r="D110" s="3">
        <v>2.8</v>
      </c>
      <c r="E110" s="3">
        <v>0.28000000000000003</v>
      </c>
      <c r="F110" s="3">
        <v>19.96</v>
      </c>
      <c r="G110" s="3">
        <v>96</v>
      </c>
      <c r="H110" s="3">
        <v>50</v>
      </c>
      <c r="I110" s="3">
        <v>2.8</v>
      </c>
      <c r="J110" s="3">
        <v>0.28000000000000003</v>
      </c>
      <c r="K110" s="3">
        <v>19.96</v>
      </c>
      <c r="L110" s="3">
        <v>120</v>
      </c>
    </row>
    <row r="111" spans="1:17" s="66" customFormat="1" ht="15" customHeight="1" x14ac:dyDescent="0.25">
      <c r="A111" s="80" t="s">
        <v>111</v>
      </c>
      <c r="B111" s="81"/>
      <c r="C111" s="6">
        <f>SUM(C104:C110)</f>
        <v>610</v>
      </c>
      <c r="D111" s="6">
        <f t="shared" ref="D111:L111" si="9">SUM(D104:D110)</f>
        <v>17.989999999999998</v>
      </c>
      <c r="E111" s="6">
        <f t="shared" si="9"/>
        <v>20.71</v>
      </c>
      <c r="F111" s="6">
        <f t="shared" si="9"/>
        <v>86.360000000000014</v>
      </c>
      <c r="G111" s="6">
        <f t="shared" si="9"/>
        <v>604.02</v>
      </c>
      <c r="H111" s="6">
        <f t="shared" si="9"/>
        <v>750</v>
      </c>
      <c r="I111" s="6">
        <f t="shared" si="9"/>
        <v>20.13</v>
      </c>
      <c r="J111" s="6">
        <f t="shared" si="9"/>
        <v>24.16</v>
      </c>
      <c r="K111" s="6">
        <f t="shared" si="9"/>
        <v>98.34</v>
      </c>
      <c r="L111" s="6">
        <f t="shared" si="9"/>
        <v>714.72</v>
      </c>
    </row>
    <row r="112" spans="1:17" s="66" customFormat="1" ht="15" customHeight="1" x14ac:dyDescent="0.25">
      <c r="A112" s="58"/>
      <c r="B112" s="58"/>
      <c r="C112" s="58"/>
      <c r="D112" s="37"/>
      <c r="E112" s="37"/>
      <c r="F112" s="37"/>
      <c r="G112" s="37"/>
      <c r="H112" s="37"/>
      <c r="I112" s="37"/>
      <c r="J112" s="37"/>
      <c r="K112" s="37"/>
      <c r="L112" s="37"/>
    </row>
    <row r="113" spans="1:12" s="66" customFormat="1" ht="15" customHeight="1" x14ac:dyDescent="0.25">
      <c r="A113" s="207" t="s">
        <v>125</v>
      </c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9"/>
    </row>
    <row r="114" spans="1:12" s="66" customFormat="1" ht="15.75" customHeight="1" x14ac:dyDescent="0.25">
      <c r="A114" s="6" t="s">
        <v>113</v>
      </c>
      <c r="B114" s="11" t="s">
        <v>56</v>
      </c>
      <c r="C114" s="3">
        <v>100</v>
      </c>
      <c r="D114" s="3">
        <v>0.5</v>
      </c>
      <c r="E114" s="3">
        <v>1.5</v>
      </c>
      <c r="F114" s="3">
        <v>21</v>
      </c>
      <c r="G114" s="3">
        <v>96</v>
      </c>
      <c r="H114" s="3">
        <v>200</v>
      </c>
      <c r="I114" s="3">
        <v>1</v>
      </c>
      <c r="J114" s="3">
        <v>3</v>
      </c>
      <c r="K114" s="3">
        <v>42</v>
      </c>
      <c r="L114" s="3">
        <v>192</v>
      </c>
    </row>
    <row r="115" spans="1:12" s="66" customFormat="1" ht="15" customHeight="1" x14ac:dyDescent="0.25">
      <c r="A115" s="80" t="s">
        <v>111</v>
      </c>
      <c r="B115" s="81"/>
      <c r="C115" s="6">
        <f t="shared" ref="C115:L115" si="10">SUM(C114:C114)</f>
        <v>100</v>
      </c>
      <c r="D115" s="6">
        <f t="shared" si="10"/>
        <v>0.5</v>
      </c>
      <c r="E115" s="6">
        <f t="shared" si="10"/>
        <v>1.5</v>
      </c>
      <c r="F115" s="6">
        <f t="shared" si="10"/>
        <v>21</v>
      </c>
      <c r="G115" s="6">
        <f t="shared" si="10"/>
        <v>96</v>
      </c>
      <c r="H115" s="6">
        <f t="shared" si="10"/>
        <v>200</v>
      </c>
      <c r="I115" s="6">
        <f t="shared" si="10"/>
        <v>1</v>
      </c>
      <c r="J115" s="6">
        <f t="shared" si="10"/>
        <v>3</v>
      </c>
      <c r="K115" s="6">
        <f t="shared" si="10"/>
        <v>42</v>
      </c>
      <c r="L115" s="6">
        <f t="shared" si="10"/>
        <v>192</v>
      </c>
    </row>
    <row r="116" spans="1:12" s="66" customFormat="1" ht="15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</row>
    <row r="117" spans="1:12" s="66" customFormat="1" ht="15" customHeight="1" x14ac:dyDescent="0.25">
      <c r="A117" s="207" t="s">
        <v>129</v>
      </c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9"/>
    </row>
    <row r="118" spans="1:12" s="66" customFormat="1" x14ac:dyDescent="0.25">
      <c r="A118" s="6">
        <v>114</v>
      </c>
      <c r="B118" s="12" t="s">
        <v>114</v>
      </c>
      <c r="C118" s="6">
        <v>150</v>
      </c>
      <c r="D118" s="6">
        <v>3.52</v>
      </c>
      <c r="E118" s="6">
        <v>6.91</v>
      </c>
      <c r="F118" s="6">
        <v>18.239999999999998</v>
      </c>
      <c r="G118" s="6">
        <v>117.3</v>
      </c>
      <c r="H118" s="6">
        <v>200</v>
      </c>
      <c r="I118" s="6">
        <v>4.6900000000000004</v>
      </c>
      <c r="J118" s="6">
        <v>9.1999999999999993</v>
      </c>
      <c r="K118" s="6">
        <v>13.65</v>
      </c>
      <c r="L118" s="6">
        <v>156.4</v>
      </c>
    </row>
    <row r="119" spans="1:12" s="66" customFormat="1" ht="15.75" customHeight="1" x14ac:dyDescent="0.25">
      <c r="A119" s="6">
        <v>492</v>
      </c>
      <c r="B119" s="12" t="s">
        <v>18</v>
      </c>
      <c r="C119" s="6">
        <v>40</v>
      </c>
      <c r="D119" s="6">
        <v>2.72</v>
      </c>
      <c r="E119" s="6">
        <v>4.68</v>
      </c>
      <c r="F119" s="6">
        <v>27.06</v>
      </c>
      <c r="G119" s="6">
        <v>161.4</v>
      </c>
      <c r="H119" s="6">
        <v>60</v>
      </c>
      <c r="I119" s="6">
        <v>4.09</v>
      </c>
      <c r="J119" s="6">
        <v>7.02</v>
      </c>
      <c r="K119" s="6">
        <v>40.590000000000003</v>
      </c>
      <c r="L119" s="6">
        <v>242.1</v>
      </c>
    </row>
    <row r="120" spans="1:12" s="66" customFormat="1" ht="15" customHeight="1" x14ac:dyDescent="0.25">
      <c r="A120" s="6">
        <v>410</v>
      </c>
      <c r="B120" s="10" t="s">
        <v>130</v>
      </c>
      <c r="C120" s="3">
        <v>150</v>
      </c>
      <c r="D120" s="3">
        <v>4.4999999999999998E-2</v>
      </c>
      <c r="E120" s="3">
        <v>0</v>
      </c>
      <c r="F120" s="3">
        <v>4.51</v>
      </c>
      <c r="G120" s="3">
        <v>18.239999999999998</v>
      </c>
      <c r="H120" s="3">
        <v>200</v>
      </c>
      <c r="I120" s="3">
        <v>0.06</v>
      </c>
      <c r="J120" s="3">
        <v>0</v>
      </c>
      <c r="K120" s="3">
        <v>6.02</v>
      </c>
      <c r="L120" s="3">
        <v>24.32</v>
      </c>
    </row>
    <row r="121" spans="1:12" s="66" customFormat="1" ht="15" customHeight="1" x14ac:dyDescent="0.25">
      <c r="A121" s="63" t="s">
        <v>113</v>
      </c>
      <c r="B121" s="10" t="s">
        <v>16</v>
      </c>
      <c r="C121" s="3">
        <v>20</v>
      </c>
      <c r="D121" s="3">
        <v>3.4</v>
      </c>
      <c r="E121" s="3">
        <v>1.32</v>
      </c>
      <c r="F121" s="3">
        <v>17</v>
      </c>
      <c r="G121" s="3">
        <v>51.8</v>
      </c>
      <c r="H121" s="3">
        <v>25</v>
      </c>
      <c r="I121" s="3">
        <v>4.25</v>
      </c>
      <c r="J121" s="3">
        <v>1.65</v>
      </c>
      <c r="K121" s="3">
        <v>21.25</v>
      </c>
      <c r="L121" s="3">
        <v>64.8</v>
      </c>
    </row>
    <row r="122" spans="1:12" s="66" customFormat="1" ht="15" customHeight="1" x14ac:dyDescent="0.25">
      <c r="A122" s="80" t="s">
        <v>111</v>
      </c>
      <c r="B122" s="81"/>
      <c r="C122" s="6">
        <f>SUM(C118:C121)</f>
        <v>360</v>
      </c>
      <c r="D122" s="6">
        <f t="shared" ref="D122:K122" si="11">SUM(D118:D121)</f>
        <v>9.6850000000000005</v>
      </c>
      <c r="E122" s="6">
        <f t="shared" si="11"/>
        <v>12.91</v>
      </c>
      <c r="F122" s="6">
        <f t="shared" si="11"/>
        <v>66.81</v>
      </c>
      <c r="G122" s="6">
        <f t="shared" si="11"/>
        <v>348.74</v>
      </c>
      <c r="H122" s="6">
        <f t="shared" si="11"/>
        <v>485</v>
      </c>
      <c r="I122" s="6">
        <f t="shared" si="11"/>
        <v>13.090000000000002</v>
      </c>
      <c r="J122" s="6">
        <f t="shared" si="11"/>
        <v>17.869999999999997</v>
      </c>
      <c r="K122" s="6">
        <f t="shared" si="11"/>
        <v>81.510000000000005</v>
      </c>
      <c r="L122" s="6">
        <f>SUM(L118:L121)</f>
        <v>487.62</v>
      </c>
    </row>
    <row r="123" spans="1:12" s="66" customFormat="1" ht="15" customHeight="1" x14ac:dyDescent="0.25">
      <c r="A123" s="36" t="s">
        <v>131</v>
      </c>
      <c r="B123" s="57"/>
      <c r="C123" s="36">
        <f>C101+C111+C122+C115</f>
        <v>1406</v>
      </c>
      <c r="D123" s="57"/>
      <c r="E123" s="57"/>
      <c r="F123" s="57"/>
      <c r="G123" s="36">
        <f>G101+G111+G122+G115</f>
        <v>1374.98</v>
      </c>
      <c r="H123" s="36">
        <f>H101+H111+H122+H115</f>
        <v>1852</v>
      </c>
      <c r="I123" s="57"/>
      <c r="J123" s="57"/>
      <c r="K123" s="57"/>
      <c r="L123" s="36">
        <f>L101+L111+L122+L115</f>
        <v>1770.8899999999999</v>
      </c>
    </row>
    <row r="124" spans="1:12" s="66" customFormat="1" x14ac:dyDescent="0.25"/>
    <row r="125" spans="1:12" s="66" customFormat="1" ht="15" customHeight="1" x14ac:dyDescent="0.25">
      <c r="A125" s="204">
        <v>44463</v>
      </c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9"/>
    </row>
    <row r="126" spans="1:12" s="66" customFormat="1" ht="15" customHeight="1" x14ac:dyDescent="0.25">
      <c r="A126" s="207" t="s">
        <v>116</v>
      </c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9"/>
    </row>
    <row r="127" spans="1:12" s="66" customFormat="1" ht="15.75" customHeight="1" x14ac:dyDescent="0.25">
      <c r="A127" s="6">
        <v>168</v>
      </c>
      <c r="B127" s="11" t="s">
        <v>66</v>
      </c>
      <c r="C127" s="3">
        <v>150</v>
      </c>
      <c r="D127" s="3">
        <v>4.78</v>
      </c>
      <c r="E127" s="3">
        <v>5.14</v>
      </c>
      <c r="F127" s="3">
        <v>28.38</v>
      </c>
      <c r="G127" s="3">
        <v>176.21</v>
      </c>
      <c r="H127" s="3">
        <v>180</v>
      </c>
      <c r="I127" s="3">
        <v>5.73</v>
      </c>
      <c r="J127" s="3">
        <v>6.17</v>
      </c>
      <c r="K127" s="3">
        <v>34.06</v>
      </c>
      <c r="L127" s="3">
        <v>211.5</v>
      </c>
    </row>
    <row r="128" spans="1:12" s="66" customFormat="1" ht="15.75" customHeight="1" x14ac:dyDescent="0.25">
      <c r="A128" s="6">
        <v>2</v>
      </c>
      <c r="B128" s="64" t="s">
        <v>135</v>
      </c>
      <c r="C128" s="6">
        <v>42</v>
      </c>
      <c r="D128" s="6">
        <v>2.17</v>
      </c>
      <c r="E128" s="6">
        <v>6.79</v>
      </c>
      <c r="F128" s="6">
        <v>13.15</v>
      </c>
      <c r="G128" s="6">
        <v>136.91999999999999</v>
      </c>
      <c r="H128" s="6">
        <v>44</v>
      </c>
      <c r="I128" s="6">
        <v>2.2599999999999998</v>
      </c>
      <c r="J128" s="6">
        <v>6.98</v>
      </c>
      <c r="K128" s="6">
        <v>13.52</v>
      </c>
      <c r="L128" s="6">
        <v>142.74</v>
      </c>
    </row>
    <row r="129" spans="1:16" s="66" customFormat="1" ht="15" customHeight="1" x14ac:dyDescent="0.25">
      <c r="A129" s="6">
        <v>410</v>
      </c>
      <c r="B129" s="10" t="s">
        <v>130</v>
      </c>
      <c r="C129" s="3">
        <v>150</v>
      </c>
      <c r="D129" s="3">
        <v>4.4999999999999998E-2</v>
      </c>
      <c r="E129" s="3">
        <v>0</v>
      </c>
      <c r="F129" s="3">
        <v>4.51</v>
      </c>
      <c r="G129" s="3">
        <v>18.239999999999998</v>
      </c>
      <c r="H129" s="3">
        <v>200</v>
      </c>
      <c r="I129" s="3">
        <v>0.06</v>
      </c>
      <c r="J129" s="3">
        <v>0</v>
      </c>
      <c r="K129" s="3">
        <v>6.02</v>
      </c>
      <c r="L129" s="3">
        <v>24.32</v>
      </c>
    </row>
    <row r="130" spans="1:16" s="66" customFormat="1" ht="15" customHeight="1" x14ac:dyDescent="0.25">
      <c r="A130" s="80" t="s">
        <v>111</v>
      </c>
      <c r="B130" s="81"/>
      <c r="C130" s="6">
        <f t="shared" ref="C130:H130" si="12">SUM(C127:C129)</f>
        <v>342</v>
      </c>
      <c r="D130" s="6">
        <f t="shared" si="12"/>
        <v>6.9950000000000001</v>
      </c>
      <c r="E130" s="6">
        <f t="shared" si="12"/>
        <v>11.93</v>
      </c>
      <c r="F130" s="6">
        <f t="shared" si="12"/>
        <v>46.04</v>
      </c>
      <c r="G130" s="6">
        <f>SUM(G127:G129)</f>
        <v>331.37</v>
      </c>
      <c r="H130" s="6">
        <f t="shared" si="12"/>
        <v>424</v>
      </c>
      <c r="I130" s="6">
        <f>SUM(I127:I129)</f>
        <v>8.0500000000000007</v>
      </c>
      <c r="J130" s="6">
        <f>SUM(J127:J129)</f>
        <v>13.15</v>
      </c>
      <c r="K130" s="6">
        <f>SUM(K127:K129)</f>
        <v>53.599999999999994</v>
      </c>
      <c r="L130" s="6">
        <f>SUM(L127:L129)</f>
        <v>378.56</v>
      </c>
    </row>
    <row r="131" spans="1:16" s="66" customFormat="1" ht="15" customHeight="1" x14ac:dyDescent="0.25">
      <c r="A131" s="58"/>
      <c r="B131" s="58"/>
      <c r="C131" s="58"/>
      <c r="D131" s="37"/>
      <c r="E131" s="37"/>
      <c r="F131" s="37"/>
      <c r="G131" s="37"/>
      <c r="H131" s="37"/>
      <c r="I131" s="37"/>
      <c r="J131" s="37"/>
      <c r="K131" s="37"/>
      <c r="L131" s="37"/>
    </row>
    <row r="132" spans="1:16" s="66" customFormat="1" ht="15" customHeight="1" x14ac:dyDescent="0.25">
      <c r="A132" s="207" t="s">
        <v>117</v>
      </c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9"/>
    </row>
    <row r="133" spans="1:16" s="66" customFormat="1" x14ac:dyDescent="0.25">
      <c r="A133" s="6">
        <v>80</v>
      </c>
      <c r="B133" s="11" t="s">
        <v>53</v>
      </c>
      <c r="C133" s="3">
        <v>150</v>
      </c>
      <c r="D133" s="3">
        <v>3.02</v>
      </c>
      <c r="E133" s="3">
        <v>6.78</v>
      </c>
      <c r="F133" s="3">
        <v>19.43</v>
      </c>
      <c r="G133" s="3">
        <v>89.76</v>
      </c>
      <c r="H133" s="3">
        <v>200</v>
      </c>
      <c r="I133" s="3">
        <v>4.03</v>
      </c>
      <c r="J133" s="3">
        <v>9.0399999999999991</v>
      </c>
      <c r="K133" s="3">
        <v>25.91</v>
      </c>
      <c r="L133" s="3">
        <v>119.68</v>
      </c>
    </row>
    <row r="134" spans="1:16" s="66" customFormat="1" x14ac:dyDescent="0.25">
      <c r="A134" s="6">
        <v>332</v>
      </c>
      <c r="B134" s="48" t="s">
        <v>91</v>
      </c>
      <c r="C134" s="6">
        <v>120</v>
      </c>
      <c r="D134" s="6">
        <v>2.92</v>
      </c>
      <c r="E134" s="6">
        <v>4.29</v>
      </c>
      <c r="F134" s="6">
        <v>29.34</v>
      </c>
      <c r="G134" s="6">
        <v>167.76</v>
      </c>
      <c r="H134" s="3">
        <v>130</v>
      </c>
      <c r="I134" s="4">
        <v>3.37</v>
      </c>
      <c r="J134" s="4">
        <v>4.34</v>
      </c>
      <c r="K134" s="4">
        <v>34.92</v>
      </c>
      <c r="L134" s="3">
        <v>195.15</v>
      </c>
    </row>
    <row r="135" spans="1:16" s="66" customFormat="1" ht="15.75" customHeight="1" x14ac:dyDescent="0.25">
      <c r="A135" s="6">
        <v>293</v>
      </c>
      <c r="B135" s="11" t="s">
        <v>27</v>
      </c>
      <c r="C135" s="3">
        <v>80</v>
      </c>
      <c r="D135" s="3">
        <v>14.85</v>
      </c>
      <c r="E135" s="3">
        <v>16.579999999999998</v>
      </c>
      <c r="F135" s="3">
        <v>4.62</v>
      </c>
      <c r="G135" s="3">
        <v>227.03</v>
      </c>
      <c r="H135" s="3">
        <v>90</v>
      </c>
      <c r="I135" s="3">
        <v>16.7</v>
      </c>
      <c r="J135" s="3">
        <v>18.649999999999999</v>
      </c>
      <c r="K135" s="3">
        <v>5.19</v>
      </c>
      <c r="L135" s="3">
        <v>255.4</v>
      </c>
    </row>
    <row r="136" spans="1:16" s="66" customFormat="1" ht="15.75" customHeight="1" x14ac:dyDescent="0.25">
      <c r="A136" s="6" t="s">
        <v>113</v>
      </c>
      <c r="B136" s="12" t="s">
        <v>243</v>
      </c>
      <c r="C136" s="6">
        <v>40</v>
      </c>
      <c r="D136" s="6">
        <v>0</v>
      </c>
      <c r="E136" s="6">
        <v>0</v>
      </c>
      <c r="F136" s="6">
        <v>1.2</v>
      </c>
      <c r="G136" s="6">
        <v>4.8</v>
      </c>
      <c r="H136" s="6">
        <v>50</v>
      </c>
      <c r="I136" s="6">
        <v>0</v>
      </c>
      <c r="J136" s="6">
        <v>0</v>
      </c>
      <c r="K136" s="6">
        <v>1.5</v>
      </c>
      <c r="L136" s="6">
        <v>6</v>
      </c>
    </row>
    <row r="137" spans="1:16" s="66" customFormat="1" ht="15.75" customHeight="1" x14ac:dyDescent="0.25">
      <c r="A137" s="6">
        <v>394</v>
      </c>
      <c r="B137" s="11" t="s">
        <v>222</v>
      </c>
      <c r="C137" s="3">
        <v>150</v>
      </c>
      <c r="D137" s="3">
        <v>0.25</v>
      </c>
      <c r="E137" s="3">
        <v>0</v>
      </c>
      <c r="F137" s="3">
        <v>17</v>
      </c>
      <c r="G137" s="3">
        <v>68.989999999999995</v>
      </c>
      <c r="H137" s="3">
        <v>200</v>
      </c>
      <c r="I137" s="3">
        <v>0.33</v>
      </c>
      <c r="J137" s="3">
        <v>0</v>
      </c>
      <c r="K137" s="3">
        <v>22.67</v>
      </c>
      <c r="L137" s="3">
        <v>91.99</v>
      </c>
    </row>
    <row r="138" spans="1:16" s="66" customFormat="1" ht="15" customHeight="1" x14ac:dyDescent="0.25">
      <c r="A138" s="63" t="s">
        <v>113</v>
      </c>
      <c r="B138" s="10" t="s">
        <v>124</v>
      </c>
      <c r="C138" s="3">
        <v>20</v>
      </c>
      <c r="D138" s="3">
        <v>2.8</v>
      </c>
      <c r="E138" s="3">
        <v>0.28000000000000003</v>
      </c>
      <c r="F138" s="3">
        <v>19.96</v>
      </c>
      <c r="G138" s="3">
        <v>48</v>
      </c>
      <c r="H138" s="3">
        <v>25</v>
      </c>
      <c r="I138" s="3">
        <v>2.8</v>
      </c>
      <c r="J138" s="3">
        <v>0.28000000000000003</v>
      </c>
      <c r="K138" s="3">
        <v>19.96</v>
      </c>
      <c r="L138" s="3">
        <v>60</v>
      </c>
      <c r="P138" s="66" t="s">
        <v>234</v>
      </c>
    </row>
    <row r="139" spans="1:16" s="66" customFormat="1" ht="15" customHeight="1" x14ac:dyDescent="0.25">
      <c r="A139" s="80" t="s">
        <v>111</v>
      </c>
      <c r="B139" s="81"/>
      <c r="C139" s="6">
        <f>SUM(C133:C138)</f>
        <v>560</v>
      </c>
      <c r="D139" s="6">
        <f t="shared" ref="D139:K139" si="13">SUM(D133:D138)</f>
        <v>23.84</v>
      </c>
      <c r="E139" s="6">
        <f t="shared" si="13"/>
        <v>27.93</v>
      </c>
      <c r="F139" s="6">
        <f t="shared" si="13"/>
        <v>91.550000000000011</v>
      </c>
      <c r="G139" s="6">
        <f>SUM(G133:G138)</f>
        <v>606.33999999999992</v>
      </c>
      <c r="H139" s="6">
        <f t="shared" si="13"/>
        <v>695</v>
      </c>
      <c r="I139" s="6">
        <f t="shared" si="13"/>
        <v>27.23</v>
      </c>
      <c r="J139" s="6">
        <f t="shared" si="13"/>
        <v>32.31</v>
      </c>
      <c r="K139" s="6">
        <f t="shared" si="13"/>
        <v>110.15</v>
      </c>
      <c r="L139" s="6">
        <f>SUM(L133:L138)</f>
        <v>728.22</v>
      </c>
    </row>
    <row r="140" spans="1:16" s="66" customFormat="1" ht="15" customHeight="1" x14ac:dyDescent="0.25">
      <c r="A140" s="58"/>
      <c r="B140" s="58"/>
      <c r="C140" s="58"/>
      <c r="D140" s="37"/>
      <c r="E140" s="37"/>
      <c r="F140" s="37"/>
      <c r="G140" s="37"/>
      <c r="H140" s="37"/>
      <c r="I140" s="37"/>
      <c r="J140" s="37"/>
      <c r="K140" s="37"/>
      <c r="L140" s="37"/>
    </row>
    <row r="141" spans="1:16" s="66" customFormat="1" ht="15" customHeight="1" x14ac:dyDescent="0.25">
      <c r="A141" s="207" t="s">
        <v>125</v>
      </c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9"/>
    </row>
    <row r="142" spans="1:16" s="66" customFormat="1" x14ac:dyDescent="0.25"/>
    <row r="143" spans="1:16" s="66" customFormat="1" x14ac:dyDescent="0.25">
      <c r="A143" s="6" t="s">
        <v>113</v>
      </c>
      <c r="B143" s="120" t="s">
        <v>182</v>
      </c>
      <c r="C143" s="3">
        <v>200</v>
      </c>
      <c r="D143" s="3">
        <v>0</v>
      </c>
      <c r="E143" s="3">
        <v>0</v>
      </c>
      <c r="F143" s="3">
        <v>22</v>
      </c>
      <c r="G143" s="3">
        <v>90</v>
      </c>
      <c r="H143" s="3">
        <v>200</v>
      </c>
      <c r="I143" s="3">
        <v>0</v>
      </c>
      <c r="J143" s="3">
        <v>0</v>
      </c>
      <c r="K143" s="3">
        <v>22</v>
      </c>
      <c r="L143" s="3">
        <v>90</v>
      </c>
    </row>
    <row r="144" spans="1:16" s="66" customFormat="1" x14ac:dyDescent="0.25">
      <c r="A144" s="6" t="s">
        <v>113</v>
      </c>
      <c r="B144" s="12" t="s">
        <v>112</v>
      </c>
      <c r="C144" s="6"/>
      <c r="D144" s="6"/>
      <c r="E144" s="6"/>
      <c r="F144" s="6"/>
      <c r="G144" s="6"/>
      <c r="H144" s="6">
        <v>30</v>
      </c>
      <c r="I144" s="6">
        <v>2.25</v>
      </c>
      <c r="J144" s="6">
        <v>4.5</v>
      </c>
      <c r="K144" s="6">
        <v>20.399999999999999</v>
      </c>
      <c r="L144" s="6">
        <v>132</v>
      </c>
    </row>
    <row r="145" spans="1:17" s="66" customFormat="1" ht="15" customHeight="1" x14ac:dyDescent="0.25">
      <c r="A145" s="80" t="s">
        <v>111</v>
      </c>
      <c r="B145" s="81"/>
      <c r="C145" s="6">
        <f>SUM(C143:C144)</f>
        <v>200</v>
      </c>
      <c r="D145" s="6">
        <f t="shared" ref="D145:K145" si="14">SUM(D143:D144)</f>
        <v>0</v>
      </c>
      <c r="E145" s="6">
        <f t="shared" si="14"/>
        <v>0</v>
      </c>
      <c r="F145" s="6">
        <f t="shared" si="14"/>
        <v>22</v>
      </c>
      <c r="G145" s="6">
        <f t="shared" si="14"/>
        <v>90</v>
      </c>
      <c r="H145" s="6">
        <f t="shared" si="14"/>
        <v>230</v>
      </c>
      <c r="I145" s="6">
        <f t="shared" si="14"/>
        <v>2.25</v>
      </c>
      <c r="J145" s="6">
        <f t="shared" si="14"/>
        <v>4.5</v>
      </c>
      <c r="K145" s="6">
        <f t="shared" si="14"/>
        <v>42.4</v>
      </c>
      <c r="L145" s="6">
        <f>SUM(L143:L144)</f>
        <v>222</v>
      </c>
    </row>
    <row r="146" spans="1:17" s="66" customFormat="1" ht="15" customHeight="1" x14ac:dyDescent="0.25">
      <c r="A146" s="207" t="s">
        <v>129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9"/>
    </row>
    <row r="147" spans="1:17" s="66" customFormat="1" x14ac:dyDescent="0.25">
      <c r="A147" s="6">
        <v>135</v>
      </c>
      <c r="B147" s="12" t="s">
        <v>178</v>
      </c>
      <c r="C147" s="6">
        <v>180</v>
      </c>
      <c r="D147" s="6">
        <v>21.21</v>
      </c>
      <c r="E147" s="6">
        <v>14.85</v>
      </c>
      <c r="F147" s="6">
        <v>29.47</v>
      </c>
      <c r="G147" s="6">
        <v>328.77</v>
      </c>
      <c r="H147" s="6">
        <v>220</v>
      </c>
      <c r="I147" s="6">
        <v>25.92</v>
      </c>
      <c r="J147" s="6">
        <v>18.149999999999999</v>
      </c>
      <c r="K147" s="6">
        <v>36.020000000000003</v>
      </c>
      <c r="L147" s="6">
        <v>401.81</v>
      </c>
    </row>
    <row r="148" spans="1:17" s="66" customFormat="1" ht="15.75" customHeight="1" x14ac:dyDescent="0.25">
      <c r="A148" s="6" t="s">
        <v>113</v>
      </c>
      <c r="B148" s="12" t="s">
        <v>190</v>
      </c>
      <c r="C148" s="6">
        <v>25</v>
      </c>
      <c r="D148" s="6">
        <v>1.7</v>
      </c>
      <c r="E148" s="6">
        <v>2.13</v>
      </c>
      <c r="F148" s="6">
        <v>14.25</v>
      </c>
      <c r="G148" s="6">
        <v>76.75</v>
      </c>
      <c r="H148" s="6">
        <v>30</v>
      </c>
      <c r="I148" s="6">
        <v>2.04</v>
      </c>
      <c r="J148" s="6">
        <v>2.5499999999999998</v>
      </c>
      <c r="K148" s="6">
        <v>17.100000000000001</v>
      </c>
      <c r="L148" s="6">
        <v>92.1</v>
      </c>
    </row>
    <row r="149" spans="1:17" s="66" customFormat="1" ht="15" customHeight="1" x14ac:dyDescent="0.25">
      <c r="A149" s="6">
        <v>410</v>
      </c>
      <c r="B149" s="10" t="s">
        <v>130</v>
      </c>
      <c r="C149" s="3">
        <v>150</v>
      </c>
      <c r="D149" s="3">
        <v>4.4999999999999998E-2</v>
      </c>
      <c r="E149" s="3">
        <v>0</v>
      </c>
      <c r="F149" s="3">
        <v>4.51</v>
      </c>
      <c r="G149" s="3">
        <v>18.239999999999998</v>
      </c>
      <c r="H149" s="3">
        <v>200</v>
      </c>
      <c r="I149" s="3">
        <v>0.06</v>
      </c>
      <c r="J149" s="3">
        <v>0</v>
      </c>
      <c r="K149" s="3">
        <v>6.02</v>
      </c>
      <c r="L149" s="3">
        <v>24.32</v>
      </c>
    </row>
    <row r="150" spans="1:17" ht="15" customHeight="1" x14ac:dyDescent="0.25">
      <c r="A150" s="80" t="s">
        <v>111</v>
      </c>
      <c r="B150" s="81"/>
      <c r="C150" s="6">
        <f t="shared" ref="C150:K150" si="15">SUM(C147:C149)</f>
        <v>355</v>
      </c>
      <c r="D150" s="6">
        <f t="shared" si="15"/>
        <v>22.955000000000002</v>
      </c>
      <c r="E150" s="6">
        <f t="shared" si="15"/>
        <v>16.98</v>
      </c>
      <c r="F150" s="6">
        <f t="shared" si="15"/>
        <v>48.23</v>
      </c>
      <c r="G150" s="6">
        <f t="shared" si="15"/>
        <v>423.76</v>
      </c>
      <c r="H150" s="6">
        <f t="shared" si="15"/>
        <v>450</v>
      </c>
      <c r="I150" s="6">
        <f t="shared" si="15"/>
        <v>28.02</v>
      </c>
      <c r="J150" s="6">
        <f t="shared" si="15"/>
        <v>20.7</v>
      </c>
      <c r="K150" s="6">
        <f t="shared" si="15"/>
        <v>59.14</v>
      </c>
      <c r="L150" s="6">
        <f>SUM(L147:L149)</f>
        <v>518.23</v>
      </c>
    </row>
    <row r="151" spans="1:17" ht="15" customHeight="1" x14ac:dyDescent="0.25">
      <c r="A151" s="36" t="s">
        <v>131</v>
      </c>
      <c r="B151" s="57"/>
      <c r="C151" s="36">
        <f>C130+C139+C145+C150</f>
        <v>1457</v>
      </c>
      <c r="D151" s="57"/>
      <c r="E151" s="57"/>
      <c r="F151" s="57"/>
      <c r="G151" s="36">
        <f>G130+G139+G145+G150</f>
        <v>1451.47</v>
      </c>
      <c r="H151" s="36">
        <f>H130+H139+H145+H150</f>
        <v>1799</v>
      </c>
      <c r="I151" s="57"/>
      <c r="J151" s="57"/>
      <c r="K151" s="57"/>
      <c r="L151" s="36">
        <f>L130+L139+L145+L150</f>
        <v>1847.01</v>
      </c>
    </row>
    <row r="153" spans="1:17" ht="15" customHeight="1" x14ac:dyDescent="0.25">
      <c r="A153" s="204">
        <v>44466</v>
      </c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9"/>
    </row>
    <row r="154" spans="1:17" ht="15" customHeight="1" x14ac:dyDescent="0.25">
      <c r="A154" s="207" t="s">
        <v>116</v>
      </c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9"/>
    </row>
    <row r="155" spans="1:17" s="66" customFormat="1" ht="15" customHeight="1" x14ac:dyDescent="0.25">
      <c r="A155" s="6">
        <v>168</v>
      </c>
      <c r="B155" s="11" t="s">
        <v>58</v>
      </c>
      <c r="C155" s="3">
        <v>150</v>
      </c>
      <c r="D155" s="3">
        <v>4.79</v>
      </c>
      <c r="E155" s="3">
        <v>6.1</v>
      </c>
      <c r="F155" s="3">
        <v>25.68</v>
      </c>
      <c r="G155" s="3">
        <v>176.42</v>
      </c>
      <c r="H155" s="3">
        <v>180</v>
      </c>
      <c r="I155" s="3">
        <v>5.75</v>
      </c>
      <c r="J155" s="3">
        <v>7.32</v>
      </c>
      <c r="K155" s="3">
        <v>25.68</v>
      </c>
      <c r="L155" s="3">
        <v>211.71</v>
      </c>
    </row>
    <row r="156" spans="1:17" s="66" customFormat="1" ht="15.75" customHeight="1" x14ac:dyDescent="0.25">
      <c r="A156" s="6">
        <v>1</v>
      </c>
      <c r="B156" s="12" t="s">
        <v>110</v>
      </c>
      <c r="C156" s="6">
        <v>36</v>
      </c>
      <c r="D156" s="6">
        <v>2.17</v>
      </c>
      <c r="E156" s="6">
        <v>6.79</v>
      </c>
      <c r="F156" s="6">
        <v>13.15</v>
      </c>
      <c r="G156" s="6">
        <v>122.4</v>
      </c>
      <c r="H156" s="6">
        <v>37</v>
      </c>
      <c r="I156" s="6">
        <v>2.2599999999999998</v>
      </c>
      <c r="J156" s="6">
        <v>6.98</v>
      </c>
      <c r="K156" s="6">
        <v>13.52</v>
      </c>
      <c r="L156" s="6">
        <v>125.8</v>
      </c>
    </row>
    <row r="157" spans="1:17" s="66" customFormat="1" ht="15.75" customHeight="1" x14ac:dyDescent="0.25">
      <c r="A157" s="6">
        <v>416</v>
      </c>
      <c r="B157" s="12" t="s">
        <v>108</v>
      </c>
      <c r="C157" s="6">
        <v>150</v>
      </c>
      <c r="D157" s="6">
        <v>3.15</v>
      </c>
      <c r="E157" s="6">
        <v>2.72</v>
      </c>
      <c r="F157" s="6">
        <v>12.96</v>
      </c>
      <c r="G157" s="6">
        <v>89</v>
      </c>
      <c r="H157" s="6">
        <v>200</v>
      </c>
      <c r="I157" s="6">
        <v>4.2</v>
      </c>
      <c r="J157" s="6">
        <v>3.62</v>
      </c>
      <c r="K157" s="6">
        <v>17.28</v>
      </c>
      <c r="L157" s="6">
        <v>118.66</v>
      </c>
      <c r="Q157" s="66" t="s">
        <v>104</v>
      </c>
    </row>
    <row r="158" spans="1:17" s="66" customFormat="1" ht="15" customHeight="1" x14ac:dyDescent="0.25">
      <c r="A158" s="80" t="s">
        <v>111</v>
      </c>
      <c r="B158" s="81"/>
      <c r="C158" s="6">
        <f>SUM(C155:C157)</f>
        <v>336</v>
      </c>
      <c r="D158" s="6">
        <f t="shared" ref="D158:L158" si="16">SUM(D155:D157)</f>
        <v>10.11</v>
      </c>
      <c r="E158" s="6">
        <f t="shared" si="16"/>
        <v>15.610000000000001</v>
      </c>
      <c r="F158" s="6">
        <f t="shared" si="16"/>
        <v>51.79</v>
      </c>
      <c r="G158" s="6">
        <f t="shared" si="16"/>
        <v>387.82</v>
      </c>
      <c r="H158" s="6">
        <f t="shared" si="16"/>
        <v>417</v>
      </c>
      <c r="I158" s="6">
        <f t="shared" si="16"/>
        <v>12.21</v>
      </c>
      <c r="J158" s="6">
        <f t="shared" si="16"/>
        <v>17.920000000000002</v>
      </c>
      <c r="K158" s="6">
        <f t="shared" si="16"/>
        <v>56.480000000000004</v>
      </c>
      <c r="L158" s="6">
        <f t="shared" si="16"/>
        <v>456.16999999999996</v>
      </c>
    </row>
    <row r="159" spans="1:17" s="66" customFormat="1" ht="15" customHeight="1" x14ac:dyDescent="0.25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</row>
    <row r="160" spans="1:17" s="66" customFormat="1" ht="15" customHeight="1" x14ac:dyDescent="0.25">
      <c r="A160" s="207" t="s">
        <v>117</v>
      </c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9"/>
    </row>
    <row r="161" spans="1:12" s="66" customFormat="1" x14ac:dyDescent="0.25">
      <c r="A161" s="6">
        <v>94</v>
      </c>
      <c r="B161" s="47" t="s">
        <v>69</v>
      </c>
      <c r="C161" s="3">
        <v>150</v>
      </c>
      <c r="D161" s="3">
        <v>6</v>
      </c>
      <c r="E161" s="3">
        <v>8.85</v>
      </c>
      <c r="F161" s="3">
        <v>9.24</v>
      </c>
      <c r="G161" s="3">
        <v>155.24</v>
      </c>
      <c r="H161" s="3">
        <v>200</v>
      </c>
      <c r="I161" s="3">
        <v>8</v>
      </c>
      <c r="J161" s="3">
        <v>11.8</v>
      </c>
      <c r="K161" s="3">
        <v>12.32</v>
      </c>
      <c r="L161" s="3">
        <v>206.99</v>
      </c>
    </row>
    <row r="162" spans="1:12" s="66" customFormat="1" x14ac:dyDescent="0.25">
      <c r="A162" s="6">
        <v>304</v>
      </c>
      <c r="B162" s="12" t="s">
        <v>162</v>
      </c>
      <c r="C162" s="6">
        <v>180</v>
      </c>
      <c r="D162" s="6">
        <v>16.940000000000001</v>
      </c>
      <c r="E162" s="6">
        <v>14.65</v>
      </c>
      <c r="F162" s="6">
        <v>30.09</v>
      </c>
      <c r="G162" s="6">
        <v>316.8</v>
      </c>
      <c r="H162" s="6">
        <v>200</v>
      </c>
      <c r="I162" s="6">
        <v>18.89</v>
      </c>
      <c r="J162" s="6">
        <v>15.94</v>
      </c>
      <c r="K162" s="6">
        <v>33.44</v>
      </c>
      <c r="L162" s="6">
        <v>352</v>
      </c>
    </row>
    <row r="163" spans="1:12" s="66" customFormat="1" ht="15.75" customHeight="1" x14ac:dyDescent="0.25">
      <c r="A163" s="6" t="s">
        <v>113</v>
      </c>
      <c r="B163" s="88" t="s">
        <v>143</v>
      </c>
      <c r="C163" s="6">
        <v>40</v>
      </c>
      <c r="D163" s="6">
        <v>0.4</v>
      </c>
      <c r="E163" s="6">
        <v>4</v>
      </c>
      <c r="F163" s="6">
        <v>2.8</v>
      </c>
      <c r="G163" s="6">
        <v>48.8</v>
      </c>
      <c r="H163" s="6">
        <v>50</v>
      </c>
      <c r="I163" s="6">
        <v>0.5</v>
      </c>
      <c r="J163" s="6">
        <v>5</v>
      </c>
      <c r="K163" s="6">
        <v>3.5</v>
      </c>
      <c r="L163" s="6">
        <v>61</v>
      </c>
    </row>
    <row r="164" spans="1:12" s="66" customFormat="1" ht="15.75" customHeight="1" x14ac:dyDescent="0.25">
      <c r="A164" s="6">
        <v>394</v>
      </c>
      <c r="B164" s="11" t="s">
        <v>185</v>
      </c>
      <c r="C164" s="3">
        <v>150</v>
      </c>
      <c r="D164" s="3">
        <v>0.12</v>
      </c>
      <c r="E164" s="3">
        <v>0</v>
      </c>
      <c r="F164" s="3">
        <v>11.24</v>
      </c>
      <c r="G164" s="3">
        <v>45</v>
      </c>
      <c r="H164" s="3">
        <v>200</v>
      </c>
      <c r="I164" s="3">
        <v>0.16</v>
      </c>
      <c r="J164" s="3">
        <v>0</v>
      </c>
      <c r="K164" s="3">
        <v>14.99</v>
      </c>
      <c r="L164" s="3">
        <v>60</v>
      </c>
    </row>
    <row r="165" spans="1:12" s="66" customFormat="1" ht="15" customHeight="1" x14ac:dyDescent="0.25">
      <c r="A165" s="63" t="s">
        <v>113</v>
      </c>
      <c r="B165" s="10" t="s">
        <v>124</v>
      </c>
      <c r="C165" s="3">
        <v>20</v>
      </c>
      <c r="D165" s="3">
        <v>2.8</v>
      </c>
      <c r="E165" s="3">
        <v>0.28000000000000003</v>
      </c>
      <c r="F165" s="3">
        <v>19.96</v>
      </c>
      <c r="G165" s="3">
        <v>48</v>
      </c>
      <c r="H165" s="3">
        <v>25</v>
      </c>
      <c r="I165" s="3">
        <v>2.8</v>
      </c>
      <c r="J165" s="3">
        <v>0.28000000000000003</v>
      </c>
      <c r="K165" s="3">
        <v>19.96</v>
      </c>
      <c r="L165" s="3">
        <v>60</v>
      </c>
    </row>
    <row r="166" spans="1:12" s="66" customFormat="1" ht="15" customHeight="1" x14ac:dyDescent="0.25">
      <c r="A166" s="80" t="s">
        <v>111</v>
      </c>
      <c r="B166" s="81"/>
      <c r="C166" s="6">
        <f>SUM(C161:C165)</f>
        <v>540</v>
      </c>
      <c r="D166" s="6">
        <f t="shared" ref="D166:L166" si="17">SUM(D161:D165)</f>
        <v>26.26</v>
      </c>
      <c r="E166" s="6">
        <f t="shared" si="17"/>
        <v>27.78</v>
      </c>
      <c r="F166" s="6">
        <f t="shared" si="17"/>
        <v>73.33</v>
      </c>
      <c r="G166" s="6">
        <f>SUM(G161:G165)</f>
        <v>613.84</v>
      </c>
      <c r="H166" s="6">
        <f t="shared" si="17"/>
        <v>675</v>
      </c>
      <c r="I166" s="6">
        <f t="shared" si="17"/>
        <v>30.35</v>
      </c>
      <c r="J166" s="6">
        <f t="shared" si="17"/>
        <v>33.020000000000003</v>
      </c>
      <c r="K166" s="6">
        <f t="shared" si="17"/>
        <v>84.210000000000008</v>
      </c>
      <c r="L166" s="6">
        <f t="shared" si="17"/>
        <v>739.99</v>
      </c>
    </row>
    <row r="167" spans="1:12" s="66" customFormat="1" ht="15" customHeight="1" x14ac:dyDescent="0.25">
      <c r="A167" s="58"/>
      <c r="B167" s="58"/>
      <c r="C167" s="58"/>
      <c r="D167" s="37"/>
      <c r="E167" s="37"/>
      <c r="F167" s="37"/>
      <c r="G167" s="37"/>
      <c r="H167" s="37"/>
      <c r="I167" s="37"/>
      <c r="J167" s="37"/>
      <c r="K167" s="37"/>
      <c r="L167" s="37"/>
    </row>
    <row r="168" spans="1:12" s="66" customFormat="1" ht="15" customHeight="1" x14ac:dyDescent="0.25">
      <c r="A168" s="207" t="s">
        <v>125</v>
      </c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9"/>
    </row>
    <row r="169" spans="1:12" s="66" customFormat="1" ht="15.75" customHeight="1" x14ac:dyDescent="0.25">
      <c r="A169" s="6" t="s">
        <v>113</v>
      </c>
      <c r="B169" s="59" t="s">
        <v>216</v>
      </c>
      <c r="C169" s="6">
        <v>200</v>
      </c>
      <c r="D169" s="6">
        <v>6</v>
      </c>
      <c r="E169" s="6">
        <v>6.4</v>
      </c>
      <c r="F169" s="6">
        <v>9.4</v>
      </c>
      <c r="G169" s="6">
        <v>116</v>
      </c>
      <c r="H169" s="6">
        <v>200</v>
      </c>
      <c r="I169" s="6">
        <v>6</v>
      </c>
      <c r="J169" s="6">
        <v>6.4</v>
      </c>
      <c r="K169" s="6">
        <v>9.4</v>
      </c>
      <c r="L169" s="6">
        <v>116</v>
      </c>
    </row>
    <row r="170" spans="1:12" s="66" customFormat="1" ht="15" customHeight="1" x14ac:dyDescent="0.25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</row>
    <row r="171" spans="1:12" s="66" customFormat="1" ht="15" customHeight="1" x14ac:dyDescent="0.25">
      <c r="A171" s="207" t="s">
        <v>129</v>
      </c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9"/>
    </row>
    <row r="172" spans="1:12" s="66" customFormat="1" ht="15.75" customHeight="1" x14ac:dyDescent="0.25">
      <c r="A172" s="6">
        <v>230</v>
      </c>
      <c r="B172" s="11" t="s">
        <v>163</v>
      </c>
      <c r="C172" s="3">
        <v>150</v>
      </c>
      <c r="D172" s="3">
        <v>16.03</v>
      </c>
      <c r="E172" s="3">
        <v>29.65</v>
      </c>
      <c r="F172" s="3">
        <v>2.46</v>
      </c>
      <c r="G172" s="3">
        <v>341</v>
      </c>
      <c r="H172" s="3">
        <v>180</v>
      </c>
      <c r="I172" s="3">
        <v>19.239999999999998</v>
      </c>
      <c r="J172" s="3">
        <v>5.69</v>
      </c>
      <c r="K172" s="3">
        <v>3.29</v>
      </c>
      <c r="L172" s="3">
        <v>455.3</v>
      </c>
    </row>
    <row r="173" spans="1:12" s="66" customFormat="1" ht="15" customHeight="1" x14ac:dyDescent="0.25">
      <c r="A173" s="63" t="s">
        <v>113</v>
      </c>
      <c r="B173" s="10" t="s">
        <v>16</v>
      </c>
      <c r="C173" s="3">
        <v>20</v>
      </c>
      <c r="D173" s="3">
        <v>3.4</v>
      </c>
      <c r="E173" s="3">
        <v>1.32</v>
      </c>
      <c r="F173" s="3">
        <v>17</v>
      </c>
      <c r="G173" s="3">
        <v>51.8</v>
      </c>
      <c r="H173" s="3">
        <v>25</v>
      </c>
      <c r="I173" s="3">
        <v>4.25</v>
      </c>
      <c r="J173" s="3">
        <v>1.65</v>
      </c>
      <c r="K173" s="3">
        <v>21.25</v>
      </c>
      <c r="L173" s="3">
        <v>64.8</v>
      </c>
    </row>
    <row r="174" spans="1:12" s="66" customFormat="1" ht="15" customHeight="1" x14ac:dyDescent="0.25">
      <c r="A174" s="6">
        <v>410</v>
      </c>
      <c r="B174" s="10" t="s">
        <v>130</v>
      </c>
      <c r="C174" s="3">
        <v>150</v>
      </c>
      <c r="D174" s="3">
        <v>4.4999999999999998E-2</v>
      </c>
      <c r="E174" s="3">
        <v>0</v>
      </c>
      <c r="F174" s="3">
        <v>4.51</v>
      </c>
      <c r="G174" s="3">
        <v>18.239999999999998</v>
      </c>
      <c r="H174" s="3">
        <v>200</v>
      </c>
      <c r="I174" s="3">
        <v>0.06</v>
      </c>
      <c r="J174" s="3">
        <v>0</v>
      </c>
      <c r="K174" s="3">
        <v>6.02</v>
      </c>
      <c r="L174" s="3">
        <v>24.32</v>
      </c>
    </row>
    <row r="175" spans="1:12" s="66" customFormat="1" ht="15" customHeight="1" x14ac:dyDescent="0.25">
      <c r="A175" s="80" t="s">
        <v>111</v>
      </c>
      <c r="B175" s="81"/>
      <c r="C175" s="6">
        <f t="shared" ref="C175:L175" si="18">SUM(C172:C174)</f>
        <v>320</v>
      </c>
      <c r="D175" s="6">
        <f t="shared" si="18"/>
        <v>19.475000000000001</v>
      </c>
      <c r="E175" s="6">
        <f t="shared" si="18"/>
        <v>30.97</v>
      </c>
      <c r="F175" s="6">
        <f t="shared" si="18"/>
        <v>23.97</v>
      </c>
      <c r="G175" s="6">
        <f t="shared" si="18"/>
        <v>411.04</v>
      </c>
      <c r="H175" s="6">
        <f t="shared" si="18"/>
        <v>405</v>
      </c>
      <c r="I175" s="6">
        <f t="shared" si="18"/>
        <v>23.549999999999997</v>
      </c>
      <c r="J175" s="6">
        <f t="shared" si="18"/>
        <v>7.34</v>
      </c>
      <c r="K175" s="6">
        <f t="shared" si="18"/>
        <v>30.56</v>
      </c>
      <c r="L175" s="6">
        <f t="shared" si="18"/>
        <v>544.42000000000007</v>
      </c>
    </row>
    <row r="176" spans="1:12" s="66" customFormat="1" ht="15" customHeight="1" x14ac:dyDescent="0.25">
      <c r="A176" s="36" t="s">
        <v>131</v>
      </c>
      <c r="B176" s="57"/>
      <c r="C176" s="36">
        <f>C175+C169+C166+C158</f>
        <v>1396</v>
      </c>
      <c r="D176" s="57"/>
      <c r="E176" s="57"/>
      <c r="F176" s="57"/>
      <c r="G176" s="36">
        <f>G175+G169+G166+G158</f>
        <v>1528.7</v>
      </c>
      <c r="H176" s="36">
        <f>H175+H169+H166+H158</f>
        <v>1697</v>
      </c>
      <c r="I176" s="36"/>
      <c r="J176" s="57"/>
      <c r="K176" s="57"/>
      <c r="L176" s="36">
        <f>L175+L169+L166+L158</f>
        <v>1856.58</v>
      </c>
    </row>
    <row r="177" spans="1:12" s="66" customFormat="1" x14ac:dyDescent="0.25"/>
    <row r="178" spans="1:12" s="66" customFormat="1" ht="15" customHeight="1" x14ac:dyDescent="0.25">
      <c r="A178" s="204">
        <v>44467</v>
      </c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9"/>
    </row>
    <row r="179" spans="1:12" s="66" customFormat="1" ht="15" customHeight="1" x14ac:dyDescent="0.25">
      <c r="A179" s="207" t="s">
        <v>116</v>
      </c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9"/>
    </row>
    <row r="180" spans="1:12" s="66" customFormat="1" x14ac:dyDescent="0.25">
      <c r="A180" s="6">
        <v>100</v>
      </c>
      <c r="B180" s="11" t="s">
        <v>70</v>
      </c>
      <c r="C180" s="3">
        <v>150</v>
      </c>
      <c r="D180" s="3">
        <v>4.1900000000000004</v>
      </c>
      <c r="E180" s="3">
        <v>4.59</v>
      </c>
      <c r="F180" s="3">
        <v>14.8</v>
      </c>
      <c r="G180" s="3">
        <v>117.06</v>
      </c>
      <c r="H180" s="3">
        <v>200</v>
      </c>
      <c r="I180" s="3">
        <v>5.59</v>
      </c>
      <c r="J180" s="3">
        <v>6.12</v>
      </c>
      <c r="K180" s="3">
        <v>19.73</v>
      </c>
      <c r="L180" s="3">
        <v>156.1</v>
      </c>
    </row>
    <row r="181" spans="1:12" s="66" customFormat="1" ht="15.75" customHeight="1" x14ac:dyDescent="0.25">
      <c r="A181" s="6">
        <v>3</v>
      </c>
      <c r="B181" s="64" t="s">
        <v>153</v>
      </c>
      <c r="C181" s="6">
        <v>42</v>
      </c>
      <c r="D181" s="6">
        <v>4.41</v>
      </c>
      <c r="E181" s="6">
        <v>6.42</v>
      </c>
      <c r="F181" s="6">
        <v>13.58</v>
      </c>
      <c r="G181" s="6">
        <v>129.69999999999999</v>
      </c>
      <c r="H181" s="6">
        <v>44</v>
      </c>
      <c r="I181" s="6">
        <v>4.7300000000000004</v>
      </c>
      <c r="J181" s="6">
        <v>6.88</v>
      </c>
      <c r="K181" s="6">
        <v>14.56</v>
      </c>
      <c r="L181" s="6">
        <v>139</v>
      </c>
    </row>
    <row r="182" spans="1:12" s="66" customFormat="1" ht="15.75" customHeight="1" x14ac:dyDescent="0.25">
      <c r="A182" s="6">
        <v>414</v>
      </c>
      <c r="B182" s="11" t="s">
        <v>24</v>
      </c>
      <c r="C182" s="3">
        <v>150</v>
      </c>
      <c r="D182" s="3">
        <v>2.09</v>
      </c>
      <c r="E182" s="3">
        <v>2.39</v>
      </c>
      <c r="F182" s="3">
        <v>14.78</v>
      </c>
      <c r="G182" s="3">
        <v>89.02</v>
      </c>
      <c r="H182" s="3">
        <v>200</v>
      </c>
      <c r="I182" s="3">
        <v>2.79</v>
      </c>
      <c r="J182" s="3">
        <v>3.19</v>
      </c>
      <c r="K182" s="3">
        <v>19.71</v>
      </c>
      <c r="L182" s="3">
        <v>118.69</v>
      </c>
    </row>
    <row r="183" spans="1:12" s="66" customFormat="1" ht="15" customHeight="1" x14ac:dyDescent="0.25">
      <c r="A183" s="80" t="s">
        <v>111</v>
      </c>
      <c r="B183" s="81"/>
      <c r="C183" s="6">
        <f>SUM(C179:C182)</f>
        <v>342</v>
      </c>
      <c r="D183" s="6">
        <f>SUM(D180:D182)</f>
        <v>10.690000000000001</v>
      </c>
      <c r="E183" s="6">
        <f>SUM(E180:E182)</f>
        <v>13.4</v>
      </c>
      <c r="F183" s="6">
        <f>SUM(F180:F182)</f>
        <v>43.160000000000004</v>
      </c>
      <c r="G183" s="6">
        <f>SUM(G180:G182)</f>
        <v>335.78</v>
      </c>
      <c r="H183" s="6">
        <f>SUM(H179:H182)</f>
        <v>444</v>
      </c>
      <c r="I183" s="6">
        <f>SUM(I180:I182)</f>
        <v>13.11</v>
      </c>
      <c r="J183" s="6">
        <f>SUM(J180:J182)</f>
        <v>16.190000000000001</v>
      </c>
      <c r="K183" s="6">
        <f>SUM(K180:K182)</f>
        <v>54</v>
      </c>
      <c r="L183" s="6">
        <f>SUM(L180:L182)</f>
        <v>413.79</v>
      </c>
    </row>
    <row r="184" spans="1:12" s="66" customFormat="1" ht="15" customHeight="1" x14ac:dyDescent="0.25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</row>
    <row r="185" spans="1:12" s="66" customFormat="1" ht="15" customHeight="1" x14ac:dyDescent="0.25">
      <c r="A185" s="207" t="s">
        <v>117</v>
      </c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9"/>
    </row>
    <row r="186" spans="1:12" s="66" customFormat="1" x14ac:dyDescent="0.25">
      <c r="A186" s="6" t="s">
        <v>141</v>
      </c>
      <c r="B186" s="47" t="s">
        <v>144</v>
      </c>
      <c r="C186" s="3">
        <v>150</v>
      </c>
      <c r="D186" s="3">
        <v>1.4</v>
      </c>
      <c r="E186" s="3">
        <v>2.33</v>
      </c>
      <c r="F186" s="3">
        <v>8.17</v>
      </c>
      <c r="G186" s="3">
        <v>59.27</v>
      </c>
      <c r="H186" s="3">
        <v>200</v>
      </c>
      <c r="I186" s="3">
        <v>1.87</v>
      </c>
      <c r="J186" s="3">
        <v>3.11</v>
      </c>
      <c r="K186" s="3">
        <v>10.9</v>
      </c>
      <c r="L186" s="3">
        <v>79</v>
      </c>
    </row>
    <row r="187" spans="1:12" s="66" customFormat="1" ht="15.75" customHeight="1" x14ac:dyDescent="0.25">
      <c r="A187" s="6">
        <v>123</v>
      </c>
      <c r="B187" s="12" t="s">
        <v>142</v>
      </c>
      <c r="C187" s="6">
        <v>20</v>
      </c>
      <c r="D187" s="6">
        <v>2.46</v>
      </c>
      <c r="E187" s="6">
        <v>0.3</v>
      </c>
      <c r="F187" s="6">
        <v>15.21</v>
      </c>
      <c r="G187" s="6">
        <v>73.64</v>
      </c>
      <c r="H187" s="6">
        <v>25</v>
      </c>
      <c r="I187" s="6">
        <v>3.1</v>
      </c>
      <c r="J187" s="6">
        <v>0.39</v>
      </c>
      <c r="K187" s="6">
        <v>19.010000000000002</v>
      </c>
      <c r="L187" s="6">
        <v>92.05</v>
      </c>
    </row>
    <row r="188" spans="1:12" s="66" customFormat="1" ht="15.75" customHeight="1" x14ac:dyDescent="0.25">
      <c r="A188" s="6">
        <v>339</v>
      </c>
      <c r="B188" s="10" t="s">
        <v>13</v>
      </c>
      <c r="C188" s="3">
        <v>120</v>
      </c>
      <c r="D188" s="3">
        <v>2.4500000000000002</v>
      </c>
      <c r="E188" s="3">
        <v>3.84</v>
      </c>
      <c r="F188" s="3">
        <v>16.350000000000001</v>
      </c>
      <c r="G188" s="3">
        <v>109.8</v>
      </c>
      <c r="H188" s="3">
        <v>130</v>
      </c>
      <c r="I188" s="3">
        <v>2.65</v>
      </c>
      <c r="J188" s="3">
        <v>4.16</v>
      </c>
      <c r="K188" s="3">
        <v>17.71</v>
      </c>
      <c r="L188" s="3">
        <v>118.95</v>
      </c>
    </row>
    <row r="189" spans="1:12" s="66" customFormat="1" x14ac:dyDescent="0.25">
      <c r="A189" s="6">
        <v>296</v>
      </c>
      <c r="B189" s="12" t="s">
        <v>105</v>
      </c>
      <c r="C189" s="6">
        <v>60</v>
      </c>
      <c r="D189" s="6">
        <v>11.67</v>
      </c>
      <c r="E189" s="6">
        <v>8.5399999999999991</v>
      </c>
      <c r="F189" s="6">
        <v>12.53</v>
      </c>
      <c r="G189" s="6">
        <v>174</v>
      </c>
      <c r="H189" s="6">
        <v>70</v>
      </c>
      <c r="I189" s="6">
        <v>13.6</v>
      </c>
      <c r="J189" s="6">
        <v>9.9600000000000009</v>
      </c>
      <c r="K189" s="6">
        <v>14.61</v>
      </c>
      <c r="L189" s="6">
        <v>232</v>
      </c>
    </row>
    <row r="190" spans="1:12" s="66" customFormat="1" x14ac:dyDescent="0.25">
      <c r="A190" s="6">
        <v>385</v>
      </c>
      <c r="B190" s="48" t="s">
        <v>219</v>
      </c>
      <c r="C190" s="6">
        <v>30</v>
      </c>
      <c r="D190" s="6">
        <v>0.5</v>
      </c>
      <c r="E190" s="6">
        <v>4.0199999999999996</v>
      </c>
      <c r="F190" s="6">
        <v>1.5</v>
      </c>
      <c r="G190" s="6">
        <v>44.04</v>
      </c>
      <c r="H190" s="6">
        <v>30</v>
      </c>
      <c r="I190" s="6">
        <v>0.5</v>
      </c>
      <c r="J190" s="6">
        <v>4.0199999999999996</v>
      </c>
      <c r="K190" s="6">
        <v>1.5</v>
      </c>
      <c r="L190" s="6">
        <v>44.04</v>
      </c>
    </row>
    <row r="191" spans="1:12" s="66" customFormat="1" ht="15.75" customHeight="1" x14ac:dyDescent="0.25">
      <c r="A191" s="6">
        <v>396</v>
      </c>
      <c r="B191" s="11" t="s">
        <v>28</v>
      </c>
      <c r="C191" s="3">
        <v>150</v>
      </c>
      <c r="D191" s="3">
        <v>0.1</v>
      </c>
      <c r="E191" s="3">
        <v>0</v>
      </c>
      <c r="F191" s="3">
        <v>15.86</v>
      </c>
      <c r="G191" s="3">
        <v>63.8</v>
      </c>
      <c r="H191" s="3">
        <v>200</v>
      </c>
      <c r="I191" s="3">
        <v>0.13</v>
      </c>
      <c r="J191" s="3">
        <v>0</v>
      </c>
      <c r="K191" s="3">
        <v>21.15</v>
      </c>
      <c r="L191" s="3">
        <v>85.1</v>
      </c>
    </row>
    <row r="192" spans="1:12" s="66" customFormat="1" ht="15" customHeight="1" x14ac:dyDescent="0.25">
      <c r="A192" s="63" t="s">
        <v>113</v>
      </c>
      <c r="B192" s="10" t="s">
        <v>124</v>
      </c>
      <c r="C192" s="3">
        <v>20</v>
      </c>
      <c r="D192" s="3">
        <v>2.8</v>
      </c>
      <c r="E192" s="3">
        <v>0.28000000000000003</v>
      </c>
      <c r="F192" s="3">
        <v>19.96</v>
      </c>
      <c r="G192" s="3">
        <v>48</v>
      </c>
      <c r="H192" s="3">
        <v>25</v>
      </c>
      <c r="I192" s="3">
        <v>2.8</v>
      </c>
      <c r="J192" s="3">
        <v>0.28000000000000003</v>
      </c>
      <c r="K192" s="3">
        <v>19.96</v>
      </c>
      <c r="L192" s="3">
        <v>60</v>
      </c>
    </row>
    <row r="193" spans="1:12" s="66" customFormat="1" ht="15" customHeight="1" x14ac:dyDescent="0.25">
      <c r="A193" s="80" t="s">
        <v>111</v>
      </c>
      <c r="B193" s="81"/>
      <c r="C193" s="6">
        <f t="shared" ref="C193:L193" si="19">SUM(C186:C192)</f>
        <v>550</v>
      </c>
      <c r="D193" s="6">
        <f t="shared" si="19"/>
        <v>21.380000000000003</v>
      </c>
      <c r="E193" s="6">
        <f t="shared" si="19"/>
        <v>19.309999999999999</v>
      </c>
      <c r="F193" s="6">
        <f t="shared" si="19"/>
        <v>89.580000000000013</v>
      </c>
      <c r="G193" s="6">
        <f t="shared" si="19"/>
        <v>572.54999999999995</v>
      </c>
      <c r="H193" s="6">
        <f t="shared" si="19"/>
        <v>680</v>
      </c>
      <c r="I193" s="6">
        <f t="shared" si="19"/>
        <v>24.65</v>
      </c>
      <c r="J193" s="6">
        <f t="shared" si="19"/>
        <v>21.92</v>
      </c>
      <c r="K193" s="6">
        <f t="shared" si="19"/>
        <v>104.84</v>
      </c>
      <c r="L193" s="6">
        <f t="shared" si="19"/>
        <v>711.14</v>
      </c>
    </row>
    <row r="194" spans="1:12" s="66" customFormat="1" ht="15" customHeight="1" x14ac:dyDescent="0.25">
      <c r="A194" s="58"/>
      <c r="B194" s="58"/>
      <c r="C194" s="58"/>
      <c r="D194" s="37"/>
      <c r="E194" s="37"/>
      <c r="F194" s="37"/>
      <c r="G194" s="37"/>
      <c r="H194" s="37"/>
      <c r="I194" s="37"/>
      <c r="J194" s="37"/>
      <c r="K194" s="37"/>
      <c r="L194" s="37"/>
    </row>
    <row r="195" spans="1:12" s="66" customFormat="1" ht="15" customHeight="1" x14ac:dyDescent="0.25">
      <c r="A195" s="207" t="s">
        <v>125</v>
      </c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9"/>
    </row>
    <row r="196" spans="1:12" s="66" customFormat="1" ht="15.75" customHeight="1" x14ac:dyDescent="0.25">
      <c r="A196" s="6">
        <v>417</v>
      </c>
      <c r="B196" s="83" t="s">
        <v>206</v>
      </c>
      <c r="C196" s="3">
        <v>200</v>
      </c>
      <c r="D196" s="3">
        <v>0.11</v>
      </c>
      <c r="E196" s="3">
        <v>0</v>
      </c>
      <c r="F196" s="3">
        <v>21.1</v>
      </c>
      <c r="G196" s="3">
        <v>84.7</v>
      </c>
      <c r="H196" s="3">
        <v>200</v>
      </c>
      <c r="I196" s="3">
        <v>0.11</v>
      </c>
      <c r="J196" s="3">
        <v>0</v>
      </c>
      <c r="K196" s="3">
        <v>21.1</v>
      </c>
      <c r="L196" s="3">
        <v>84.7</v>
      </c>
    </row>
    <row r="197" spans="1:12" s="66" customFormat="1" ht="15" customHeight="1" x14ac:dyDescent="0.25">
      <c r="A197" s="80" t="s">
        <v>111</v>
      </c>
      <c r="B197" s="81"/>
      <c r="C197" s="6">
        <f t="shared" ref="C197:L197" si="20">SUM(C196:C196)</f>
        <v>200</v>
      </c>
      <c r="D197" s="6">
        <f t="shared" si="20"/>
        <v>0.11</v>
      </c>
      <c r="E197" s="6">
        <f t="shared" si="20"/>
        <v>0</v>
      </c>
      <c r="F197" s="6">
        <f t="shared" si="20"/>
        <v>21.1</v>
      </c>
      <c r="G197" s="6">
        <f t="shared" si="20"/>
        <v>84.7</v>
      </c>
      <c r="H197" s="6">
        <f t="shared" si="20"/>
        <v>200</v>
      </c>
      <c r="I197" s="6">
        <f t="shared" si="20"/>
        <v>0.11</v>
      </c>
      <c r="J197" s="6">
        <f t="shared" si="20"/>
        <v>0</v>
      </c>
      <c r="K197" s="6">
        <f t="shared" si="20"/>
        <v>21.1</v>
      </c>
      <c r="L197" s="6">
        <f t="shared" si="20"/>
        <v>84.7</v>
      </c>
    </row>
    <row r="198" spans="1:12" s="66" customFormat="1" ht="15" customHeight="1" x14ac:dyDescent="0.25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</row>
    <row r="199" spans="1:12" s="66" customFormat="1" ht="15" customHeight="1" x14ac:dyDescent="0.25">
      <c r="A199" s="207" t="s">
        <v>129</v>
      </c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9"/>
    </row>
    <row r="200" spans="1:12" s="66" customFormat="1" x14ac:dyDescent="0.25">
      <c r="A200" s="6">
        <v>86</v>
      </c>
      <c r="B200" s="48" t="s">
        <v>103</v>
      </c>
      <c r="C200" s="3">
        <v>150</v>
      </c>
      <c r="D200" s="3">
        <v>6</v>
      </c>
      <c r="E200" s="3">
        <v>8.85</v>
      </c>
      <c r="F200" s="3">
        <v>9.24</v>
      </c>
      <c r="G200" s="3">
        <v>155.24</v>
      </c>
      <c r="H200" s="3">
        <v>200</v>
      </c>
      <c r="I200" s="3">
        <v>8</v>
      </c>
      <c r="J200" s="3">
        <v>11.8</v>
      </c>
      <c r="K200" s="3">
        <v>12.32</v>
      </c>
      <c r="L200" s="3">
        <v>206.99</v>
      </c>
    </row>
    <row r="201" spans="1:12" s="66" customFormat="1" ht="15.75" customHeight="1" x14ac:dyDescent="0.25">
      <c r="A201" s="6" t="s">
        <v>145</v>
      </c>
      <c r="B201" s="12" t="s">
        <v>146</v>
      </c>
      <c r="C201" s="6">
        <v>40</v>
      </c>
      <c r="D201" s="6">
        <v>5.32</v>
      </c>
      <c r="E201" s="6">
        <v>1.98</v>
      </c>
      <c r="F201" s="6">
        <v>31.44</v>
      </c>
      <c r="G201" s="6">
        <v>164.71</v>
      </c>
      <c r="H201" s="6">
        <v>60</v>
      </c>
      <c r="I201" s="6">
        <v>7.08</v>
      </c>
      <c r="J201" s="6">
        <v>2.63</v>
      </c>
      <c r="K201" s="6">
        <v>41.81</v>
      </c>
      <c r="L201" s="6">
        <v>219.07</v>
      </c>
    </row>
    <row r="202" spans="1:12" s="66" customFormat="1" ht="15" customHeight="1" x14ac:dyDescent="0.25">
      <c r="A202" s="6">
        <v>410</v>
      </c>
      <c r="B202" s="10" t="s">
        <v>130</v>
      </c>
      <c r="C202" s="3">
        <v>150</v>
      </c>
      <c r="D202" s="3">
        <v>4.4999999999999998E-2</v>
      </c>
      <c r="E202" s="3">
        <v>0</v>
      </c>
      <c r="F202" s="3">
        <v>4.51</v>
      </c>
      <c r="G202" s="3">
        <v>18.239999999999998</v>
      </c>
      <c r="H202" s="3">
        <v>200</v>
      </c>
      <c r="I202" s="3">
        <v>0.06</v>
      </c>
      <c r="J202" s="3">
        <v>0</v>
      </c>
      <c r="K202" s="3">
        <v>6.02</v>
      </c>
      <c r="L202" s="3">
        <v>24.32</v>
      </c>
    </row>
    <row r="203" spans="1:12" s="66" customFormat="1" ht="15" customHeight="1" x14ac:dyDescent="0.25">
      <c r="A203" s="63" t="s">
        <v>113</v>
      </c>
      <c r="B203" s="10" t="s">
        <v>16</v>
      </c>
      <c r="C203" s="3">
        <v>20</v>
      </c>
      <c r="D203" s="3">
        <v>3.4</v>
      </c>
      <c r="E203" s="3">
        <v>1.32</v>
      </c>
      <c r="F203" s="3">
        <v>17</v>
      </c>
      <c r="G203" s="3">
        <v>51.8</v>
      </c>
      <c r="H203" s="3">
        <v>25</v>
      </c>
      <c r="I203" s="3">
        <v>4.25</v>
      </c>
      <c r="J203" s="3">
        <v>1.65</v>
      </c>
      <c r="K203" s="3">
        <v>21.25</v>
      </c>
      <c r="L203" s="3">
        <v>64.8</v>
      </c>
    </row>
    <row r="204" spans="1:12" s="66" customFormat="1" ht="15" customHeight="1" x14ac:dyDescent="0.25">
      <c r="A204" s="80" t="s">
        <v>111</v>
      </c>
      <c r="B204" s="81"/>
      <c r="C204" s="6">
        <f>SUM(C200:C203)</f>
        <v>360</v>
      </c>
      <c r="D204" s="6">
        <f t="shared" ref="D204:L204" si="21">SUM(D200:D203)</f>
        <v>14.765000000000001</v>
      </c>
      <c r="E204" s="6">
        <f t="shared" si="21"/>
        <v>12.15</v>
      </c>
      <c r="F204" s="6">
        <f t="shared" si="21"/>
        <v>62.19</v>
      </c>
      <c r="G204" s="6">
        <f t="shared" si="21"/>
        <v>389.99000000000007</v>
      </c>
      <c r="H204" s="6">
        <f t="shared" si="21"/>
        <v>485</v>
      </c>
      <c r="I204" s="6">
        <f t="shared" si="21"/>
        <v>19.39</v>
      </c>
      <c r="J204" s="6">
        <f t="shared" si="21"/>
        <v>16.079999999999998</v>
      </c>
      <c r="K204" s="6">
        <f t="shared" si="21"/>
        <v>81.400000000000006</v>
      </c>
      <c r="L204" s="6">
        <f t="shared" si="21"/>
        <v>515.17999999999995</v>
      </c>
    </row>
    <row r="205" spans="1:12" s="66" customFormat="1" ht="15" customHeight="1" x14ac:dyDescent="0.25">
      <c r="A205" s="36" t="s">
        <v>131</v>
      </c>
      <c r="B205" s="57"/>
      <c r="C205" s="36">
        <f>C183+C193+C197+C204</f>
        <v>1452</v>
      </c>
      <c r="D205" s="57"/>
      <c r="E205" s="57"/>
      <c r="F205" s="57"/>
      <c r="G205" s="36">
        <f>G183+G193+G197+G204</f>
        <v>1383.02</v>
      </c>
      <c r="H205" s="36">
        <f>H183+H193+H197+H204</f>
        <v>1809</v>
      </c>
      <c r="I205" s="57"/>
      <c r="J205" s="57"/>
      <c r="K205" s="57"/>
      <c r="L205" s="36">
        <f>L183+L193+L197+L204</f>
        <v>1724.81</v>
      </c>
    </row>
    <row r="206" spans="1:12" s="66" customFormat="1" x14ac:dyDescent="0.25"/>
    <row r="207" spans="1:12" s="66" customFormat="1" ht="15" customHeight="1" x14ac:dyDescent="0.25">
      <c r="A207" s="204">
        <v>44468</v>
      </c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9"/>
    </row>
    <row r="208" spans="1:12" s="66" customFormat="1" ht="15" customHeight="1" x14ac:dyDescent="0.25">
      <c r="A208" s="207" t="s">
        <v>116</v>
      </c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9"/>
    </row>
    <row r="209" spans="1:12" s="66" customFormat="1" ht="15.75" customHeight="1" x14ac:dyDescent="0.25">
      <c r="A209" s="6">
        <v>168</v>
      </c>
      <c r="B209" s="11" t="s">
        <v>42</v>
      </c>
      <c r="C209" s="3">
        <v>150</v>
      </c>
      <c r="D209" s="3">
        <v>5.58</v>
      </c>
      <c r="E209" s="3">
        <v>6.05</v>
      </c>
      <c r="F209" s="3">
        <v>26.46</v>
      </c>
      <c r="G209" s="3">
        <v>182.94</v>
      </c>
      <c r="H209" s="3">
        <v>180</v>
      </c>
      <c r="I209" s="3">
        <v>6.7</v>
      </c>
      <c r="J209" s="3">
        <v>7.3</v>
      </c>
      <c r="K209" s="3">
        <v>31.75</v>
      </c>
      <c r="L209" s="3">
        <v>219.53</v>
      </c>
    </row>
    <row r="210" spans="1:12" s="66" customFormat="1" ht="15.75" customHeight="1" x14ac:dyDescent="0.25">
      <c r="A210" s="6">
        <v>1</v>
      </c>
      <c r="B210" s="12" t="s">
        <v>110</v>
      </c>
      <c r="C210" s="6">
        <v>36</v>
      </c>
      <c r="D210" s="6">
        <v>2.17</v>
      </c>
      <c r="E210" s="6">
        <v>6.79</v>
      </c>
      <c r="F210" s="6">
        <v>13.15</v>
      </c>
      <c r="G210" s="6">
        <v>122.4</v>
      </c>
      <c r="H210" s="6">
        <v>37</v>
      </c>
      <c r="I210" s="6">
        <v>2.2599999999999998</v>
      </c>
      <c r="J210" s="6">
        <v>6.98</v>
      </c>
      <c r="K210" s="6">
        <v>13.52</v>
      </c>
      <c r="L210" s="6">
        <v>125.8</v>
      </c>
    </row>
    <row r="211" spans="1:12" s="66" customFormat="1" ht="15.75" customHeight="1" x14ac:dyDescent="0.25">
      <c r="A211" s="6">
        <v>410</v>
      </c>
      <c r="B211" s="10" t="s">
        <v>20</v>
      </c>
      <c r="C211" s="3">
        <v>150</v>
      </c>
      <c r="D211" s="3">
        <v>0.09</v>
      </c>
      <c r="E211" s="3">
        <v>0</v>
      </c>
      <c r="F211" s="3">
        <v>9.0299999999999994</v>
      </c>
      <c r="G211" s="3">
        <v>36.479999999999997</v>
      </c>
      <c r="H211" s="3">
        <v>200</v>
      </c>
      <c r="I211" s="3">
        <v>0.12</v>
      </c>
      <c r="J211" s="3">
        <v>0</v>
      </c>
      <c r="K211" s="3">
        <v>12.04</v>
      </c>
      <c r="L211" s="3">
        <v>48.64</v>
      </c>
    </row>
    <row r="212" spans="1:12" s="66" customFormat="1" ht="15" customHeight="1" x14ac:dyDescent="0.25">
      <c r="A212" s="80" t="s">
        <v>111</v>
      </c>
      <c r="B212" s="81"/>
      <c r="C212" s="6">
        <f>SUM(C209:C211)</f>
        <v>336</v>
      </c>
      <c r="D212" s="6">
        <f t="shared" ref="D212:L212" si="22">SUM(D209:D211)</f>
        <v>7.84</v>
      </c>
      <c r="E212" s="6">
        <f t="shared" si="22"/>
        <v>12.84</v>
      </c>
      <c r="F212" s="6">
        <f t="shared" si="22"/>
        <v>48.64</v>
      </c>
      <c r="G212" s="6">
        <f t="shared" si="22"/>
        <v>341.82000000000005</v>
      </c>
      <c r="H212" s="6">
        <f t="shared" si="22"/>
        <v>417</v>
      </c>
      <c r="I212" s="6">
        <f t="shared" si="22"/>
        <v>9.08</v>
      </c>
      <c r="J212" s="6">
        <f t="shared" si="22"/>
        <v>14.280000000000001</v>
      </c>
      <c r="K212" s="6">
        <f t="shared" si="22"/>
        <v>57.309999999999995</v>
      </c>
      <c r="L212" s="6">
        <f t="shared" si="22"/>
        <v>393.96999999999997</v>
      </c>
    </row>
    <row r="213" spans="1:12" s="66" customFormat="1" ht="15" customHeight="1" x14ac:dyDescent="0.25">
      <c r="A213" s="58"/>
      <c r="B213" s="58"/>
      <c r="C213" s="58"/>
      <c r="D213" s="37"/>
      <c r="E213" s="37"/>
      <c r="F213" s="37"/>
      <c r="G213" s="37"/>
      <c r="H213" s="37"/>
      <c r="I213" s="37"/>
      <c r="J213" s="37"/>
      <c r="K213" s="37"/>
      <c r="L213" s="37"/>
    </row>
    <row r="214" spans="1:12" s="66" customFormat="1" ht="15" customHeight="1" x14ac:dyDescent="0.25">
      <c r="A214" s="207" t="s">
        <v>117</v>
      </c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9"/>
    </row>
    <row r="215" spans="1:12" s="66" customFormat="1" x14ac:dyDescent="0.25">
      <c r="A215" s="53"/>
      <c r="B215" s="47" t="s">
        <v>49</v>
      </c>
      <c r="C215" s="3">
        <v>150</v>
      </c>
      <c r="D215" s="3">
        <v>1.39</v>
      </c>
      <c r="E215" s="3">
        <v>4.6399999999999997</v>
      </c>
      <c r="F215" s="3">
        <v>9.26</v>
      </c>
      <c r="G215" s="3">
        <v>84.35</v>
      </c>
      <c r="H215" s="3">
        <v>200</v>
      </c>
      <c r="I215" s="3">
        <v>1.85</v>
      </c>
      <c r="J215" s="3">
        <v>6.19</v>
      </c>
      <c r="K215" s="3">
        <v>12.35</v>
      </c>
      <c r="L215" s="3">
        <v>112.47</v>
      </c>
    </row>
    <row r="216" spans="1:12" s="66" customFormat="1" ht="15.75" customHeight="1" x14ac:dyDescent="0.25">
      <c r="A216" s="6" t="s">
        <v>140</v>
      </c>
      <c r="B216" s="11" t="s">
        <v>26</v>
      </c>
      <c r="C216" s="3">
        <v>120</v>
      </c>
      <c r="D216" s="3">
        <v>13.8</v>
      </c>
      <c r="E216" s="3">
        <v>1.33</v>
      </c>
      <c r="F216" s="3">
        <v>30.48</v>
      </c>
      <c r="G216" s="3">
        <v>185.76</v>
      </c>
      <c r="H216" s="3">
        <v>130</v>
      </c>
      <c r="I216" s="3">
        <v>14.95</v>
      </c>
      <c r="J216" s="3">
        <v>1.44</v>
      </c>
      <c r="K216" s="3">
        <v>33.020000000000003</v>
      </c>
      <c r="L216" s="3">
        <v>201.24</v>
      </c>
    </row>
    <row r="217" spans="1:12" s="66" customFormat="1" ht="15.75" customHeight="1" x14ac:dyDescent="0.25">
      <c r="A217" s="6">
        <v>304</v>
      </c>
      <c r="B217" s="12" t="s">
        <v>150</v>
      </c>
      <c r="C217" s="3">
        <v>60</v>
      </c>
      <c r="D217" s="3">
        <v>5.67</v>
      </c>
      <c r="E217" s="3">
        <v>13.74</v>
      </c>
      <c r="F217" s="3">
        <v>1.34</v>
      </c>
      <c r="G217" s="3">
        <v>154.05000000000001</v>
      </c>
      <c r="H217" s="3">
        <v>70</v>
      </c>
      <c r="I217" s="3">
        <v>6.61</v>
      </c>
      <c r="J217" s="3">
        <v>16.03</v>
      </c>
      <c r="K217" s="3">
        <v>1.56</v>
      </c>
      <c r="L217" s="3">
        <v>179.92</v>
      </c>
    </row>
    <row r="218" spans="1:12" s="66" customFormat="1" x14ac:dyDescent="0.25">
      <c r="A218" s="6">
        <v>366</v>
      </c>
      <c r="B218" s="47" t="s">
        <v>36</v>
      </c>
      <c r="C218" s="3">
        <v>30</v>
      </c>
      <c r="D218" s="3">
        <v>0.16</v>
      </c>
      <c r="E218" s="3">
        <v>1.1000000000000001</v>
      </c>
      <c r="F218" s="3">
        <v>1.57</v>
      </c>
      <c r="G218" s="3">
        <v>16.850000000000001</v>
      </c>
      <c r="H218" s="3">
        <v>30</v>
      </c>
      <c r="I218" s="3">
        <v>0.16</v>
      </c>
      <c r="J218" s="3">
        <v>1.1000000000000001</v>
      </c>
      <c r="K218" s="3">
        <v>1.57</v>
      </c>
      <c r="L218" s="3">
        <v>16.850000000000001</v>
      </c>
    </row>
    <row r="219" spans="1:12" s="66" customFormat="1" ht="15.75" customHeight="1" x14ac:dyDescent="0.25">
      <c r="A219" s="6">
        <v>34</v>
      </c>
      <c r="B219" s="11" t="s">
        <v>37</v>
      </c>
      <c r="C219" s="3">
        <v>40</v>
      </c>
      <c r="D219" s="3">
        <v>0.88</v>
      </c>
      <c r="E219" s="3">
        <v>2.68</v>
      </c>
      <c r="F219" s="3">
        <v>4.12</v>
      </c>
      <c r="G219" s="3">
        <v>44</v>
      </c>
      <c r="H219" s="3">
        <v>50</v>
      </c>
      <c r="I219" s="3">
        <v>1.1000000000000001</v>
      </c>
      <c r="J219" s="3">
        <v>3.35</v>
      </c>
      <c r="K219" s="3">
        <v>5.15</v>
      </c>
      <c r="L219" s="3">
        <v>55</v>
      </c>
    </row>
    <row r="220" spans="1:12" s="66" customFormat="1" ht="15.75" customHeight="1" x14ac:dyDescent="0.25">
      <c r="A220" s="6">
        <v>394</v>
      </c>
      <c r="B220" s="11" t="s">
        <v>244</v>
      </c>
      <c r="C220" s="3">
        <v>150</v>
      </c>
      <c r="D220" s="3">
        <v>0.25</v>
      </c>
      <c r="E220" s="3">
        <v>0</v>
      </c>
      <c r="F220" s="3">
        <v>17</v>
      </c>
      <c r="G220" s="3">
        <v>68.989999999999995</v>
      </c>
      <c r="H220" s="3">
        <v>200</v>
      </c>
      <c r="I220" s="3">
        <v>0.33</v>
      </c>
      <c r="J220" s="3">
        <v>0</v>
      </c>
      <c r="K220" s="3">
        <v>22.67</v>
      </c>
      <c r="L220" s="3">
        <v>91.99</v>
      </c>
    </row>
    <row r="221" spans="1:12" s="66" customFormat="1" ht="15" customHeight="1" x14ac:dyDescent="0.25">
      <c r="A221" s="63" t="s">
        <v>113</v>
      </c>
      <c r="B221" s="10" t="s">
        <v>124</v>
      </c>
      <c r="C221" s="3">
        <v>40</v>
      </c>
      <c r="D221" s="3">
        <v>2.8</v>
      </c>
      <c r="E221" s="3">
        <v>0.28000000000000003</v>
      </c>
      <c r="F221" s="3">
        <v>19.96</v>
      </c>
      <c r="G221" s="3">
        <v>96</v>
      </c>
      <c r="H221" s="3">
        <v>50</v>
      </c>
      <c r="I221" s="3">
        <v>2.8</v>
      </c>
      <c r="J221" s="3">
        <v>0.28000000000000003</v>
      </c>
      <c r="K221" s="3">
        <v>19.96</v>
      </c>
      <c r="L221" s="3">
        <v>120</v>
      </c>
    </row>
    <row r="222" spans="1:12" s="66" customFormat="1" ht="15" customHeight="1" x14ac:dyDescent="0.25">
      <c r="A222" s="80" t="s">
        <v>111</v>
      </c>
      <c r="B222" s="81"/>
      <c r="C222" s="6">
        <f t="shared" ref="C222:L222" si="23">SUM(C215:C221)</f>
        <v>590</v>
      </c>
      <c r="D222" s="6">
        <f t="shared" si="23"/>
        <v>24.95</v>
      </c>
      <c r="E222" s="6">
        <f t="shared" si="23"/>
        <v>23.770000000000003</v>
      </c>
      <c r="F222" s="6">
        <f t="shared" si="23"/>
        <v>83.73</v>
      </c>
      <c r="G222" s="6">
        <f t="shared" si="23"/>
        <v>650</v>
      </c>
      <c r="H222" s="6">
        <f>SUM(H215:H221)</f>
        <v>730</v>
      </c>
      <c r="I222" s="6">
        <f t="shared" si="23"/>
        <v>27.8</v>
      </c>
      <c r="J222" s="6">
        <f t="shared" si="23"/>
        <v>28.390000000000008</v>
      </c>
      <c r="K222" s="6">
        <f t="shared" si="23"/>
        <v>96.28</v>
      </c>
      <c r="L222" s="6">
        <f t="shared" si="23"/>
        <v>777.47</v>
      </c>
    </row>
    <row r="223" spans="1:12" s="66" customFormat="1" ht="15" customHeight="1" x14ac:dyDescent="0.25">
      <c r="A223" s="58"/>
      <c r="B223" s="58"/>
      <c r="C223" s="58"/>
      <c r="D223" s="37"/>
      <c r="E223" s="37"/>
      <c r="F223" s="37"/>
      <c r="G223" s="37"/>
      <c r="H223" s="37"/>
      <c r="I223" s="37"/>
      <c r="J223" s="37"/>
      <c r="K223" s="37"/>
      <c r="L223" s="37"/>
    </row>
    <row r="224" spans="1:12" s="66" customFormat="1" ht="15" customHeight="1" x14ac:dyDescent="0.25">
      <c r="A224" s="207" t="s">
        <v>125</v>
      </c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9"/>
    </row>
    <row r="225" spans="1:17" s="66" customFormat="1" ht="15.75" customHeight="1" x14ac:dyDescent="0.25">
      <c r="A225" s="6" t="s">
        <v>113</v>
      </c>
      <c r="B225" s="59" t="s">
        <v>216</v>
      </c>
      <c r="C225" s="6">
        <v>200</v>
      </c>
      <c r="D225" s="6">
        <v>6</v>
      </c>
      <c r="E225" s="6">
        <v>6.4</v>
      </c>
      <c r="F225" s="6">
        <v>9.4</v>
      </c>
      <c r="G225" s="6">
        <v>116</v>
      </c>
      <c r="H225" s="6">
        <v>200</v>
      </c>
      <c r="I225" s="6">
        <v>6</v>
      </c>
      <c r="J225" s="6">
        <v>6.4</v>
      </c>
      <c r="K225" s="6">
        <v>9.4</v>
      </c>
      <c r="L225" s="6">
        <v>116</v>
      </c>
    </row>
    <row r="226" spans="1:17" s="66" customFormat="1" ht="15" customHeight="1" x14ac:dyDescent="0.25">
      <c r="A226" s="58"/>
      <c r="B226" s="58"/>
      <c r="C226" s="58"/>
      <c r="D226" s="37"/>
      <c r="E226" s="37"/>
      <c r="F226" s="37"/>
      <c r="G226" s="37"/>
      <c r="H226" s="37"/>
      <c r="I226" s="37"/>
      <c r="J226" s="37"/>
      <c r="K226" s="37"/>
      <c r="L226" s="37"/>
    </row>
    <row r="227" spans="1:17" s="66" customFormat="1" ht="15" customHeight="1" x14ac:dyDescent="0.25">
      <c r="A227" s="224" t="s">
        <v>129</v>
      </c>
      <c r="B227" s="225"/>
      <c r="C227" s="225"/>
      <c r="D227" s="225"/>
      <c r="E227" s="225"/>
      <c r="F227" s="225"/>
      <c r="G227" s="225"/>
      <c r="H227" s="225"/>
      <c r="I227" s="225"/>
      <c r="J227" s="225"/>
      <c r="K227" s="225"/>
      <c r="L227" s="226"/>
    </row>
    <row r="228" spans="1:17" s="66" customFormat="1" ht="15.75" customHeight="1" x14ac:dyDescent="0.25">
      <c r="A228" s="6">
        <v>217</v>
      </c>
      <c r="B228" s="12" t="s">
        <v>94</v>
      </c>
      <c r="C228" s="6">
        <v>150</v>
      </c>
      <c r="D228" s="6">
        <v>6.3</v>
      </c>
      <c r="E228" s="6">
        <v>5.25</v>
      </c>
      <c r="F228" s="6">
        <v>18.600000000000001</v>
      </c>
      <c r="G228" s="6">
        <v>147.9</v>
      </c>
      <c r="H228" s="6">
        <v>200</v>
      </c>
      <c r="I228" s="6">
        <v>8.4</v>
      </c>
      <c r="J228" s="6">
        <v>7</v>
      </c>
      <c r="K228" s="6">
        <v>24.8</v>
      </c>
      <c r="L228" s="6">
        <v>197.2</v>
      </c>
    </row>
    <row r="229" spans="1:17" s="66" customFormat="1" x14ac:dyDescent="0.25">
      <c r="A229" s="53"/>
      <c r="B229" s="11" t="s">
        <v>52</v>
      </c>
      <c r="C229" s="3">
        <v>40</v>
      </c>
      <c r="D229" s="3">
        <v>5.48</v>
      </c>
      <c r="E229" s="3">
        <v>11.16</v>
      </c>
      <c r="F229" s="3">
        <v>0.96</v>
      </c>
      <c r="G229" s="3">
        <v>125.8</v>
      </c>
      <c r="H229" s="3">
        <v>50</v>
      </c>
      <c r="I229" s="3">
        <v>6.85</v>
      </c>
      <c r="J229" s="3">
        <v>13.95</v>
      </c>
      <c r="K229" s="3">
        <v>1.2</v>
      </c>
      <c r="L229" s="3">
        <v>157.25</v>
      </c>
    </row>
    <row r="230" spans="1:17" s="66" customFormat="1" ht="15" customHeight="1" x14ac:dyDescent="0.25">
      <c r="A230" s="6">
        <v>410</v>
      </c>
      <c r="B230" s="10" t="s">
        <v>130</v>
      </c>
      <c r="C230" s="3">
        <v>150</v>
      </c>
      <c r="D230" s="3">
        <v>4.4999999999999998E-2</v>
      </c>
      <c r="E230" s="3">
        <v>0</v>
      </c>
      <c r="F230" s="3">
        <v>4.51</v>
      </c>
      <c r="G230" s="3">
        <v>18.239999999999998</v>
      </c>
      <c r="H230" s="3">
        <v>200</v>
      </c>
      <c r="I230" s="3">
        <v>0.06</v>
      </c>
      <c r="J230" s="3">
        <v>0</v>
      </c>
      <c r="K230" s="3">
        <v>6.02</v>
      </c>
      <c r="L230" s="3">
        <v>24.32</v>
      </c>
    </row>
    <row r="231" spans="1:17" s="66" customFormat="1" ht="15" customHeight="1" x14ac:dyDescent="0.25">
      <c r="A231" s="63" t="s">
        <v>113</v>
      </c>
      <c r="B231" s="10" t="s">
        <v>16</v>
      </c>
      <c r="C231" s="3">
        <v>20</v>
      </c>
      <c r="D231" s="3">
        <v>3.4</v>
      </c>
      <c r="E231" s="3">
        <v>1.32</v>
      </c>
      <c r="F231" s="3">
        <v>17</v>
      </c>
      <c r="G231" s="3">
        <v>51.8</v>
      </c>
      <c r="H231" s="3">
        <v>25</v>
      </c>
      <c r="I231" s="3">
        <v>4.25</v>
      </c>
      <c r="J231" s="3">
        <v>1.65</v>
      </c>
      <c r="K231" s="3">
        <v>21.25</v>
      </c>
      <c r="L231" s="3">
        <v>64.8</v>
      </c>
    </row>
    <row r="232" spans="1:17" s="66" customFormat="1" ht="15" customHeight="1" x14ac:dyDescent="0.25">
      <c r="A232" s="80" t="s">
        <v>111</v>
      </c>
      <c r="B232" s="81"/>
      <c r="C232" s="6">
        <f>SUM(C228:C231)</f>
        <v>360</v>
      </c>
      <c r="D232" s="6">
        <f t="shared" ref="D232:L232" si="24">SUM(D228:D231)</f>
        <v>15.225000000000001</v>
      </c>
      <c r="E232" s="6">
        <f t="shared" si="24"/>
        <v>17.73</v>
      </c>
      <c r="F232" s="6">
        <f t="shared" si="24"/>
        <v>41.07</v>
      </c>
      <c r="G232" s="6">
        <f t="shared" si="24"/>
        <v>343.74</v>
      </c>
      <c r="H232" s="6">
        <f t="shared" si="24"/>
        <v>475</v>
      </c>
      <c r="I232" s="6">
        <f t="shared" si="24"/>
        <v>19.560000000000002</v>
      </c>
      <c r="J232" s="6">
        <f t="shared" si="24"/>
        <v>22.599999999999998</v>
      </c>
      <c r="K232" s="6">
        <f t="shared" si="24"/>
        <v>53.269999999999996</v>
      </c>
      <c r="L232" s="6">
        <f t="shared" si="24"/>
        <v>443.57</v>
      </c>
    </row>
    <row r="233" spans="1:17" s="66" customFormat="1" ht="15" customHeight="1" x14ac:dyDescent="0.25">
      <c r="A233" s="36" t="s">
        <v>131</v>
      </c>
      <c r="B233" s="57"/>
      <c r="C233" s="36">
        <f>C212+C222+C232+C225</f>
        <v>1486</v>
      </c>
      <c r="D233" s="57"/>
      <c r="E233" s="57"/>
      <c r="F233" s="57"/>
      <c r="G233" s="36">
        <f>G212+G222+G232+G225</f>
        <v>1451.56</v>
      </c>
      <c r="H233" s="36">
        <f>H212+H222+H232+H225</f>
        <v>1822</v>
      </c>
      <c r="I233" s="57"/>
      <c r="J233" s="57"/>
      <c r="K233" s="57"/>
      <c r="L233" s="36">
        <f>L212+L222+L232+L225</f>
        <v>1731.01</v>
      </c>
    </row>
    <row r="234" spans="1:17" s="66" customFormat="1" x14ac:dyDescent="0.25"/>
    <row r="235" spans="1:17" s="66" customFormat="1" ht="15" customHeight="1" x14ac:dyDescent="0.25">
      <c r="A235" s="204">
        <v>44469</v>
      </c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9"/>
    </row>
    <row r="236" spans="1:17" s="66" customFormat="1" ht="15" customHeight="1" x14ac:dyDescent="0.25">
      <c r="A236" s="207" t="s">
        <v>116</v>
      </c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9"/>
    </row>
    <row r="237" spans="1:17" s="66" customFormat="1" ht="15.75" customHeight="1" x14ac:dyDescent="0.25">
      <c r="A237" s="6">
        <v>168</v>
      </c>
      <c r="B237" s="11" t="s">
        <v>22</v>
      </c>
      <c r="C237" s="3">
        <v>150</v>
      </c>
      <c r="D237" s="3">
        <v>7.35</v>
      </c>
      <c r="E237" s="3">
        <v>10.46</v>
      </c>
      <c r="F237" s="3">
        <v>31.3</v>
      </c>
      <c r="G237" s="3">
        <v>248.69</v>
      </c>
      <c r="H237" s="3">
        <v>180</v>
      </c>
      <c r="I237" s="3">
        <v>8.82</v>
      </c>
      <c r="J237" s="3">
        <v>12.56</v>
      </c>
      <c r="K237" s="3">
        <v>37.56</v>
      </c>
      <c r="L237" s="3">
        <v>298.43</v>
      </c>
    </row>
    <row r="238" spans="1:17" s="66" customFormat="1" ht="15.75" customHeight="1" x14ac:dyDescent="0.25">
      <c r="A238" s="6">
        <v>2</v>
      </c>
      <c r="B238" s="64" t="s">
        <v>135</v>
      </c>
      <c r="C238" s="6">
        <v>42</v>
      </c>
      <c r="D238" s="6">
        <v>2.17</v>
      </c>
      <c r="E238" s="6">
        <v>6.79</v>
      </c>
      <c r="F238" s="6">
        <v>13.15</v>
      </c>
      <c r="G238" s="6">
        <v>136.91999999999999</v>
      </c>
      <c r="H238" s="6">
        <v>44</v>
      </c>
      <c r="I238" s="6">
        <v>2.2599999999999998</v>
      </c>
      <c r="J238" s="6">
        <v>6.98</v>
      </c>
      <c r="K238" s="6">
        <v>13.52</v>
      </c>
      <c r="L238" s="6">
        <v>142.74</v>
      </c>
    </row>
    <row r="239" spans="1:17" s="66" customFormat="1" x14ac:dyDescent="0.25">
      <c r="A239" s="6">
        <v>412</v>
      </c>
      <c r="B239" s="10" t="s">
        <v>12</v>
      </c>
      <c r="C239" s="3">
        <v>150</v>
      </c>
      <c r="D239" s="3">
        <v>0.05</v>
      </c>
      <c r="E239" s="3">
        <v>0.01</v>
      </c>
      <c r="F239" s="3">
        <v>11.48</v>
      </c>
      <c r="G239" s="3">
        <v>46.22</v>
      </c>
      <c r="H239" s="3">
        <v>200</v>
      </c>
      <c r="I239" s="3">
        <v>0.1</v>
      </c>
      <c r="J239" s="3">
        <v>0.01</v>
      </c>
      <c r="K239" s="3">
        <v>15.31</v>
      </c>
      <c r="L239" s="3">
        <v>61.63</v>
      </c>
      <c r="Q239" s="66" t="s">
        <v>223</v>
      </c>
    </row>
    <row r="240" spans="1:17" s="66" customFormat="1" ht="15" customHeight="1" x14ac:dyDescent="0.25">
      <c r="A240" s="80" t="s">
        <v>111</v>
      </c>
      <c r="B240" s="81"/>
      <c r="C240" s="6">
        <f>SUM(C237:C239)</f>
        <v>342</v>
      </c>
      <c r="D240" s="6">
        <f t="shared" ref="D240:L240" si="25">SUM(D237:D239)</f>
        <v>9.57</v>
      </c>
      <c r="E240" s="6">
        <f t="shared" si="25"/>
        <v>17.260000000000002</v>
      </c>
      <c r="F240" s="6">
        <f t="shared" si="25"/>
        <v>55.930000000000007</v>
      </c>
      <c r="G240" s="6">
        <f t="shared" si="25"/>
        <v>431.83000000000004</v>
      </c>
      <c r="H240" s="6">
        <f t="shared" si="25"/>
        <v>424</v>
      </c>
      <c r="I240" s="6">
        <f t="shared" si="25"/>
        <v>11.18</v>
      </c>
      <c r="J240" s="6">
        <f t="shared" si="25"/>
        <v>19.55</v>
      </c>
      <c r="K240" s="6">
        <f t="shared" si="25"/>
        <v>66.39</v>
      </c>
      <c r="L240" s="6">
        <f t="shared" si="25"/>
        <v>502.8</v>
      </c>
    </row>
    <row r="241" spans="1:12" s="66" customFormat="1" ht="15" customHeight="1" x14ac:dyDescent="0.25">
      <c r="A241" s="58"/>
      <c r="B241" s="58"/>
      <c r="C241" s="58"/>
      <c r="D241" s="37"/>
      <c r="E241" s="37"/>
      <c r="F241" s="37"/>
      <c r="G241" s="37"/>
      <c r="H241" s="37"/>
      <c r="I241" s="37"/>
      <c r="J241" s="37"/>
      <c r="K241" s="37"/>
      <c r="L241" s="37"/>
    </row>
    <row r="242" spans="1:12" s="66" customFormat="1" ht="15" customHeight="1" x14ac:dyDescent="0.25">
      <c r="A242" s="207" t="s">
        <v>117</v>
      </c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9"/>
    </row>
    <row r="243" spans="1:12" s="66" customFormat="1" x14ac:dyDescent="0.25">
      <c r="A243" s="53"/>
      <c r="B243" s="48" t="s">
        <v>88</v>
      </c>
      <c r="C243" s="6">
        <v>150</v>
      </c>
      <c r="D243" s="3">
        <v>5.93</v>
      </c>
      <c r="E243" s="3">
        <v>6.08</v>
      </c>
      <c r="F243" s="3">
        <v>6.85</v>
      </c>
      <c r="G243" s="3">
        <v>84.98</v>
      </c>
      <c r="H243" s="6">
        <v>200</v>
      </c>
      <c r="I243" s="6">
        <v>6.28</v>
      </c>
      <c r="J243" s="3">
        <v>7.11</v>
      </c>
      <c r="K243" s="3">
        <v>9.66</v>
      </c>
      <c r="L243" s="3">
        <v>126.79</v>
      </c>
    </row>
    <row r="244" spans="1:12" s="66" customFormat="1" x14ac:dyDescent="0.25">
      <c r="A244" s="6">
        <v>332</v>
      </c>
      <c r="B244" s="48" t="s">
        <v>91</v>
      </c>
      <c r="C244" s="6">
        <v>120</v>
      </c>
      <c r="D244" s="6">
        <v>2.92</v>
      </c>
      <c r="E244" s="6">
        <v>4.29</v>
      </c>
      <c r="F244" s="6">
        <v>29.34</v>
      </c>
      <c r="G244" s="6">
        <v>167.76</v>
      </c>
      <c r="H244" s="3">
        <v>130</v>
      </c>
      <c r="I244" s="4">
        <v>3.37</v>
      </c>
      <c r="J244" s="4">
        <v>4.34</v>
      </c>
      <c r="K244" s="4">
        <v>34.92</v>
      </c>
      <c r="L244" s="3">
        <v>195.15</v>
      </c>
    </row>
    <row r="245" spans="1:12" s="66" customFormat="1" x14ac:dyDescent="0.25">
      <c r="A245" s="6">
        <v>263</v>
      </c>
      <c r="B245" s="121" t="s">
        <v>152</v>
      </c>
      <c r="C245" s="3">
        <v>80</v>
      </c>
      <c r="D245" s="6">
        <v>13.73</v>
      </c>
      <c r="E245" s="6">
        <v>4.74</v>
      </c>
      <c r="F245" s="6">
        <v>3.42</v>
      </c>
      <c r="G245" s="6">
        <v>112</v>
      </c>
      <c r="H245" s="3">
        <v>90</v>
      </c>
      <c r="I245" s="6">
        <v>15.45</v>
      </c>
      <c r="J245" s="6">
        <v>5.34</v>
      </c>
      <c r="K245" s="6">
        <v>3.85</v>
      </c>
      <c r="L245" s="6">
        <v>126</v>
      </c>
    </row>
    <row r="246" spans="1:12" s="66" customFormat="1" ht="15.75" customHeight="1" x14ac:dyDescent="0.25">
      <c r="A246" s="6" t="s">
        <v>113</v>
      </c>
      <c r="B246" s="12" t="s">
        <v>243</v>
      </c>
      <c r="C246" s="6">
        <v>40</v>
      </c>
      <c r="D246" s="6">
        <v>0</v>
      </c>
      <c r="E246" s="6">
        <v>0</v>
      </c>
      <c r="F246" s="6">
        <v>1.2</v>
      </c>
      <c r="G246" s="6">
        <v>4.8</v>
      </c>
      <c r="H246" s="6">
        <v>50</v>
      </c>
      <c r="I246" s="6">
        <v>0</v>
      </c>
      <c r="J246" s="6">
        <v>0</v>
      </c>
      <c r="K246" s="6">
        <v>1.5</v>
      </c>
      <c r="L246" s="6">
        <v>6</v>
      </c>
    </row>
    <row r="247" spans="1:12" s="66" customFormat="1" ht="15.75" customHeight="1" x14ac:dyDescent="0.25">
      <c r="A247" s="6">
        <v>394</v>
      </c>
      <c r="B247" s="11" t="s">
        <v>245</v>
      </c>
      <c r="C247" s="3">
        <v>150</v>
      </c>
      <c r="D247" s="3">
        <v>0.25</v>
      </c>
      <c r="E247" s="3">
        <v>0</v>
      </c>
      <c r="F247" s="3">
        <v>17</v>
      </c>
      <c r="G247" s="3">
        <v>68.989999999999995</v>
      </c>
      <c r="H247" s="3">
        <v>200</v>
      </c>
      <c r="I247" s="3">
        <v>0.33</v>
      </c>
      <c r="J247" s="3">
        <v>0</v>
      </c>
      <c r="K247" s="3">
        <v>22.67</v>
      </c>
      <c r="L247" s="3">
        <v>91.99</v>
      </c>
    </row>
    <row r="248" spans="1:12" s="66" customFormat="1" ht="15" customHeight="1" x14ac:dyDescent="0.25">
      <c r="A248" s="63" t="s">
        <v>113</v>
      </c>
      <c r="B248" s="10" t="s">
        <v>124</v>
      </c>
      <c r="C248" s="3">
        <v>40</v>
      </c>
      <c r="D248" s="3">
        <v>2.8</v>
      </c>
      <c r="E248" s="3">
        <v>0.28000000000000003</v>
      </c>
      <c r="F248" s="3">
        <v>19.96</v>
      </c>
      <c r="G248" s="3">
        <v>96</v>
      </c>
      <c r="H248" s="3">
        <v>50</v>
      </c>
      <c r="I248" s="3">
        <v>2.8</v>
      </c>
      <c r="J248" s="3">
        <v>0.28000000000000003</v>
      </c>
      <c r="K248" s="3">
        <v>19.96</v>
      </c>
      <c r="L248" s="3">
        <v>120</v>
      </c>
    </row>
    <row r="249" spans="1:12" s="66" customFormat="1" ht="15" customHeight="1" x14ac:dyDescent="0.25">
      <c r="A249" s="80" t="s">
        <v>111</v>
      </c>
      <c r="B249" s="81"/>
      <c r="C249" s="6">
        <f>SUM(C243:C248)</f>
        <v>580</v>
      </c>
      <c r="D249" s="6">
        <f t="shared" ref="D249:L249" si="26">SUM(D243:D248)</f>
        <v>25.63</v>
      </c>
      <c r="E249" s="6">
        <f t="shared" si="26"/>
        <v>15.39</v>
      </c>
      <c r="F249" s="6">
        <f t="shared" si="26"/>
        <v>77.77000000000001</v>
      </c>
      <c r="G249" s="6">
        <f t="shared" si="26"/>
        <v>534.53</v>
      </c>
      <c r="H249" s="6">
        <f t="shared" si="26"/>
        <v>720</v>
      </c>
      <c r="I249" s="6">
        <f t="shared" si="26"/>
        <v>28.23</v>
      </c>
      <c r="J249" s="6">
        <f t="shared" si="26"/>
        <v>17.07</v>
      </c>
      <c r="K249" s="6">
        <f t="shared" si="26"/>
        <v>92.56</v>
      </c>
      <c r="L249" s="6">
        <f t="shared" si="26"/>
        <v>665.93</v>
      </c>
    </row>
    <row r="250" spans="1:12" s="66" customFormat="1" ht="15" customHeight="1" x14ac:dyDescent="0.25">
      <c r="A250" s="58"/>
      <c r="B250" s="58"/>
      <c r="C250" s="58"/>
      <c r="D250" s="37"/>
      <c r="E250" s="37"/>
      <c r="F250" s="37"/>
      <c r="G250" s="37"/>
      <c r="H250" s="37"/>
      <c r="I250" s="37"/>
      <c r="J250" s="37"/>
      <c r="K250" s="37"/>
      <c r="L250" s="37"/>
    </row>
    <row r="251" spans="1:12" s="66" customFormat="1" ht="15" customHeight="1" x14ac:dyDescent="0.25">
      <c r="A251" s="207" t="s">
        <v>125</v>
      </c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9"/>
    </row>
    <row r="252" spans="1:12" s="66" customFormat="1" x14ac:dyDescent="0.25">
      <c r="A252" s="6" t="s">
        <v>113</v>
      </c>
      <c r="B252" s="120" t="s">
        <v>182</v>
      </c>
      <c r="C252" s="3">
        <v>200</v>
      </c>
      <c r="D252" s="3">
        <v>0</v>
      </c>
      <c r="E252" s="3">
        <v>0</v>
      </c>
      <c r="F252" s="3">
        <v>22</v>
      </c>
      <c r="G252" s="3">
        <v>90</v>
      </c>
      <c r="H252" s="3">
        <v>200</v>
      </c>
      <c r="I252" s="3">
        <v>0</v>
      </c>
      <c r="J252" s="3">
        <v>0</v>
      </c>
      <c r="K252" s="3">
        <v>22</v>
      </c>
      <c r="L252" s="3">
        <v>90</v>
      </c>
    </row>
    <row r="253" spans="1:12" s="66" customFormat="1" ht="15.75" customHeight="1" x14ac:dyDescent="0.25">
      <c r="A253" s="37"/>
      <c r="B253" s="122"/>
      <c r="C253" s="37"/>
      <c r="D253" s="37"/>
      <c r="E253" s="37"/>
      <c r="F253" s="37"/>
      <c r="G253" s="37"/>
      <c r="H253" s="37"/>
      <c r="I253" s="37"/>
      <c r="J253" s="37"/>
      <c r="K253" s="37"/>
      <c r="L253" s="37"/>
    </row>
    <row r="254" spans="1:12" s="66" customFormat="1" ht="15" customHeight="1" x14ac:dyDescent="0.25">
      <c r="A254" s="227" t="s">
        <v>129</v>
      </c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s="66" customFormat="1" ht="15.75" customHeight="1" x14ac:dyDescent="0.25">
      <c r="A255" s="6" t="s">
        <v>168</v>
      </c>
      <c r="B255" s="12" t="s">
        <v>167</v>
      </c>
      <c r="C255" s="6">
        <v>150</v>
      </c>
      <c r="D255" s="6">
        <v>7.06</v>
      </c>
      <c r="E255" s="6">
        <v>10.62</v>
      </c>
      <c r="F255" s="6">
        <v>34.07</v>
      </c>
      <c r="G255" s="6">
        <v>260.10000000000002</v>
      </c>
      <c r="H255" s="6">
        <v>200</v>
      </c>
      <c r="I255" s="6">
        <v>9.41</v>
      </c>
      <c r="J255" s="6">
        <v>14.16</v>
      </c>
      <c r="K255" s="6">
        <v>45.42</v>
      </c>
      <c r="L255" s="6">
        <v>346.8</v>
      </c>
    </row>
    <row r="256" spans="1:12" s="66" customFormat="1" x14ac:dyDescent="0.25">
      <c r="A256" s="6">
        <v>366</v>
      </c>
      <c r="B256" s="47" t="s">
        <v>36</v>
      </c>
      <c r="C256" s="3">
        <v>30</v>
      </c>
      <c r="D256" s="3">
        <v>0.16</v>
      </c>
      <c r="E256" s="3">
        <v>1.1000000000000001</v>
      </c>
      <c r="F256" s="3">
        <v>1.57</v>
      </c>
      <c r="G256" s="3">
        <v>16.850000000000001</v>
      </c>
      <c r="H256" s="3">
        <v>30</v>
      </c>
      <c r="I256" s="3">
        <v>0.16</v>
      </c>
      <c r="J256" s="3">
        <v>1.1000000000000001</v>
      </c>
      <c r="K256" s="3">
        <v>1.57</v>
      </c>
      <c r="L256" s="3">
        <v>16.850000000000001</v>
      </c>
    </row>
    <row r="257" spans="1:12" s="66" customFormat="1" ht="15.75" customHeight="1" x14ac:dyDescent="0.25">
      <c r="A257" s="6" t="s">
        <v>113</v>
      </c>
      <c r="B257" s="12" t="s">
        <v>115</v>
      </c>
      <c r="C257" s="6">
        <v>30</v>
      </c>
      <c r="D257" s="6">
        <v>0.15</v>
      </c>
      <c r="E257" s="6">
        <v>0</v>
      </c>
      <c r="F257" s="6">
        <v>22.83</v>
      </c>
      <c r="G257" s="6">
        <v>91.2</v>
      </c>
      <c r="H257" s="6">
        <v>30</v>
      </c>
      <c r="I257" s="6">
        <v>0.15</v>
      </c>
      <c r="J257" s="6">
        <v>0</v>
      </c>
      <c r="K257" s="6">
        <v>22.83</v>
      </c>
      <c r="L257" s="6">
        <v>91.2</v>
      </c>
    </row>
    <row r="258" spans="1:12" s="66" customFormat="1" ht="15" customHeight="1" x14ac:dyDescent="0.25">
      <c r="A258" s="6">
        <v>410</v>
      </c>
      <c r="B258" s="10" t="s">
        <v>130</v>
      </c>
      <c r="C258" s="3">
        <v>150</v>
      </c>
      <c r="D258" s="3">
        <v>4.4999999999999998E-2</v>
      </c>
      <c r="E258" s="3">
        <v>0</v>
      </c>
      <c r="F258" s="3">
        <v>4.51</v>
      </c>
      <c r="G258" s="3">
        <v>18.239999999999998</v>
      </c>
      <c r="H258" s="3">
        <v>200</v>
      </c>
      <c r="I258" s="3">
        <v>0.06</v>
      </c>
      <c r="J258" s="3">
        <v>0</v>
      </c>
      <c r="K258" s="3">
        <v>6.02</v>
      </c>
      <c r="L258" s="3">
        <v>24.32</v>
      </c>
    </row>
    <row r="259" spans="1:12" s="66" customFormat="1" ht="15" customHeight="1" x14ac:dyDescent="0.25">
      <c r="A259" s="80" t="s">
        <v>111</v>
      </c>
      <c r="B259" s="81"/>
      <c r="C259" s="6">
        <f t="shared" ref="C259:L259" si="27">SUM(C255:C258)</f>
        <v>360</v>
      </c>
      <c r="D259" s="6">
        <f t="shared" si="27"/>
        <v>7.415</v>
      </c>
      <c r="E259" s="6">
        <f t="shared" si="27"/>
        <v>11.719999999999999</v>
      </c>
      <c r="F259" s="6">
        <f t="shared" si="27"/>
        <v>62.98</v>
      </c>
      <c r="G259" s="6">
        <f t="shared" si="27"/>
        <v>386.39000000000004</v>
      </c>
      <c r="H259" s="6">
        <f t="shared" si="27"/>
        <v>460</v>
      </c>
      <c r="I259" s="6">
        <f t="shared" si="27"/>
        <v>9.7800000000000011</v>
      </c>
      <c r="J259" s="6">
        <f t="shared" si="27"/>
        <v>15.26</v>
      </c>
      <c r="K259" s="6">
        <f t="shared" si="27"/>
        <v>75.839999999999989</v>
      </c>
      <c r="L259" s="6">
        <f t="shared" si="27"/>
        <v>479.17</v>
      </c>
    </row>
    <row r="260" spans="1:12" s="66" customFormat="1" ht="15" customHeight="1" x14ac:dyDescent="0.25">
      <c r="A260" s="36" t="s">
        <v>131</v>
      </c>
      <c r="B260" s="57"/>
      <c r="C260" s="36">
        <f>C259+C249+C240+C252</f>
        <v>1482</v>
      </c>
      <c r="D260" s="57"/>
      <c r="E260" s="57"/>
      <c r="F260" s="57"/>
      <c r="G260" s="36">
        <f>G259+G249+G240+G252</f>
        <v>1442.75</v>
      </c>
      <c r="H260" s="36">
        <f>H259+H249+H240+H252</f>
        <v>1804</v>
      </c>
      <c r="I260" s="57"/>
      <c r="J260" s="57"/>
      <c r="K260" s="57"/>
      <c r="L260" s="36">
        <f>L259+L249+L240+L252</f>
        <v>1737.8999999999999</v>
      </c>
    </row>
    <row r="261" spans="1:12" s="66" customFormat="1" x14ac:dyDescent="0.25"/>
    <row r="262" spans="1:12" s="66" customFormat="1" ht="15" customHeight="1" x14ac:dyDescent="0.25">
      <c r="A262" s="204">
        <v>44470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9"/>
    </row>
    <row r="263" spans="1:12" s="66" customFormat="1" ht="15" customHeight="1" x14ac:dyDescent="0.25">
      <c r="A263" s="207" t="s">
        <v>116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9"/>
    </row>
    <row r="264" spans="1:12" s="66" customFormat="1" ht="15.75" customHeight="1" x14ac:dyDescent="0.25">
      <c r="A264" s="6">
        <v>168</v>
      </c>
      <c r="B264" s="11" t="s">
        <v>48</v>
      </c>
      <c r="C264" s="3">
        <v>150</v>
      </c>
      <c r="D264" s="3">
        <v>5.3</v>
      </c>
      <c r="E264" s="3">
        <v>4.88</v>
      </c>
      <c r="F264" s="3">
        <v>28.93</v>
      </c>
      <c r="G264" s="3">
        <v>180.64</v>
      </c>
      <c r="H264" s="3">
        <v>180</v>
      </c>
      <c r="I264" s="3">
        <v>6.39</v>
      </c>
      <c r="J264" s="3">
        <v>5.86</v>
      </c>
      <c r="K264" s="3">
        <v>34.72</v>
      </c>
      <c r="L264" s="3">
        <v>216.77</v>
      </c>
    </row>
    <row r="265" spans="1:12" s="66" customFormat="1" ht="15.75" customHeight="1" x14ac:dyDescent="0.25">
      <c r="A265" s="6">
        <v>1</v>
      </c>
      <c r="B265" s="12" t="s">
        <v>110</v>
      </c>
      <c r="C265" s="6">
        <v>36</v>
      </c>
      <c r="D265" s="6">
        <v>2.17</v>
      </c>
      <c r="E265" s="6">
        <v>6.79</v>
      </c>
      <c r="F265" s="6">
        <v>13.15</v>
      </c>
      <c r="G265" s="6">
        <v>122.4</v>
      </c>
      <c r="H265" s="6">
        <v>37</v>
      </c>
      <c r="I265" s="6">
        <v>2.2599999999999998</v>
      </c>
      <c r="J265" s="6">
        <v>6.98</v>
      </c>
      <c r="K265" s="6">
        <v>13.52</v>
      </c>
      <c r="L265" s="6">
        <v>125.8</v>
      </c>
    </row>
    <row r="266" spans="1:12" s="66" customFormat="1" ht="15.75" customHeight="1" x14ac:dyDescent="0.25">
      <c r="A266" s="6">
        <v>414</v>
      </c>
      <c r="B266" s="11" t="s">
        <v>24</v>
      </c>
      <c r="C266" s="3">
        <v>150</v>
      </c>
      <c r="D266" s="3">
        <v>2.09</v>
      </c>
      <c r="E266" s="3">
        <v>2.39</v>
      </c>
      <c r="F266" s="3">
        <v>14.78</v>
      </c>
      <c r="G266" s="3">
        <v>89.02</v>
      </c>
      <c r="H266" s="3">
        <v>200</v>
      </c>
      <c r="I266" s="3">
        <v>2.79</v>
      </c>
      <c r="J266" s="3">
        <v>3.19</v>
      </c>
      <c r="K266" s="3">
        <v>19.71</v>
      </c>
      <c r="L266" s="3">
        <v>118.69</v>
      </c>
    </row>
    <row r="267" spans="1:12" s="66" customFormat="1" ht="15" customHeight="1" x14ac:dyDescent="0.25">
      <c r="A267" s="80" t="s">
        <v>111</v>
      </c>
      <c r="B267" s="81"/>
      <c r="C267" s="6">
        <f>SUM(C263:C266)</f>
        <v>336</v>
      </c>
      <c r="D267" s="6">
        <f>SUM(D264:D266)</f>
        <v>9.5599999999999987</v>
      </c>
      <c r="E267" s="6">
        <f>SUM(E264:E266)</f>
        <v>14.06</v>
      </c>
      <c r="F267" s="6">
        <f>SUM(F264:F266)</f>
        <v>56.86</v>
      </c>
      <c r="G267" s="6">
        <f>SUM(G264:G266)</f>
        <v>392.05999999999995</v>
      </c>
      <c r="H267" s="6">
        <f>SUM(H263:H266)</f>
        <v>417</v>
      </c>
      <c r="I267" s="6">
        <f>SUM(I264:I266)</f>
        <v>11.439999999999998</v>
      </c>
      <c r="J267" s="6">
        <f>SUM(J264:J266)</f>
        <v>16.03</v>
      </c>
      <c r="K267" s="6">
        <f>SUM(K264:K266)</f>
        <v>67.949999999999989</v>
      </c>
      <c r="L267" s="6">
        <f>SUM(L264:L266)</f>
        <v>461.26</v>
      </c>
    </row>
    <row r="268" spans="1:12" s="66" customFormat="1" ht="15" customHeight="1" x14ac:dyDescent="0.25">
      <c r="A268" s="58"/>
      <c r="B268" s="58"/>
      <c r="C268" s="58"/>
      <c r="D268" s="37"/>
      <c r="E268" s="37"/>
      <c r="F268" s="37"/>
      <c r="G268" s="37"/>
      <c r="H268" s="37"/>
      <c r="I268" s="37"/>
      <c r="J268" s="37"/>
      <c r="K268" s="37"/>
      <c r="L268" s="37"/>
    </row>
    <row r="269" spans="1:12" s="66" customFormat="1" ht="15" customHeight="1" x14ac:dyDescent="0.25">
      <c r="A269" s="207" t="s">
        <v>117</v>
      </c>
      <c r="B269" s="208"/>
      <c r="C269" s="208"/>
      <c r="D269" s="208"/>
      <c r="E269" s="208"/>
      <c r="F269" s="208"/>
      <c r="G269" s="208"/>
      <c r="H269" s="208"/>
      <c r="I269" s="208"/>
      <c r="J269" s="208"/>
      <c r="K269" s="208"/>
      <c r="L269" s="209"/>
    </row>
    <row r="270" spans="1:12" s="66" customFormat="1" x14ac:dyDescent="0.25">
      <c r="A270" s="53"/>
      <c r="B270" s="47" t="s">
        <v>33</v>
      </c>
      <c r="C270" s="3">
        <v>150</v>
      </c>
      <c r="D270" s="3">
        <v>6</v>
      </c>
      <c r="E270" s="3">
        <v>8.85</v>
      </c>
      <c r="F270" s="3">
        <v>9.24</v>
      </c>
      <c r="G270" s="3">
        <v>155.24</v>
      </c>
      <c r="H270" s="3">
        <v>200</v>
      </c>
      <c r="I270" s="3">
        <v>8</v>
      </c>
      <c r="J270" s="3">
        <v>11.8</v>
      </c>
      <c r="K270" s="3">
        <v>12.32</v>
      </c>
      <c r="L270" s="3">
        <v>206.99</v>
      </c>
    </row>
    <row r="271" spans="1:12" s="66" customFormat="1" ht="16.5" customHeight="1" x14ac:dyDescent="0.25">
      <c r="A271" s="6" t="s">
        <v>134</v>
      </c>
      <c r="B271" s="47" t="s">
        <v>59</v>
      </c>
      <c r="C271" s="3">
        <v>120</v>
      </c>
      <c r="D271" s="3">
        <v>2.48</v>
      </c>
      <c r="E271" s="3">
        <v>4.5599999999999996</v>
      </c>
      <c r="F271" s="3" t="s">
        <v>60</v>
      </c>
      <c r="G271" s="3">
        <v>104.8</v>
      </c>
      <c r="H271" s="3">
        <v>130</v>
      </c>
      <c r="I271" s="3">
        <v>2.69</v>
      </c>
      <c r="J271" s="3">
        <v>4.9400000000000004</v>
      </c>
      <c r="K271" s="3">
        <v>27.56</v>
      </c>
      <c r="L271" s="3">
        <v>113.53</v>
      </c>
    </row>
    <row r="272" spans="1:12" s="66" customFormat="1" ht="15.75" customHeight="1" x14ac:dyDescent="0.25">
      <c r="A272" s="6">
        <v>299</v>
      </c>
      <c r="B272" s="11" t="s">
        <v>61</v>
      </c>
      <c r="C272" s="3">
        <v>60</v>
      </c>
      <c r="D272" s="3">
        <v>5.67</v>
      </c>
      <c r="E272" s="3">
        <v>13.74</v>
      </c>
      <c r="F272" s="3">
        <v>1.34</v>
      </c>
      <c r="G272" s="3">
        <v>154.05000000000001</v>
      </c>
      <c r="H272" s="3">
        <v>70</v>
      </c>
      <c r="I272" s="3">
        <v>6.61</v>
      </c>
      <c r="J272" s="3">
        <v>16.03</v>
      </c>
      <c r="K272" s="3">
        <v>1.56</v>
      </c>
      <c r="L272" s="3">
        <v>179.92</v>
      </c>
    </row>
    <row r="273" spans="1:12" s="66" customFormat="1" ht="15.75" customHeight="1" x14ac:dyDescent="0.25">
      <c r="A273" s="6">
        <v>396</v>
      </c>
      <c r="B273" s="11" t="s">
        <v>28</v>
      </c>
      <c r="C273" s="3">
        <v>150</v>
      </c>
      <c r="D273" s="3">
        <v>0.1</v>
      </c>
      <c r="E273" s="3">
        <v>0</v>
      </c>
      <c r="F273" s="3">
        <v>15.86</v>
      </c>
      <c r="G273" s="3">
        <v>63.8</v>
      </c>
      <c r="H273" s="3">
        <v>200</v>
      </c>
      <c r="I273" s="3">
        <v>0.13</v>
      </c>
      <c r="J273" s="3">
        <v>0</v>
      </c>
      <c r="K273" s="3">
        <v>21.15</v>
      </c>
      <c r="L273" s="3">
        <v>85.1</v>
      </c>
    </row>
    <row r="274" spans="1:12" s="66" customFormat="1" ht="15" customHeight="1" x14ac:dyDescent="0.25">
      <c r="A274" s="63" t="s">
        <v>113</v>
      </c>
      <c r="B274" s="10" t="s">
        <v>124</v>
      </c>
      <c r="C274" s="3">
        <v>40</v>
      </c>
      <c r="D274" s="3">
        <v>2.8</v>
      </c>
      <c r="E274" s="3">
        <v>0.28000000000000003</v>
      </c>
      <c r="F274" s="3">
        <v>19.96</v>
      </c>
      <c r="G274" s="3">
        <v>96</v>
      </c>
      <c r="H274" s="3">
        <v>50</v>
      </c>
      <c r="I274" s="3">
        <v>2.8</v>
      </c>
      <c r="J274" s="3">
        <v>0.28000000000000003</v>
      </c>
      <c r="K274" s="3">
        <v>19.96</v>
      </c>
      <c r="L274" s="3">
        <v>120</v>
      </c>
    </row>
    <row r="275" spans="1:12" s="66" customFormat="1" ht="15" customHeight="1" x14ac:dyDescent="0.25">
      <c r="A275" s="80" t="s">
        <v>111</v>
      </c>
      <c r="B275" s="81"/>
      <c r="C275" s="6">
        <f t="shared" ref="C275:L275" si="28">SUM(C270:C274)</f>
        <v>520</v>
      </c>
      <c r="D275" s="6">
        <f t="shared" si="28"/>
        <v>17.05</v>
      </c>
      <c r="E275" s="6">
        <f t="shared" si="28"/>
        <v>27.43</v>
      </c>
      <c r="F275" s="6">
        <f t="shared" si="28"/>
        <v>46.4</v>
      </c>
      <c r="G275" s="6">
        <f t="shared" si="28"/>
        <v>573.8900000000001</v>
      </c>
      <c r="H275" s="6">
        <f t="shared" si="28"/>
        <v>650</v>
      </c>
      <c r="I275" s="6">
        <f t="shared" si="28"/>
        <v>20.23</v>
      </c>
      <c r="J275" s="6">
        <f t="shared" si="28"/>
        <v>33.050000000000004</v>
      </c>
      <c r="K275" s="6">
        <f t="shared" si="28"/>
        <v>82.55</v>
      </c>
      <c r="L275" s="6">
        <f t="shared" si="28"/>
        <v>705.54</v>
      </c>
    </row>
    <row r="276" spans="1:12" s="66" customFormat="1" ht="15" customHeight="1" x14ac:dyDescent="0.25">
      <c r="A276" s="58"/>
      <c r="B276" s="58"/>
      <c r="C276" s="58"/>
      <c r="D276" s="37"/>
      <c r="E276" s="37"/>
      <c r="F276" s="37"/>
      <c r="G276" s="37"/>
      <c r="H276" s="37"/>
      <c r="I276" s="37"/>
      <c r="J276" s="37"/>
      <c r="K276" s="37"/>
      <c r="L276" s="37"/>
    </row>
    <row r="277" spans="1:12" s="66" customFormat="1" ht="15" customHeight="1" x14ac:dyDescent="0.25">
      <c r="A277" s="207" t="s">
        <v>125</v>
      </c>
      <c r="B277" s="208"/>
      <c r="C277" s="208"/>
      <c r="D277" s="208"/>
      <c r="E277" s="208"/>
      <c r="F277" s="208"/>
      <c r="G277" s="208"/>
      <c r="H277" s="208"/>
      <c r="I277" s="208"/>
      <c r="J277" s="208"/>
      <c r="K277" s="208"/>
      <c r="L277" s="209"/>
    </row>
    <row r="278" spans="1:12" s="66" customFormat="1" x14ac:dyDescent="0.25">
      <c r="A278" s="6" t="s">
        <v>113</v>
      </c>
      <c r="B278" s="11" t="s">
        <v>30</v>
      </c>
      <c r="C278" s="3">
        <v>200</v>
      </c>
      <c r="D278" s="3">
        <v>0.8</v>
      </c>
      <c r="E278" s="3">
        <v>0</v>
      </c>
      <c r="F278" s="3">
        <v>22.6</v>
      </c>
      <c r="G278" s="3">
        <v>92</v>
      </c>
      <c r="H278" s="3">
        <v>200</v>
      </c>
      <c r="I278" s="3">
        <v>0.8</v>
      </c>
      <c r="J278" s="3">
        <v>0</v>
      </c>
      <c r="K278" s="3">
        <v>22.6</v>
      </c>
      <c r="L278" s="3">
        <v>92</v>
      </c>
    </row>
    <row r="279" spans="1:12" s="66" customFormat="1" ht="15" customHeight="1" x14ac:dyDescent="0.25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</row>
    <row r="280" spans="1:12" s="66" customFormat="1" ht="15" customHeight="1" x14ac:dyDescent="0.25">
      <c r="A280" s="207" t="s">
        <v>129</v>
      </c>
      <c r="B280" s="208"/>
      <c r="C280" s="208"/>
      <c r="D280" s="208"/>
      <c r="E280" s="208"/>
      <c r="F280" s="208"/>
      <c r="G280" s="208"/>
      <c r="H280" s="208"/>
      <c r="I280" s="208"/>
      <c r="J280" s="208"/>
      <c r="K280" s="208"/>
      <c r="L280" s="209"/>
    </row>
    <row r="281" spans="1:12" s="66" customFormat="1" x14ac:dyDescent="0.25">
      <c r="A281" s="6">
        <v>95</v>
      </c>
      <c r="B281" s="10" t="s">
        <v>19</v>
      </c>
      <c r="C281" s="3">
        <v>150</v>
      </c>
      <c r="D281" s="3">
        <v>7.93</v>
      </c>
      <c r="E281" s="3">
        <v>2.4700000000000002</v>
      </c>
      <c r="F281" s="3">
        <v>4.0199999999999996</v>
      </c>
      <c r="G281" s="3">
        <v>69.739999999999995</v>
      </c>
      <c r="H281" s="3">
        <v>200</v>
      </c>
      <c r="I281" s="3">
        <v>10.57</v>
      </c>
      <c r="J281" s="3">
        <v>3.29</v>
      </c>
      <c r="K281" s="3">
        <v>5.36</v>
      </c>
      <c r="L281" s="3">
        <v>92.99</v>
      </c>
    </row>
    <row r="282" spans="1:12" s="66" customFormat="1" x14ac:dyDescent="0.25">
      <c r="A282" s="6" t="s">
        <v>145</v>
      </c>
      <c r="B282" s="12" t="s">
        <v>148</v>
      </c>
      <c r="C282" s="6">
        <v>40</v>
      </c>
      <c r="D282" s="6">
        <v>5.32</v>
      </c>
      <c r="E282" s="6">
        <v>1.98</v>
      </c>
      <c r="F282" s="6">
        <v>31.44</v>
      </c>
      <c r="G282" s="6">
        <v>164.71</v>
      </c>
      <c r="H282" s="6">
        <v>60</v>
      </c>
      <c r="I282" s="6">
        <v>7.08</v>
      </c>
      <c r="J282" s="6">
        <v>2.63</v>
      </c>
      <c r="K282" s="6">
        <v>41.81</v>
      </c>
      <c r="L282" s="6">
        <v>219.07</v>
      </c>
    </row>
    <row r="283" spans="1:12" s="66" customFormat="1" ht="15" customHeight="1" x14ac:dyDescent="0.25">
      <c r="A283" s="6">
        <v>410</v>
      </c>
      <c r="B283" s="10" t="s">
        <v>130</v>
      </c>
      <c r="C283" s="3">
        <v>150</v>
      </c>
      <c r="D283" s="3">
        <v>4.4999999999999998E-2</v>
      </c>
      <c r="E283" s="3">
        <v>0</v>
      </c>
      <c r="F283" s="3">
        <v>4.51</v>
      </c>
      <c r="G283" s="3">
        <v>18.239999999999998</v>
      </c>
      <c r="H283" s="3">
        <v>200</v>
      </c>
      <c r="I283" s="3">
        <v>0.06</v>
      </c>
      <c r="J283" s="3">
        <v>0</v>
      </c>
      <c r="K283" s="3">
        <v>6.02</v>
      </c>
      <c r="L283" s="3">
        <v>24.32</v>
      </c>
    </row>
    <row r="284" spans="1:12" s="66" customFormat="1" ht="15" customHeight="1" x14ac:dyDescent="0.25">
      <c r="A284" s="63" t="s">
        <v>113</v>
      </c>
      <c r="B284" s="10" t="s">
        <v>16</v>
      </c>
      <c r="C284" s="3">
        <v>20</v>
      </c>
      <c r="D284" s="3">
        <v>3.4</v>
      </c>
      <c r="E284" s="3">
        <v>1.32</v>
      </c>
      <c r="F284" s="3">
        <v>17</v>
      </c>
      <c r="G284" s="3">
        <v>51.8</v>
      </c>
      <c r="H284" s="3">
        <v>25</v>
      </c>
      <c r="I284" s="3">
        <v>4.25</v>
      </c>
      <c r="J284" s="3">
        <v>1.65</v>
      </c>
      <c r="K284" s="3">
        <v>21.25</v>
      </c>
      <c r="L284" s="3">
        <v>64.8</v>
      </c>
    </row>
    <row r="285" spans="1:12" s="66" customFormat="1" ht="15" customHeight="1" x14ac:dyDescent="0.25">
      <c r="A285" s="80" t="s">
        <v>111</v>
      </c>
      <c r="B285" s="81"/>
      <c r="C285" s="6">
        <f t="shared" ref="C285:L285" si="29">SUM(C281:C284)</f>
        <v>360</v>
      </c>
      <c r="D285" s="6">
        <f t="shared" si="29"/>
        <v>16.695</v>
      </c>
      <c r="E285" s="6">
        <f t="shared" si="29"/>
        <v>5.7700000000000005</v>
      </c>
      <c r="F285" s="6">
        <f t="shared" si="29"/>
        <v>56.97</v>
      </c>
      <c r="G285" s="6">
        <f t="shared" si="29"/>
        <v>304.49</v>
      </c>
      <c r="H285" s="6">
        <f t="shared" si="29"/>
        <v>485</v>
      </c>
      <c r="I285" s="6">
        <f t="shared" si="29"/>
        <v>21.959999999999997</v>
      </c>
      <c r="J285" s="6">
        <f t="shared" si="29"/>
        <v>7.57</v>
      </c>
      <c r="K285" s="6">
        <f t="shared" si="29"/>
        <v>74.44</v>
      </c>
      <c r="L285" s="6">
        <f t="shared" si="29"/>
        <v>401.18</v>
      </c>
    </row>
    <row r="286" spans="1:12" s="66" customFormat="1" ht="15" customHeight="1" x14ac:dyDescent="0.25">
      <c r="A286" s="36" t="s">
        <v>131</v>
      </c>
      <c r="B286" s="57"/>
      <c r="C286" s="36">
        <f>C267+C275+C278+C285</f>
        <v>1416</v>
      </c>
      <c r="D286" s="36"/>
      <c r="E286" s="36"/>
      <c r="F286" s="36"/>
      <c r="G286" s="36">
        <f>G267+G275+G278+G285</f>
        <v>1362.44</v>
      </c>
      <c r="H286" s="36">
        <f>H267+H275+H278+H285</f>
        <v>1752</v>
      </c>
      <c r="I286" s="36"/>
      <c r="J286" s="36"/>
      <c r="K286" s="36"/>
      <c r="L286" s="36">
        <f>L267+L275+L278+L285</f>
        <v>1659.98</v>
      </c>
    </row>
    <row r="287" spans="1:12" s="66" customFormat="1" x14ac:dyDescent="0.25"/>
    <row r="288" spans="1:12" s="66" customFormat="1" x14ac:dyDescent="0.25">
      <c r="A288" s="221" t="s">
        <v>174</v>
      </c>
      <c r="B288" s="221"/>
      <c r="C288" s="221"/>
      <c r="D288" s="221"/>
      <c r="E288" s="36"/>
      <c r="F288" s="36"/>
      <c r="G288" s="36">
        <f>(G39+G67+G94+G123+G151+G176+G205+G233+G260+G286)/10</f>
        <v>1431.5520000000001</v>
      </c>
      <c r="H288" s="57"/>
      <c r="I288" s="36"/>
      <c r="J288" s="36"/>
      <c r="K288" s="36"/>
      <c r="L288" s="36">
        <f>(L39+L67+L94+L123+L151+L176+L205+L233+L260+L286)/10</f>
        <v>1760.9419999999998</v>
      </c>
    </row>
    <row r="289" spans="1:12" s="66" customFormat="1" x14ac:dyDescent="0.25">
      <c r="A289" s="67"/>
      <c r="B289" s="67"/>
      <c r="C289" s="67"/>
      <c r="D289" s="67"/>
      <c r="E289" s="57"/>
      <c r="F289" s="57"/>
      <c r="G289" s="36"/>
      <c r="H289" s="57"/>
      <c r="I289" s="57"/>
      <c r="J289" s="57"/>
      <c r="K289" s="57"/>
      <c r="L289" s="36"/>
    </row>
    <row r="290" spans="1:12" s="66" customFormat="1" x14ac:dyDescent="0.25">
      <c r="A290" s="194" t="s">
        <v>203</v>
      </c>
      <c r="B290" s="194"/>
      <c r="C290" s="194"/>
      <c r="D290" s="194"/>
      <c r="E290" s="194"/>
      <c r="F290" s="194"/>
      <c r="G290" s="194"/>
      <c r="H290" s="194"/>
      <c r="I290" s="194"/>
      <c r="J290" s="194"/>
      <c r="K290" s="194"/>
      <c r="L290" s="194"/>
    </row>
    <row r="291" spans="1:12" s="66" customFormat="1" ht="28.5" customHeight="1" x14ac:dyDescent="0.25">
      <c r="A291" s="194" t="s">
        <v>204</v>
      </c>
      <c r="B291" s="194"/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</row>
    <row r="292" spans="1:12" s="66" customForma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</row>
    <row r="293" spans="1:12" s="66" customFormat="1" x14ac:dyDescent="0.25">
      <c r="A293" s="222" t="s">
        <v>173</v>
      </c>
      <c r="B293" s="222"/>
      <c r="C293" s="57"/>
      <c r="D293" s="57"/>
      <c r="E293" s="57"/>
      <c r="F293" s="57"/>
      <c r="G293" s="57"/>
      <c r="H293" s="57"/>
      <c r="I293" s="57"/>
      <c r="J293" s="57"/>
      <c r="K293" s="57"/>
      <c r="L293" s="57"/>
    </row>
  </sheetData>
  <mergeCells count="62">
    <mergeCell ref="A290:L290"/>
    <mergeCell ref="A291:L291"/>
    <mergeCell ref="A293:B293"/>
    <mergeCell ref="A262:L262"/>
    <mergeCell ref="A263:L263"/>
    <mergeCell ref="A269:L269"/>
    <mergeCell ref="A277:L277"/>
    <mergeCell ref="A280:L280"/>
    <mergeCell ref="A288:D288"/>
    <mergeCell ref="A254:L254"/>
    <mergeCell ref="A195:L195"/>
    <mergeCell ref="A199:L199"/>
    <mergeCell ref="A207:L207"/>
    <mergeCell ref="A208:L208"/>
    <mergeCell ref="A214:L214"/>
    <mergeCell ref="A224:L224"/>
    <mergeCell ref="A227:L227"/>
    <mergeCell ref="A235:L235"/>
    <mergeCell ref="A236:L236"/>
    <mergeCell ref="A242:L242"/>
    <mergeCell ref="A251:L251"/>
    <mergeCell ref="A185:L185"/>
    <mergeCell ref="A126:L126"/>
    <mergeCell ref="A132:L132"/>
    <mergeCell ref="A141:L141"/>
    <mergeCell ref="A146:L146"/>
    <mergeCell ref="A153:L153"/>
    <mergeCell ref="A154:L154"/>
    <mergeCell ref="A160:L160"/>
    <mergeCell ref="A168:L168"/>
    <mergeCell ref="A171:L171"/>
    <mergeCell ref="A178:L178"/>
    <mergeCell ref="A179:L179"/>
    <mergeCell ref="A125:L125"/>
    <mergeCell ref="A61:L61"/>
    <mergeCell ref="A69:L69"/>
    <mergeCell ref="A70:L70"/>
    <mergeCell ref="A76:L76"/>
    <mergeCell ref="A83:L83"/>
    <mergeCell ref="A88:L88"/>
    <mergeCell ref="A96:L96"/>
    <mergeCell ref="A97:L97"/>
    <mergeCell ref="A103:L103"/>
    <mergeCell ref="A113:L113"/>
    <mergeCell ref="A117:L117"/>
    <mergeCell ref="A34:L34"/>
    <mergeCell ref="A41:L41"/>
    <mergeCell ref="A42:L42"/>
    <mergeCell ref="A48:L48"/>
    <mergeCell ref="A57:L57"/>
    <mergeCell ref="A29:L29"/>
    <mergeCell ref="H2:K2"/>
    <mergeCell ref="H3:J3"/>
    <mergeCell ref="H4:K4"/>
    <mergeCell ref="H5:K5"/>
    <mergeCell ref="B7:K7"/>
    <mergeCell ref="B8:K8"/>
    <mergeCell ref="C9:G9"/>
    <mergeCell ref="H9:L9"/>
    <mergeCell ref="A11:L11"/>
    <mergeCell ref="A12:L12"/>
    <mergeCell ref="A19:L19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97"/>
  <sheetViews>
    <sheetView topLeftCell="A275" workbookViewId="0">
      <selection activeCell="L286" sqref="L286:L288"/>
    </sheetView>
  </sheetViews>
  <sheetFormatPr defaultRowHeight="15" x14ac:dyDescent="0.25"/>
  <cols>
    <col min="1" max="1" width="11.140625" customWidth="1"/>
    <col min="2" max="2" width="28.42578125" customWidth="1"/>
    <col min="3" max="3" width="9.140625" customWidth="1"/>
    <col min="15" max="15" width="10" customWidth="1"/>
  </cols>
  <sheetData>
    <row r="1" spans="1:12" s="66" customForma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66" customFormat="1" x14ac:dyDescent="0.25">
      <c r="A2" s="57"/>
      <c r="B2" s="57"/>
      <c r="C2" s="57"/>
      <c r="D2" s="57"/>
      <c r="E2" s="57"/>
      <c r="F2" s="57"/>
      <c r="G2" s="57"/>
      <c r="H2" s="210" t="s">
        <v>121</v>
      </c>
      <c r="I2" s="210"/>
      <c r="J2" s="210"/>
      <c r="K2" s="210"/>
      <c r="L2" s="57"/>
    </row>
    <row r="3" spans="1:12" s="66" customFormat="1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s="66" customFormat="1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s="66" customFormat="1" x14ac:dyDescent="0.25">
      <c r="A5" s="57"/>
      <c r="B5" s="57"/>
      <c r="C5" s="57"/>
      <c r="D5" s="57"/>
      <c r="E5" s="57"/>
      <c r="F5" s="57"/>
      <c r="G5" s="57"/>
      <c r="H5" s="210" t="s">
        <v>228</v>
      </c>
      <c r="I5" s="210"/>
      <c r="J5" s="210"/>
      <c r="K5" s="210"/>
      <c r="L5" s="57"/>
    </row>
    <row r="6" spans="1:12" s="66" customFormat="1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s="66" customFormat="1" x14ac:dyDescent="0.25">
      <c r="A7" s="57"/>
      <c r="B7" s="211" t="s">
        <v>250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s="66" customFormat="1" x14ac:dyDescent="0.25">
      <c r="A8" s="57"/>
      <c r="B8" s="212" t="s">
        <v>239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s="66" customFormat="1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s="66" customFormat="1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s="66" customFormat="1" ht="15" customHeight="1" x14ac:dyDescent="0.25">
      <c r="A11" s="204">
        <v>44473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s="66" customFormat="1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s="66" customFormat="1" ht="15" customHeight="1" x14ac:dyDescent="0.2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6"/>
    </row>
    <row r="14" spans="1:12" s="66" customFormat="1" ht="15.75" customHeight="1" x14ac:dyDescent="0.25">
      <c r="A14" s="6">
        <v>168</v>
      </c>
      <c r="B14" s="11" t="s">
        <v>82</v>
      </c>
      <c r="C14" s="3">
        <v>150</v>
      </c>
      <c r="D14" s="3">
        <v>4.08</v>
      </c>
      <c r="E14" s="3">
        <v>4.08</v>
      </c>
      <c r="F14" s="3">
        <v>25.05</v>
      </c>
      <c r="G14" s="3">
        <v>153</v>
      </c>
      <c r="H14" s="3">
        <v>180</v>
      </c>
      <c r="I14" s="3">
        <v>4.8899999999999997</v>
      </c>
      <c r="J14" s="3">
        <v>3.81</v>
      </c>
      <c r="K14" s="3">
        <v>30.04</v>
      </c>
      <c r="L14" s="3">
        <v>173.7</v>
      </c>
    </row>
    <row r="15" spans="1:12" s="66" customFormat="1" ht="15.75" customHeight="1" x14ac:dyDescent="0.25">
      <c r="A15" s="6">
        <v>2</v>
      </c>
      <c r="B15" s="64" t="s">
        <v>135</v>
      </c>
      <c r="C15" s="6">
        <v>42</v>
      </c>
      <c r="D15" s="6">
        <v>2.17</v>
      </c>
      <c r="E15" s="6">
        <v>6.79</v>
      </c>
      <c r="F15" s="6">
        <v>13.15</v>
      </c>
      <c r="G15" s="6">
        <v>136.91999999999999</v>
      </c>
      <c r="H15" s="6">
        <v>44</v>
      </c>
      <c r="I15" s="6">
        <v>2.2599999999999998</v>
      </c>
      <c r="J15" s="6">
        <v>6.98</v>
      </c>
      <c r="K15" s="6">
        <v>13.52</v>
      </c>
      <c r="L15" s="6">
        <v>142.74</v>
      </c>
    </row>
    <row r="16" spans="1:12" s="66" customFormat="1" x14ac:dyDescent="0.25">
      <c r="A16" s="6">
        <v>410</v>
      </c>
      <c r="B16" s="10" t="s">
        <v>130</v>
      </c>
      <c r="C16" s="3">
        <v>150</v>
      </c>
      <c r="D16" s="3">
        <v>4.4999999999999998E-2</v>
      </c>
      <c r="E16" s="3">
        <v>0</v>
      </c>
      <c r="F16" s="3">
        <v>4.51</v>
      </c>
      <c r="G16" s="3">
        <v>18.239999999999998</v>
      </c>
      <c r="H16" s="3">
        <v>200</v>
      </c>
      <c r="I16" s="3">
        <v>0.06</v>
      </c>
      <c r="J16" s="3">
        <v>0</v>
      </c>
      <c r="K16" s="3">
        <v>6.02</v>
      </c>
      <c r="L16" s="3">
        <v>24.32</v>
      </c>
    </row>
    <row r="17" spans="1:12" s="66" customFormat="1" ht="15" customHeight="1" x14ac:dyDescent="0.25">
      <c r="A17" s="80" t="s">
        <v>111</v>
      </c>
      <c r="B17" s="81"/>
      <c r="C17" s="6">
        <f t="shared" ref="C17:K17" si="0">SUM(C14:C16)</f>
        <v>342</v>
      </c>
      <c r="D17" s="6">
        <f t="shared" si="0"/>
        <v>6.2949999999999999</v>
      </c>
      <c r="E17" s="6">
        <f t="shared" si="0"/>
        <v>10.870000000000001</v>
      </c>
      <c r="F17" s="6">
        <f t="shared" si="0"/>
        <v>42.71</v>
      </c>
      <c r="G17" s="6">
        <f t="shared" si="0"/>
        <v>308.15999999999997</v>
      </c>
      <c r="H17" s="6">
        <f t="shared" si="0"/>
        <v>424</v>
      </c>
      <c r="I17" s="6">
        <f t="shared" si="0"/>
        <v>7.2099999999999991</v>
      </c>
      <c r="J17" s="6">
        <f t="shared" si="0"/>
        <v>10.790000000000001</v>
      </c>
      <c r="K17" s="6">
        <f t="shared" si="0"/>
        <v>49.58</v>
      </c>
      <c r="L17" s="6">
        <f>SUM(L14:L16)</f>
        <v>340.76</v>
      </c>
    </row>
    <row r="18" spans="1:12" s="66" customFormat="1" ht="15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s="66" customFormat="1" ht="15" customHeight="1" x14ac:dyDescent="0.25">
      <c r="A19" s="207" t="s">
        <v>117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9"/>
    </row>
    <row r="20" spans="1:12" s="66" customFormat="1" ht="15.75" customHeight="1" x14ac:dyDescent="0.25">
      <c r="A20" s="6">
        <v>62</v>
      </c>
      <c r="B20" s="11" t="s">
        <v>43</v>
      </c>
      <c r="C20" s="3">
        <v>150</v>
      </c>
      <c r="D20" s="3">
        <v>1.1599999999999999</v>
      </c>
      <c r="E20" s="3">
        <v>3.8</v>
      </c>
      <c r="F20" s="3">
        <v>6.03</v>
      </c>
      <c r="G20" s="3">
        <v>62.5</v>
      </c>
      <c r="H20" s="3">
        <v>200</v>
      </c>
      <c r="I20" s="3">
        <v>1.55</v>
      </c>
      <c r="J20" s="3">
        <v>5.07</v>
      </c>
      <c r="K20" s="3">
        <v>8.0399999999999991</v>
      </c>
      <c r="L20" s="3">
        <v>83.33</v>
      </c>
    </row>
    <row r="21" spans="1:12" s="66" customFormat="1" ht="15.75" customHeight="1" x14ac:dyDescent="0.25">
      <c r="A21" s="6">
        <v>637</v>
      </c>
      <c r="B21" s="12" t="s">
        <v>157</v>
      </c>
      <c r="C21" s="6">
        <v>200</v>
      </c>
      <c r="D21" s="6">
        <v>10.32</v>
      </c>
      <c r="E21" s="6">
        <v>13.84</v>
      </c>
      <c r="F21" s="6">
        <v>26.21</v>
      </c>
      <c r="G21" s="6">
        <v>318.88</v>
      </c>
      <c r="H21" s="6">
        <v>200</v>
      </c>
      <c r="I21" s="6">
        <v>11.35</v>
      </c>
      <c r="J21" s="6">
        <v>15.22</v>
      </c>
      <c r="K21" s="6">
        <v>28.83</v>
      </c>
      <c r="L21" s="6">
        <v>350.77</v>
      </c>
    </row>
    <row r="22" spans="1:12" s="66" customFormat="1" ht="15.75" customHeight="1" x14ac:dyDescent="0.25">
      <c r="A22" s="6">
        <v>390</v>
      </c>
      <c r="B22" s="12" t="s">
        <v>109</v>
      </c>
      <c r="C22" s="6">
        <v>150</v>
      </c>
      <c r="D22" s="6">
        <v>0.24</v>
      </c>
      <c r="E22" s="6">
        <v>0.06</v>
      </c>
      <c r="F22" s="6">
        <v>18.149999999999999</v>
      </c>
      <c r="G22" s="6">
        <v>74.099999999999994</v>
      </c>
      <c r="H22" s="6">
        <v>200</v>
      </c>
      <c r="I22" s="6">
        <v>0.32</v>
      </c>
      <c r="J22" s="6">
        <v>0.08</v>
      </c>
      <c r="K22" s="6">
        <v>24.2</v>
      </c>
      <c r="L22" s="6">
        <v>98.8</v>
      </c>
    </row>
    <row r="23" spans="1:12" s="66" customFormat="1" ht="15" customHeight="1" x14ac:dyDescent="0.25">
      <c r="A23" s="63" t="s">
        <v>113</v>
      </c>
      <c r="B23" s="10" t="s">
        <v>124</v>
      </c>
      <c r="C23" s="3">
        <v>40</v>
      </c>
      <c r="D23" s="3">
        <v>2.8</v>
      </c>
      <c r="E23" s="3">
        <v>0.28000000000000003</v>
      </c>
      <c r="F23" s="3">
        <v>19.96</v>
      </c>
      <c r="G23" s="3">
        <v>96</v>
      </c>
      <c r="H23" s="3">
        <v>50</v>
      </c>
      <c r="I23" s="3">
        <v>2.8</v>
      </c>
      <c r="J23" s="3">
        <v>0.28000000000000003</v>
      </c>
      <c r="K23" s="3">
        <v>19.96</v>
      </c>
      <c r="L23" s="3">
        <v>120</v>
      </c>
    </row>
    <row r="24" spans="1:12" s="66" customFormat="1" ht="15" customHeight="1" x14ac:dyDescent="0.25">
      <c r="A24" s="80" t="s">
        <v>111</v>
      </c>
      <c r="B24" s="81"/>
      <c r="C24" s="6">
        <f t="shared" ref="C24:K24" si="1">SUM(C20:C23)</f>
        <v>540</v>
      </c>
      <c r="D24" s="6">
        <f t="shared" si="1"/>
        <v>14.52</v>
      </c>
      <c r="E24" s="6">
        <f t="shared" si="1"/>
        <v>17.98</v>
      </c>
      <c r="F24" s="6">
        <f t="shared" si="1"/>
        <v>70.349999999999994</v>
      </c>
      <c r="G24" s="6">
        <f>SUM(G20:G23)</f>
        <v>551.48</v>
      </c>
      <c r="H24" s="6">
        <f t="shared" si="1"/>
        <v>650</v>
      </c>
      <c r="I24" s="6">
        <f t="shared" si="1"/>
        <v>16.02</v>
      </c>
      <c r="J24" s="6">
        <f t="shared" si="1"/>
        <v>20.65</v>
      </c>
      <c r="K24" s="6">
        <f t="shared" si="1"/>
        <v>81.03</v>
      </c>
      <c r="L24" s="6">
        <f>SUM(L20:L23)</f>
        <v>652.9</v>
      </c>
    </row>
    <row r="25" spans="1:12" s="66" customFormat="1" ht="15" customHeight="1" x14ac:dyDescent="0.25">
      <c r="A25" s="58"/>
      <c r="B25" s="58"/>
      <c r="C25" s="58"/>
      <c r="D25" s="37"/>
      <c r="E25" s="37"/>
      <c r="F25" s="37"/>
      <c r="G25" s="37"/>
      <c r="H25" s="37"/>
      <c r="I25" s="37"/>
      <c r="J25" s="37"/>
      <c r="K25" s="37"/>
      <c r="L25" s="37"/>
    </row>
    <row r="26" spans="1:12" s="66" customFormat="1" ht="15" customHeight="1" x14ac:dyDescent="0.25">
      <c r="A26" s="207" t="s">
        <v>125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9"/>
    </row>
    <row r="27" spans="1:12" s="66" customFormat="1" ht="15.75" customHeight="1" x14ac:dyDescent="0.25">
      <c r="A27" s="6" t="s">
        <v>113</v>
      </c>
      <c r="B27" s="59" t="s">
        <v>128</v>
      </c>
      <c r="C27" s="6">
        <v>150</v>
      </c>
      <c r="D27" s="6">
        <v>4.5</v>
      </c>
      <c r="E27" s="6">
        <v>4.8</v>
      </c>
      <c r="F27" s="6">
        <v>7.05</v>
      </c>
      <c r="G27" s="6">
        <v>87</v>
      </c>
      <c r="H27" s="6">
        <v>200</v>
      </c>
      <c r="I27" s="6">
        <v>6</v>
      </c>
      <c r="J27" s="6">
        <v>6.4</v>
      </c>
      <c r="K27" s="6">
        <v>9.4</v>
      </c>
      <c r="L27" s="6">
        <v>116</v>
      </c>
    </row>
    <row r="28" spans="1:12" s="66" customFormat="1" ht="12.75" customHeight="1" x14ac:dyDescent="0.25">
      <c r="A28" s="53"/>
      <c r="B28" s="11" t="s">
        <v>38</v>
      </c>
      <c r="C28" s="3">
        <v>30</v>
      </c>
      <c r="D28" s="3">
        <v>2.5499999999999998</v>
      </c>
      <c r="E28" s="3">
        <v>3.18</v>
      </c>
      <c r="F28" s="3">
        <v>21.39</v>
      </c>
      <c r="G28" s="3">
        <v>119.1</v>
      </c>
      <c r="H28" s="3">
        <v>30</v>
      </c>
      <c r="I28" s="3">
        <v>2.5499999999999998</v>
      </c>
      <c r="J28" s="3">
        <v>3.18</v>
      </c>
      <c r="K28" s="3">
        <v>21.39</v>
      </c>
      <c r="L28" s="3">
        <v>119.1</v>
      </c>
    </row>
    <row r="29" spans="1:12" s="66" customFormat="1" ht="15" customHeight="1" x14ac:dyDescent="0.25">
      <c r="A29" s="80" t="s">
        <v>111</v>
      </c>
      <c r="B29" s="81"/>
      <c r="C29" s="6">
        <f>SUM(C27:C27)</f>
        <v>150</v>
      </c>
      <c r="D29" s="6">
        <f>SUM(D27:D27)</f>
        <v>4.5</v>
      </c>
      <c r="E29" s="6">
        <f>SUM(E27:E27)</f>
        <v>4.8</v>
      </c>
      <c r="F29" s="6">
        <f>SUM(F27:F27)</f>
        <v>7.05</v>
      </c>
      <c r="G29" s="6">
        <f t="shared" ref="G29:L29" si="2">SUM(G27:G28)</f>
        <v>206.1</v>
      </c>
      <c r="H29" s="6">
        <f t="shared" si="2"/>
        <v>230</v>
      </c>
      <c r="I29" s="6">
        <f t="shared" si="2"/>
        <v>8.5500000000000007</v>
      </c>
      <c r="J29" s="6">
        <f t="shared" si="2"/>
        <v>9.58</v>
      </c>
      <c r="K29" s="6">
        <f t="shared" si="2"/>
        <v>30.79</v>
      </c>
      <c r="L29" s="6">
        <f t="shared" si="2"/>
        <v>235.1</v>
      </c>
    </row>
    <row r="30" spans="1:12" s="66" customFormat="1" ht="15" customHeight="1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s="66" customFormat="1" ht="15" customHeight="1" x14ac:dyDescent="0.25">
      <c r="A31" s="207" t="s">
        <v>129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9"/>
    </row>
    <row r="32" spans="1:12" s="66" customFormat="1" ht="15.75" customHeight="1" x14ac:dyDescent="0.25">
      <c r="A32" s="6">
        <v>220</v>
      </c>
      <c r="B32" s="11" t="s">
        <v>64</v>
      </c>
      <c r="C32" s="3">
        <v>150</v>
      </c>
      <c r="D32" s="3">
        <v>7.56</v>
      </c>
      <c r="E32" s="3">
        <v>10.39</v>
      </c>
      <c r="F32" s="3">
        <v>0.79</v>
      </c>
      <c r="G32" s="3">
        <v>228.45</v>
      </c>
      <c r="H32" s="3">
        <v>200</v>
      </c>
      <c r="I32" s="3">
        <v>10.1</v>
      </c>
      <c r="J32" s="3">
        <v>13.85</v>
      </c>
      <c r="K32" s="3">
        <v>1.1000000000000001</v>
      </c>
      <c r="L32" s="3">
        <v>304.60000000000002</v>
      </c>
    </row>
    <row r="33" spans="1:12" s="66" customFormat="1" ht="15" customHeight="1" x14ac:dyDescent="0.25">
      <c r="A33" s="6">
        <v>410</v>
      </c>
      <c r="B33" s="10" t="s">
        <v>130</v>
      </c>
      <c r="C33" s="3">
        <v>150</v>
      </c>
      <c r="D33" s="3">
        <v>4.4999999999999998E-2</v>
      </c>
      <c r="E33" s="3">
        <v>0</v>
      </c>
      <c r="F33" s="3">
        <v>4.51</v>
      </c>
      <c r="G33" s="3">
        <v>18.239999999999998</v>
      </c>
      <c r="H33" s="3">
        <v>200</v>
      </c>
      <c r="I33" s="3">
        <v>0.06</v>
      </c>
      <c r="J33" s="3">
        <v>0</v>
      </c>
      <c r="K33" s="3">
        <v>6.02</v>
      </c>
      <c r="L33" s="3">
        <v>24.32</v>
      </c>
    </row>
    <row r="34" spans="1:12" s="66" customFormat="1" ht="15.75" customHeight="1" x14ac:dyDescent="0.25">
      <c r="A34" s="6" t="s">
        <v>113</v>
      </c>
      <c r="B34" s="12" t="s">
        <v>194</v>
      </c>
      <c r="C34" s="6">
        <v>30</v>
      </c>
      <c r="D34" s="6">
        <v>1.5</v>
      </c>
      <c r="E34" s="6">
        <v>0.06</v>
      </c>
      <c r="F34" s="6">
        <v>26.4</v>
      </c>
      <c r="G34" s="6">
        <v>99</v>
      </c>
      <c r="H34" s="6">
        <v>30</v>
      </c>
      <c r="I34" s="6">
        <v>1.5</v>
      </c>
      <c r="J34" s="6">
        <v>0.06</v>
      </c>
      <c r="K34" s="6">
        <v>26.4</v>
      </c>
      <c r="L34" s="6">
        <v>99</v>
      </c>
    </row>
    <row r="35" spans="1:12" s="66" customFormat="1" ht="15" customHeight="1" x14ac:dyDescent="0.25">
      <c r="A35" s="63" t="s">
        <v>113</v>
      </c>
      <c r="B35" s="10" t="s">
        <v>16</v>
      </c>
      <c r="C35" s="3"/>
      <c r="D35" s="3"/>
      <c r="E35" s="3"/>
      <c r="F35" s="3"/>
      <c r="G35" s="3"/>
      <c r="H35" s="3">
        <v>25</v>
      </c>
      <c r="I35" s="3">
        <v>4.25</v>
      </c>
      <c r="J35" s="3">
        <v>1.65</v>
      </c>
      <c r="K35" s="3">
        <v>21.25</v>
      </c>
      <c r="L35" s="3">
        <v>64.8</v>
      </c>
    </row>
    <row r="36" spans="1:12" s="66" customFormat="1" ht="15" customHeight="1" x14ac:dyDescent="0.25">
      <c r="A36" s="59" t="s">
        <v>111</v>
      </c>
      <c r="B36" s="59"/>
      <c r="C36" s="6">
        <f t="shared" ref="C36:K36" si="3">SUM(C32:C35)</f>
        <v>330</v>
      </c>
      <c r="D36" s="6">
        <f t="shared" si="3"/>
        <v>9.1050000000000004</v>
      </c>
      <c r="E36" s="6">
        <f t="shared" si="3"/>
        <v>10.450000000000001</v>
      </c>
      <c r="F36" s="6">
        <f t="shared" si="3"/>
        <v>31.7</v>
      </c>
      <c r="G36" s="6">
        <f t="shared" si="3"/>
        <v>345.69</v>
      </c>
      <c r="H36" s="6">
        <f t="shared" si="3"/>
        <v>455</v>
      </c>
      <c r="I36" s="6">
        <f t="shared" si="3"/>
        <v>15.91</v>
      </c>
      <c r="J36" s="6">
        <f t="shared" si="3"/>
        <v>15.56</v>
      </c>
      <c r="K36" s="6">
        <f t="shared" si="3"/>
        <v>54.769999999999996</v>
      </c>
      <c r="L36" s="6">
        <f>SUM(L32:L35)</f>
        <v>492.72</v>
      </c>
    </row>
    <row r="37" spans="1:12" s="66" customFormat="1" ht="15" customHeight="1" x14ac:dyDescent="0.25">
      <c r="A37" s="36" t="s">
        <v>131</v>
      </c>
      <c r="B37" s="57"/>
      <c r="C37" s="36">
        <f>C36+C29+C24+C17</f>
        <v>1362</v>
      </c>
      <c r="D37" s="57"/>
      <c r="E37" s="57"/>
      <c r="F37" s="57"/>
      <c r="G37" s="36">
        <f>G36+G29+G24+G17</f>
        <v>1411.4299999999998</v>
      </c>
      <c r="H37" s="36">
        <f>H36+H29+H24+H17</f>
        <v>1759</v>
      </c>
      <c r="I37" s="57"/>
      <c r="J37" s="57"/>
      <c r="K37" s="57"/>
      <c r="L37" s="36">
        <f>L36+L29+L24+L17</f>
        <v>1721.48</v>
      </c>
    </row>
    <row r="38" spans="1:12" s="66" customFormat="1" x14ac:dyDescent="0.25"/>
    <row r="39" spans="1:12" s="66" customFormat="1" ht="15" customHeight="1" x14ac:dyDescent="0.25">
      <c r="A39" s="204">
        <v>44474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9"/>
    </row>
    <row r="40" spans="1:12" s="66" customFormat="1" x14ac:dyDescent="0.25">
      <c r="A40" s="207" t="s">
        <v>116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9"/>
    </row>
    <row r="41" spans="1:12" s="66" customFormat="1" ht="15.75" customHeight="1" x14ac:dyDescent="0.25">
      <c r="A41" s="6">
        <v>168</v>
      </c>
      <c r="B41" s="10" t="s">
        <v>8</v>
      </c>
      <c r="C41" s="3">
        <v>150</v>
      </c>
      <c r="D41" s="3">
        <v>4.74</v>
      </c>
      <c r="E41" s="3">
        <v>6.68</v>
      </c>
      <c r="F41" s="3">
        <v>19.12</v>
      </c>
      <c r="G41" s="3">
        <v>155.54</v>
      </c>
      <c r="H41" s="3">
        <v>180</v>
      </c>
      <c r="I41" s="3">
        <v>5.69</v>
      </c>
      <c r="J41" s="3">
        <v>8.02</v>
      </c>
      <c r="K41" s="3">
        <v>22.94</v>
      </c>
      <c r="L41" s="3">
        <v>186.65</v>
      </c>
    </row>
    <row r="42" spans="1:12" s="66" customFormat="1" ht="15.75" customHeight="1" x14ac:dyDescent="0.25">
      <c r="A42" s="6">
        <v>1</v>
      </c>
      <c r="B42" s="12" t="s">
        <v>110</v>
      </c>
      <c r="C42" s="6">
        <v>36</v>
      </c>
      <c r="D42" s="6">
        <v>2.17</v>
      </c>
      <c r="E42" s="6">
        <v>6.79</v>
      </c>
      <c r="F42" s="6">
        <v>13.15</v>
      </c>
      <c r="G42" s="6">
        <v>122.4</v>
      </c>
      <c r="H42" s="6">
        <v>37</v>
      </c>
      <c r="I42" s="6">
        <v>2.2599999999999998</v>
      </c>
      <c r="J42" s="6">
        <v>6.98</v>
      </c>
      <c r="K42" s="6">
        <v>13.52</v>
      </c>
      <c r="L42" s="6">
        <v>125.8</v>
      </c>
    </row>
    <row r="43" spans="1:12" s="66" customFormat="1" ht="15.75" customHeight="1" x14ac:dyDescent="0.25">
      <c r="A43" s="6">
        <v>410</v>
      </c>
      <c r="B43" s="10" t="s">
        <v>20</v>
      </c>
      <c r="C43" s="3">
        <v>150</v>
      </c>
      <c r="D43" s="3">
        <v>0.09</v>
      </c>
      <c r="E43" s="3">
        <v>0</v>
      </c>
      <c r="F43" s="3">
        <v>9.0299999999999994</v>
      </c>
      <c r="G43" s="3">
        <v>36.479999999999997</v>
      </c>
      <c r="H43" s="3">
        <v>200</v>
      </c>
      <c r="I43" s="3">
        <v>0.12</v>
      </c>
      <c r="J43" s="3">
        <v>0</v>
      </c>
      <c r="K43" s="3">
        <v>12.04</v>
      </c>
      <c r="L43" s="3">
        <v>48.64</v>
      </c>
    </row>
    <row r="44" spans="1:12" s="66" customFormat="1" ht="15" customHeight="1" x14ac:dyDescent="0.25">
      <c r="A44" s="80" t="s">
        <v>111</v>
      </c>
      <c r="B44" s="81"/>
      <c r="C44" s="6">
        <f>SUM(C40:C43)</f>
        <v>336</v>
      </c>
      <c r="D44" s="6">
        <f>SUM(D41:D43)</f>
        <v>7</v>
      </c>
      <c r="E44" s="6">
        <f>SUM(E41:E43)</f>
        <v>13.469999999999999</v>
      </c>
      <c r="F44" s="6">
        <f>SUM(F41:F43)</f>
        <v>41.300000000000004</v>
      </c>
      <c r="G44" s="6">
        <f>SUM(G41:G43)</f>
        <v>314.42</v>
      </c>
      <c r="H44" s="6">
        <f>SUM(H40:H43)</f>
        <v>417</v>
      </c>
      <c r="I44" s="6">
        <f>SUM(I41:I43)</f>
        <v>8.07</v>
      </c>
      <c r="J44" s="6">
        <f>SUM(J41:J43)</f>
        <v>15</v>
      </c>
      <c r="K44" s="6">
        <f>SUM(K41:K43)</f>
        <v>48.5</v>
      </c>
      <c r="L44" s="6">
        <f>SUM(L41:L43)</f>
        <v>361.09</v>
      </c>
    </row>
    <row r="45" spans="1:12" s="66" customFormat="1" ht="15" customHeight="1" x14ac:dyDescent="0.25">
      <c r="A45" s="58"/>
      <c r="B45" s="58"/>
      <c r="C45" s="58"/>
      <c r="D45" s="37"/>
      <c r="E45" s="37"/>
      <c r="F45" s="37"/>
      <c r="G45" s="37"/>
      <c r="H45" s="37"/>
      <c r="I45" s="37"/>
      <c r="J45" s="37"/>
      <c r="K45" s="37"/>
      <c r="L45" s="37"/>
    </row>
    <row r="46" spans="1:12" s="66" customFormat="1" ht="15" customHeight="1" x14ac:dyDescent="0.25">
      <c r="A46" s="207" t="s">
        <v>117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9"/>
    </row>
    <row r="47" spans="1:12" s="66" customFormat="1" x14ac:dyDescent="0.25">
      <c r="A47" s="6">
        <v>87</v>
      </c>
      <c r="B47" s="11" t="s">
        <v>78</v>
      </c>
      <c r="C47" s="3">
        <v>150</v>
      </c>
      <c r="D47" s="3">
        <v>1.8</v>
      </c>
      <c r="E47" s="3">
        <v>2.85</v>
      </c>
      <c r="F47" s="3">
        <v>2.95</v>
      </c>
      <c r="G47" s="3">
        <v>59.27</v>
      </c>
      <c r="H47" s="3">
        <v>200</v>
      </c>
      <c r="I47" s="3">
        <v>2.4</v>
      </c>
      <c r="J47" s="3">
        <v>3.8</v>
      </c>
      <c r="K47" s="3">
        <v>3.93</v>
      </c>
      <c r="L47" s="3">
        <v>79</v>
      </c>
    </row>
    <row r="48" spans="1:12" s="66" customFormat="1" ht="15.75" customHeight="1" x14ac:dyDescent="0.25">
      <c r="A48" s="6">
        <v>332</v>
      </c>
      <c r="B48" s="11" t="s">
        <v>72</v>
      </c>
      <c r="C48" s="3">
        <v>120</v>
      </c>
      <c r="D48" s="3">
        <v>6.99</v>
      </c>
      <c r="E48" s="3">
        <v>4.34</v>
      </c>
      <c r="F48" s="3">
        <v>36</v>
      </c>
      <c r="G48" s="3">
        <v>211.05</v>
      </c>
      <c r="H48" s="3">
        <v>130</v>
      </c>
      <c r="I48" s="3">
        <v>7.57</v>
      </c>
      <c r="J48" s="3">
        <v>4.7</v>
      </c>
      <c r="K48" s="3">
        <v>39</v>
      </c>
      <c r="L48" s="3">
        <v>228.64</v>
      </c>
    </row>
    <row r="49" spans="1:12" s="66" customFormat="1" ht="15.75" customHeight="1" x14ac:dyDescent="0.25">
      <c r="A49" s="6">
        <v>268</v>
      </c>
      <c r="B49" s="10" t="s">
        <v>14</v>
      </c>
      <c r="C49" s="3">
        <v>80</v>
      </c>
      <c r="D49" s="3">
        <v>8.93</v>
      </c>
      <c r="E49" s="3">
        <v>6.62</v>
      </c>
      <c r="F49" s="3">
        <v>0.59</v>
      </c>
      <c r="G49" s="3">
        <v>162.49</v>
      </c>
      <c r="H49" s="3">
        <v>90</v>
      </c>
      <c r="I49" s="3">
        <v>10.039999999999999</v>
      </c>
      <c r="J49" s="3">
        <v>7.44</v>
      </c>
      <c r="K49" s="3">
        <v>0.66</v>
      </c>
      <c r="L49" s="3">
        <v>182.8</v>
      </c>
    </row>
    <row r="50" spans="1:12" s="66" customFormat="1" ht="15.75" customHeight="1" x14ac:dyDescent="0.25">
      <c r="A50" s="6" t="s">
        <v>113</v>
      </c>
      <c r="B50" s="88" t="s">
        <v>143</v>
      </c>
      <c r="C50" s="6">
        <v>40</v>
      </c>
      <c r="D50" s="6">
        <v>0.4</v>
      </c>
      <c r="E50" s="6">
        <v>4</v>
      </c>
      <c r="F50" s="6">
        <v>2.8</v>
      </c>
      <c r="G50" s="6">
        <v>48.8</v>
      </c>
      <c r="H50" s="6">
        <v>50</v>
      </c>
      <c r="I50" s="6">
        <v>0.5</v>
      </c>
      <c r="J50" s="6">
        <v>5</v>
      </c>
      <c r="K50" s="6">
        <v>3.5</v>
      </c>
      <c r="L50" s="6">
        <v>61</v>
      </c>
    </row>
    <row r="51" spans="1:12" s="66" customFormat="1" ht="15.75" customHeight="1" x14ac:dyDescent="0.25">
      <c r="A51" s="6">
        <v>394</v>
      </c>
      <c r="B51" s="11" t="s">
        <v>55</v>
      </c>
      <c r="C51" s="3">
        <v>150</v>
      </c>
      <c r="D51" s="3">
        <v>0.12</v>
      </c>
      <c r="E51" s="3">
        <v>0</v>
      </c>
      <c r="F51" s="3">
        <v>11.24</v>
      </c>
      <c r="G51" s="3">
        <v>45</v>
      </c>
      <c r="H51" s="3">
        <v>200</v>
      </c>
      <c r="I51" s="3">
        <v>0.16</v>
      </c>
      <c r="J51" s="3">
        <v>0</v>
      </c>
      <c r="K51" s="3">
        <v>14.99</v>
      </c>
      <c r="L51" s="3">
        <v>60</v>
      </c>
    </row>
    <row r="52" spans="1:12" s="66" customFormat="1" ht="15" customHeight="1" x14ac:dyDescent="0.25">
      <c r="A52" s="63" t="s">
        <v>113</v>
      </c>
      <c r="B52" s="10" t="s">
        <v>124</v>
      </c>
      <c r="C52" s="3">
        <v>40</v>
      </c>
      <c r="D52" s="3">
        <v>2.8</v>
      </c>
      <c r="E52" s="3">
        <v>0.28000000000000003</v>
      </c>
      <c r="F52" s="3">
        <v>19.96</v>
      </c>
      <c r="G52" s="3">
        <v>96</v>
      </c>
      <c r="H52" s="3">
        <v>50</v>
      </c>
      <c r="I52" s="3">
        <v>2.8</v>
      </c>
      <c r="J52" s="3">
        <v>0.28000000000000003</v>
      </c>
      <c r="K52" s="3">
        <v>19.96</v>
      </c>
      <c r="L52" s="3">
        <v>120</v>
      </c>
    </row>
    <row r="53" spans="1:12" s="66" customFormat="1" ht="15" customHeight="1" x14ac:dyDescent="0.25">
      <c r="A53" s="80" t="s">
        <v>111</v>
      </c>
      <c r="B53" s="81"/>
      <c r="C53" s="6">
        <f t="shared" ref="C53:K53" si="4">SUM(C47:C52)</f>
        <v>580</v>
      </c>
      <c r="D53" s="6">
        <f t="shared" si="4"/>
        <v>21.04</v>
      </c>
      <c r="E53" s="6">
        <f t="shared" si="4"/>
        <v>18.09</v>
      </c>
      <c r="F53" s="6">
        <f t="shared" si="4"/>
        <v>73.540000000000006</v>
      </c>
      <c r="G53" s="6">
        <f t="shared" si="4"/>
        <v>622.61</v>
      </c>
      <c r="H53" s="6">
        <f t="shared" si="4"/>
        <v>720</v>
      </c>
      <c r="I53" s="6">
        <f t="shared" si="4"/>
        <v>23.47</v>
      </c>
      <c r="J53" s="6">
        <f t="shared" si="4"/>
        <v>21.220000000000002</v>
      </c>
      <c r="K53" s="6">
        <f t="shared" si="4"/>
        <v>82.039999999999992</v>
      </c>
      <c r="L53" s="6">
        <f>SUM(L47:L52)</f>
        <v>731.44</v>
      </c>
    </row>
    <row r="54" spans="1:12" s="66" customFormat="1" ht="15" customHeight="1" x14ac:dyDescent="0.25">
      <c r="A54" s="58"/>
      <c r="B54" s="58"/>
      <c r="C54" s="58"/>
      <c r="D54" s="37"/>
      <c r="E54" s="37"/>
      <c r="F54" s="37"/>
      <c r="G54" s="37"/>
      <c r="H54" s="37"/>
      <c r="I54" s="37"/>
      <c r="J54" s="37"/>
      <c r="K54" s="37"/>
      <c r="L54" s="37"/>
    </row>
    <row r="55" spans="1:12" s="66" customFormat="1" ht="15" customHeight="1" x14ac:dyDescent="0.25">
      <c r="A55" s="207" t="s">
        <v>125</v>
      </c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9"/>
    </row>
    <row r="56" spans="1:12" s="66" customFormat="1" x14ac:dyDescent="0.25">
      <c r="A56" s="6" t="s">
        <v>113</v>
      </c>
      <c r="B56" s="120" t="s">
        <v>182</v>
      </c>
      <c r="C56" s="3">
        <v>200</v>
      </c>
      <c r="D56" s="3">
        <v>0</v>
      </c>
      <c r="E56" s="3">
        <v>0</v>
      </c>
      <c r="F56" s="3">
        <v>22</v>
      </c>
      <c r="G56" s="3">
        <v>90</v>
      </c>
      <c r="H56" s="3">
        <v>200</v>
      </c>
      <c r="I56" s="3">
        <v>0</v>
      </c>
      <c r="J56" s="3">
        <v>0</v>
      </c>
      <c r="K56" s="3">
        <v>22</v>
      </c>
      <c r="L56" s="3">
        <v>90</v>
      </c>
    </row>
    <row r="57" spans="1:12" s="66" customFormat="1" x14ac:dyDescent="0.25">
      <c r="A57" s="6" t="s">
        <v>113</v>
      </c>
      <c r="B57" s="12" t="s">
        <v>112</v>
      </c>
      <c r="C57" s="6"/>
      <c r="D57" s="6"/>
      <c r="E57" s="6"/>
      <c r="F57" s="6"/>
      <c r="G57" s="6"/>
      <c r="H57" s="6">
        <v>30</v>
      </c>
      <c r="I57" s="6">
        <v>2.25</v>
      </c>
      <c r="J57" s="6">
        <v>4.5</v>
      </c>
      <c r="K57" s="6">
        <v>20.399999999999999</v>
      </c>
      <c r="L57" s="6">
        <v>132</v>
      </c>
    </row>
    <row r="58" spans="1:12" s="66" customFormat="1" ht="15" customHeight="1" x14ac:dyDescent="0.25">
      <c r="A58" s="80" t="s">
        <v>111</v>
      </c>
      <c r="B58" s="81"/>
      <c r="C58" s="6">
        <f>SUM(C56:C56)</f>
        <v>200</v>
      </c>
      <c r="D58" s="6">
        <f>SUM(D56:D56)</f>
        <v>0</v>
      </c>
      <c r="E58" s="6">
        <f>SUM(E56:E56)</f>
        <v>0</v>
      </c>
      <c r="F58" s="6">
        <f>SUM(F56:F56)</f>
        <v>22</v>
      </c>
      <c r="G58" s="6">
        <f>SUM(G56:G56)</f>
        <v>90</v>
      </c>
      <c r="H58" s="6">
        <f>SUM(H56:H57)</f>
        <v>230</v>
      </c>
      <c r="I58" s="6">
        <f>SUM(I56:I57)</f>
        <v>2.25</v>
      </c>
      <c r="J58" s="6">
        <f>SUM(J56:J57)</f>
        <v>4.5</v>
      </c>
      <c r="K58" s="6">
        <f>SUM(K56:K57)</f>
        <v>42.4</v>
      </c>
      <c r="L58" s="6">
        <f>SUM(L56:L57)</f>
        <v>222</v>
      </c>
    </row>
    <row r="59" spans="1:12" s="66" customFormat="1" ht="15" customHeight="1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spans="1:12" s="66" customFormat="1" ht="15" customHeight="1" x14ac:dyDescent="0.25">
      <c r="A60" s="207" t="s">
        <v>129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9"/>
    </row>
    <row r="61" spans="1:12" s="66" customFormat="1" x14ac:dyDescent="0.25">
      <c r="A61" s="6">
        <v>114</v>
      </c>
      <c r="B61" s="12" t="s">
        <v>114</v>
      </c>
      <c r="C61" s="6">
        <v>150</v>
      </c>
      <c r="D61" s="6">
        <v>3.52</v>
      </c>
      <c r="E61" s="6">
        <v>6.91</v>
      </c>
      <c r="F61" s="6">
        <v>18.239999999999998</v>
      </c>
      <c r="G61" s="6">
        <v>117.3</v>
      </c>
      <c r="H61" s="6">
        <v>200</v>
      </c>
      <c r="I61" s="6">
        <v>4.6900000000000004</v>
      </c>
      <c r="J61" s="6">
        <v>9.1999999999999993</v>
      </c>
      <c r="K61" s="6">
        <v>13.65</v>
      </c>
      <c r="L61" s="6">
        <v>156.4</v>
      </c>
    </row>
    <row r="62" spans="1:12" s="66" customFormat="1" x14ac:dyDescent="0.25">
      <c r="A62" s="6" t="s">
        <v>171</v>
      </c>
      <c r="B62" s="11" t="s">
        <v>246</v>
      </c>
      <c r="C62" s="3">
        <v>40</v>
      </c>
      <c r="D62" s="3">
        <v>3.09</v>
      </c>
      <c r="E62" s="3">
        <v>2.59</v>
      </c>
      <c r="F62" s="3">
        <v>19.260000000000002</v>
      </c>
      <c r="G62" s="3">
        <v>112.86</v>
      </c>
      <c r="H62" s="3">
        <v>60</v>
      </c>
      <c r="I62" s="3">
        <v>4.6399999999999997</v>
      </c>
      <c r="J62" s="3">
        <v>3.89</v>
      </c>
      <c r="K62" s="3">
        <v>28.9</v>
      </c>
      <c r="L62" s="3">
        <v>169.3</v>
      </c>
    </row>
    <row r="63" spans="1:12" s="66" customFormat="1" ht="15.75" customHeight="1" x14ac:dyDescent="0.25">
      <c r="A63" s="6">
        <v>410</v>
      </c>
      <c r="B63" s="10" t="s">
        <v>20</v>
      </c>
      <c r="C63" s="3">
        <v>150</v>
      </c>
      <c r="D63" s="3">
        <v>0.09</v>
      </c>
      <c r="E63" s="3">
        <v>0</v>
      </c>
      <c r="F63" s="3">
        <v>9.0299999999999994</v>
      </c>
      <c r="G63" s="3">
        <v>36.479999999999997</v>
      </c>
      <c r="H63" s="3">
        <v>200</v>
      </c>
      <c r="I63" s="3">
        <v>0.12</v>
      </c>
      <c r="J63" s="3">
        <v>0</v>
      </c>
      <c r="K63" s="3">
        <v>12.04</v>
      </c>
      <c r="L63" s="3">
        <v>48.64</v>
      </c>
    </row>
    <row r="64" spans="1:12" s="66" customFormat="1" ht="15" customHeight="1" x14ac:dyDescent="0.25">
      <c r="A64" s="63" t="s">
        <v>113</v>
      </c>
      <c r="B64" s="10" t="s">
        <v>16</v>
      </c>
      <c r="C64" s="3">
        <v>20</v>
      </c>
      <c r="D64" s="3">
        <v>3.4</v>
      </c>
      <c r="E64" s="3">
        <v>1.32</v>
      </c>
      <c r="F64" s="3">
        <v>17</v>
      </c>
      <c r="G64" s="3">
        <v>51.8</v>
      </c>
      <c r="H64" s="3">
        <v>25</v>
      </c>
      <c r="I64" s="3">
        <v>4.25</v>
      </c>
      <c r="J64" s="3">
        <v>1.65</v>
      </c>
      <c r="K64" s="3">
        <v>21.25</v>
      </c>
      <c r="L64" s="3">
        <v>64.8</v>
      </c>
    </row>
    <row r="65" spans="1:17" s="66" customFormat="1" ht="15" customHeight="1" x14ac:dyDescent="0.25">
      <c r="A65" s="78" t="s">
        <v>111</v>
      </c>
      <c r="B65" s="79"/>
      <c r="C65" s="82">
        <v>330</v>
      </c>
      <c r="D65" s="6">
        <f>SUM(D61:D64)</f>
        <v>10.1</v>
      </c>
      <c r="E65" s="6">
        <f>SUM(E61:E64)</f>
        <v>10.82</v>
      </c>
      <c r="F65" s="6">
        <f>SUM(F61:F64)</f>
        <v>63.53</v>
      </c>
      <c r="G65" s="6">
        <f>SUM(G61:G64)</f>
        <v>318.44</v>
      </c>
      <c r="H65" s="6">
        <v>410</v>
      </c>
      <c r="I65" s="6">
        <f>SUM(I61:I64)</f>
        <v>13.7</v>
      </c>
      <c r="J65" s="6">
        <f>SUM(J61:J64)</f>
        <v>14.74</v>
      </c>
      <c r="K65" s="6">
        <f>SUM(K61:K64)</f>
        <v>75.84</v>
      </c>
      <c r="L65" s="6">
        <f>SUM(L61:L64)</f>
        <v>439.14000000000004</v>
      </c>
    </row>
    <row r="66" spans="1:17" s="66" customFormat="1" ht="15" customHeight="1" x14ac:dyDescent="0.25">
      <c r="A66" s="36" t="s">
        <v>131</v>
      </c>
      <c r="B66" s="57"/>
      <c r="C66" s="36">
        <f>C44+C53+C58+C65</f>
        <v>1446</v>
      </c>
      <c r="D66" s="57"/>
      <c r="E66" s="57"/>
      <c r="F66" s="57"/>
      <c r="G66" s="36">
        <f>G44+G53+G58+G65</f>
        <v>1345.47</v>
      </c>
      <c r="H66" s="36">
        <f>H44+H53+H58+H65</f>
        <v>1777</v>
      </c>
      <c r="I66" s="57"/>
      <c r="J66" s="57"/>
      <c r="K66" s="57"/>
      <c r="L66" s="36">
        <f>L44+L53+L58+L65</f>
        <v>1753.67</v>
      </c>
    </row>
    <row r="67" spans="1:17" s="66" customFormat="1" x14ac:dyDescent="0.25"/>
    <row r="68" spans="1:17" s="66" customFormat="1" ht="15" customHeight="1" x14ac:dyDescent="0.25">
      <c r="A68" s="204">
        <v>44475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9"/>
    </row>
    <row r="69" spans="1:17" s="66" customFormat="1" ht="15" customHeight="1" x14ac:dyDescent="0.25">
      <c r="A69" s="207" t="s">
        <v>116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9"/>
    </row>
    <row r="70" spans="1:17" s="66" customFormat="1" ht="15.75" customHeight="1" x14ac:dyDescent="0.25">
      <c r="A70" s="6">
        <v>177</v>
      </c>
      <c r="B70" s="11" t="s">
        <v>83</v>
      </c>
      <c r="C70" s="3">
        <v>150</v>
      </c>
      <c r="D70" s="3">
        <v>3.86</v>
      </c>
      <c r="E70" s="3">
        <v>8.2899999999999991</v>
      </c>
      <c r="F70" s="3">
        <v>30.1</v>
      </c>
      <c r="G70" s="3">
        <v>224.6</v>
      </c>
      <c r="H70" s="3">
        <v>180</v>
      </c>
      <c r="I70" s="3">
        <v>4.75</v>
      </c>
      <c r="J70" s="3">
        <v>10.210000000000001</v>
      </c>
      <c r="K70" s="3">
        <v>37.130000000000003</v>
      </c>
      <c r="L70" s="3">
        <v>276.3</v>
      </c>
    </row>
    <row r="71" spans="1:17" s="66" customFormat="1" ht="15.75" customHeight="1" x14ac:dyDescent="0.25">
      <c r="A71" s="6">
        <v>3</v>
      </c>
      <c r="B71" s="64" t="s">
        <v>153</v>
      </c>
      <c r="C71" s="6">
        <v>42</v>
      </c>
      <c r="D71" s="6">
        <v>4.41</v>
      </c>
      <c r="E71" s="6">
        <v>6.42</v>
      </c>
      <c r="F71" s="6">
        <v>13.58</v>
      </c>
      <c r="G71" s="6">
        <v>129.69999999999999</v>
      </c>
      <c r="H71" s="6">
        <v>44</v>
      </c>
      <c r="I71" s="6">
        <v>4.7300000000000004</v>
      </c>
      <c r="J71" s="6">
        <v>6.88</v>
      </c>
      <c r="K71" s="6">
        <v>14.56</v>
      </c>
      <c r="L71" s="6">
        <v>139</v>
      </c>
    </row>
    <row r="72" spans="1:17" s="66" customFormat="1" ht="15.75" customHeight="1" x14ac:dyDescent="0.25">
      <c r="A72" s="6">
        <v>416</v>
      </c>
      <c r="B72" s="12" t="s">
        <v>108</v>
      </c>
      <c r="C72" s="6">
        <v>150</v>
      </c>
      <c r="D72" s="6">
        <v>3.15</v>
      </c>
      <c r="E72" s="6">
        <v>2.72</v>
      </c>
      <c r="F72" s="6">
        <v>12.96</v>
      </c>
      <c r="G72" s="6">
        <v>89</v>
      </c>
      <c r="H72" s="6">
        <v>200</v>
      </c>
      <c r="I72" s="6">
        <v>4.2</v>
      </c>
      <c r="J72" s="6">
        <v>3.62</v>
      </c>
      <c r="K72" s="6">
        <v>17.28</v>
      </c>
      <c r="L72" s="6">
        <v>118.66</v>
      </c>
      <c r="Q72" s="66" t="s">
        <v>104</v>
      </c>
    </row>
    <row r="73" spans="1:17" s="66" customFormat="1" ht="15" customHeight="1" x14ac:dyDescent="0.25">
      <c r="A73" s="80" t="s">
        <v>111</v>
      </c>
      <c r="B73" s="81"/>
      <c r="C73" s="6">
        <f t="shared" ref="C73:K73" si="5">SUM(C70:C72)</f>
        <v>342</v>
      </c>
      <c r="D73" s="6">
        <f t="shared" si="5"/>
        <v>11.42</v>
      </c>
      <c r="E73" s="6">
        <f t="shared" si="5"/>
        <v>17.43</v>
      </c>
      <c r="F73" s="6">
        <f t="shared" si="5"/>
        <v>56.64</v>
      </c>
      <c r="G73" s="6">
        <f t="shared" si="5"/>
        <v>443.29999999999995</v>
      </c>
      <c r="H73" s="6">
        <f t="shared" si="5"/>
        <v>424</v>
      </c>
      <c r="I73" s="6">
        <f t="shared" si="5"/>
        <v>13.68</v>
      </c>
      <c r="J73" s="6">
        <f t="shared" si="5"/>
        <v>20.71</v>
      </c>
      <c r="K73" s="6">
        <f t="shared" si="5"/>
        <v>68.97</v>
      </c>
      <c r="L73" s="6">
        <f>SUM(L70:L72)</f>
        <v>533.96</v>
      </c>
    </row>
    <row r="74" spans="1:17" s="66" customFormat="1" ht="15" customHeigh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</row>
    <row r="75" spans="1:17" s="66" customFormat="1" ht="15" customHeight="1" x14ac:dyDescent="0.25">
      <c r="A75" s="207" t="s">
        <v>117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9"/>
    </row>
    <row r="76" spans="1:17" s="66" customFormat="1" x14ac:dyDescent="0.25">
      <c r="A76" s="6">
        <v>80</v>
      </c>
      <c r="B76" s="11" t="s">
        <v>53</v>
      </c>
      <c r="C76" s="3">
        <v>150</v>
      </c>
      <c r="D76" s="3">
        <v>3.02</v>
      </c>
      <c r="E76" s="3">
        <v>6.78</v>
      </c>
      <c r="F76" s="3">
        <v>19.43</v>
      </c>
      <c r="G76" s="3">
        <v>89.76</v>
      </c>
      <c r="H76" s="3">
        <v>200</v>
      </c>
      <c r="I76" s="3">
        <v>4.03</v>
      </c>
      <c r="J76" s="3">
        <v>9.0399999999999991</v>
      </c>
      <c r="K76" s="3">
        <v>25.91</v>
      </c>
      <c r="L76" s="3">
        <v>119.68</v>
      </c>
    </row>
    <row r="77" spans="1:17" s="66" customFormat="1" ht="15.75" customHeight="1" x14ac:dyDescent="0.25">
      <c r="A77" s="6">
        <v>219</v>
      </c>
      <c r="B77" s="11" t="s">
        <v>34</v>
      </c>
      <c r="C77" s="3">
        <v>120</v>
      </c>
      <c r="D77" s="3">
        <v>4.41</v>
      </c>
      <c r="E77" s="3">
        <v>4.25</v>
      </c>
      <c r="F77" s="3">
        <v>28.27</v>
      </c>
      <c r="G77" s="3">
        <v>168.87</v>
      </c>
      <c r="H77" s="3">
        <v>130</v>
      </c>
      <c r="I77" s="3">
        <v>4.78</v>
      </c>
      <c r="J77" s="3">
        <v>4.5999999999999996</v>
      </c>
      <c r="K77" s="3">
        <v>30.63</v>
      </c>
      <c r="L77" s="3">
        <v>182.94</v>
      </c>
    </row>
    <row r="78" spans="1:17" s="66" customFormat="1" ht="15.75" customHeight="1" x14ac:dyDescent="0.25">
      <c r="A78" s="6">
        <v>299</v>
      </c>
      <c r="B78" s="11" t="s">
        <v>61</v>
      </c>
      <c r="C78" s="3">
        <v>60</v>
      </c>
      <c r="D78" s="3">
        <v>5.67</v>
      </c>
      <c r="E78" s="3">
        <v>13.74</v>
      </c>
      <c r="F78" s="3">
        <v>1.34</v>
      </c>
      <c r="G78" s="3">
        <v>154.05000000000001</v>
      </c>
      <c r="H78" s="3">
        <v>70</v>
      </c>
      <c r="I78" s="3">
        <v>6.61</v>
      </c>
      <c r="J78" s="3">
        <v>16.03</v>
      </c>
      <c r="K78" s="3">
        <v>1.56</v>
      </c>
      <c r="L78" s="3">
        <v>179.92</v>
      </c>
    </row>
    <row r="79" spans="1:17" s="66" customFormat="1" x14ac:dyDescent="0.25">
      <c r="A79" s="6">
        <v>366</v>
      </c>
      <c r="B79" s="47" t="s">
        <v>36</v>
      </c>
      <c r="C79" s="3">
        <v>30</v>
      </c>
      <c r="D79" s="3">
        <v>0.16</v>
      </c>
      <c r="E79" s="3">
        <v>1.1000000000000001</v>
      </c>
      <c r="F79" s="3">
        <v>1.57</v>
      </c>
      <c r="G79" s="3">
        <v>16.850000000000001</v>
      </c>
      <c r="H79" s="3">
        <v>30</v>
      </c>
      <c r="I79" s="3">
        <v>0.16</v>
      </c>
      <c r="J79" s="3">
        <v>1.1000000000000001</v>
      </c>
      <c r="K79" s="3">
        <v>1.57</v>
      </c>
      <c r="L79" s="3">
        <v>16.850000000000001</v>
      </c>
    </row>
    <row r="80" spans="1:17" s="66" customFormat="1" ht="15.75" customHeight="1" x14ac:dyDescent="0.25">
      <c r="A80" s="6">
        <v>396</v>
      </c>
      <c r="B80" s="11" t="s">
        <v>247</v>
      </c>
      <c r="C80" s="3">
        <v>150</v>
      </c>
      <c r="D80" s="3">
        <v>0.1</v>
      </c>
      <c r="E80" s="3">
        <v>0</v>
      </c>
      <c r="F80" s="3">
        <v>15.86</v>
      </c>
      <c r="G80" s="3">
        <v>63.8</v>
      </c>
      <c r="H80" s="3">
        <v>200</v>
      </c>
      <c r="I80" s="3">
        <v>0.13</v>
      </c>
      <c r="J80" s="3">
        <v>0</v>
      </c>
      <c r="K80" s="3">
        <v>21.15</v>
      </c>
      <c r="L80" s="3">
        <v>85.1</v>
      </c>
    </row>
    <row r="81" spans="1:16" s="66" customFormat="1" ht="15" customHeight="1" x14ac:dyDescent="0.25">
      <c r="A81" s="63" t="s">
        <v>113</v>
      </c>
      <c r="B81" s="10" t="s">
        <v>124</v>
      </c>
      <c r="C81" s="3">
        <v>20</v>
      </c>
      <c r="D81" s="3">
        <v>2.8</v>
      </c>
      <c r="E81" s="3">
        <v>0.28000000000000003</v>
      </c>
      <c r="F81" s="3">
        <v>19.96</v>
      </c>
      <c r="G81" s="3">
        <v>48</v>
      </c>
      <c r="H81" s="3">
        <v>25</v>
      </c>
      <c r="I81" s="3">
        <v>2.8</v>
      </c>
      <c r="J81" s="3">
        <v>0.28000000000000003</v>
      </c>
      <c r="K81" s="3">
        <v>19.96</v>
      </c>
      <c r="L81" s="3">
        <v>60</v>
      </c>
      <c r="P81" s="66" t="s">
        <v>234</v>
      </c>
    </row>
    <row r="82" spans="1:16" s="66" customFormat="1" ht="15" customHeight="1" x14ac:dyDescent="0.25">
      <c r="A82" s="80" t="s">
        <v>111</v>
      </c>
      <c r="B82" s="81"/>
      <c r="C82" s="6">
        <f t="shared" ref="C82:K82" si="6">SUM(C76:C81)</f>
        <v>530</v>
      </c>
      <c r="D82" s="6">
        <f t="shared" si="6"/>
        <v>16.16</v>
      </c>
      <c r="E82" s="6">
        <f t="shared" si="6"/>
        <v>26.150000000000006</v>
      </c>
      <c r="F82" s="6">
        <f t="shared" si="6"/>
        <v>86.43</v>
      </c>
      <c r="G82" s="6">
        <f t="shared" si="6"/>
        <v>541.33000000000004</v>
      </c>
      <c r="H82" s="6">
        <f t="shared" si="6"/>
        <v>655</v>
      </c>
      <c r="I82" s="6">
        <f t="shared" si="6"/>
        <v>18.510000000000002</v>
      </c>
      <c r="J82" s="6">
        <f t="shared" si="6"/>
        <v>31.050000000000004</v>
      </c>
      <c r="K82" s="6">
        <f t="shared" si="6"/>
        <v>100.78</v>
      </c>
      <c r="L82" s="6">
        <f>SUM(L76:L81)</f>
        <v>644.49</v>
      </c>
    </row>
    <row r="83" spans="1:16" s="66" customFormat="1" ht="15" customHeight="1" x14ac:dyDescent="0.25">
      <c r="A83" s="58"/>
      <c r="B83" s="58"/>
      <c r="C83" s="58"/>
      <c r="D83" s="37"/>
      <c r="E83" s="37"/>
      <c r="F83" s="37"/>
      <c r="G83" s="37"/>
      <c r="H83" s="37"/>
      <c r="I83" s="37"/>
      <c r="J83" s="37"/>
      <c r="K83" s="37"/>
      <c r="L83" s="37"/>
    </row>
    <row r="84" spans="1:16" s="66" customFormat="1" ht="15" customHeight="1" x14ac:dyDescent="0.25">
      <c r="A84" s="207" t="s">
        <v>125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9"/>
    </row>
    <row r="85" spans="1:16" s="66" customFormat="1" ht="15.75" customHeight="1" x14ac:dyDescent="0.25">
      <c r="A85" s="6" t="s">
        <v>113</v>
      </c>
      <c r="B85" s="12" t="s">
        <v>136</v>
      </c>
      <c r="C85" s="6">
        <v>150</v>
      </c>
      <c r="D85" s="6">
        <v>1.2</v>
      </c>
      <c r="E85" s="6">
        <v>0.3</v>
      </c>
      <c r="F85" s="6">
        <v>11.25</v>
      </c>
      <c r="G85" s="6">
        <v>57</v>
      </c>
      <c r="H85" s="6">
        <v>150</v>
      </c>
      <c r="I85" s="6">
        <v>1.2</v>
      </c>
      <c r="J85" s="6">
        <v>0.3</v>
      </c>
      <c r="K85" s="6">
        <v>11.25</v>
      </c>
      <c r="L85" s="6">
        <v>57</v>
      </c>
    </row>
    <row r="86" spans="1:16" s="66" customFormat="1" ht="15" customHeight="1" x14ac:dyDescent="0.25">
      <c r="A86" s="80" t="s">
        <v>111</v>
      </c>
      <c r="B86" s="81"/>
      <c r="C86" s="6">
        <f>SUM(C85:C85)</f>
        <v>150</v>
      </c>
      <c r="D86" s="6">
        <f>SUM(D85:D85)</f>
        <v>1.2</v>
      </c>
      <c r="E86" s="6">
        <f>SUM(E85:E85)</f>
        <v>0.3</v>
      </c>
      <c r="F86" s="6">
        <f>SUM(F85:F85)</f>
        <v>11.25</v>
      </c>
      <c r="G86" s="6">
        <f>SUM(G85:G85)</f>
        <v>57</v>
      </c>
      <c r="H86" s="6"/>
      <c r="I86" s="6">
        <f>SUM(I85:I85)</f>
        <v>1.2</v>
      </c>
      <c r="J86" s="6">
        <f>SUM(J85:J85)</f>
        <v>0.3</v>
      </c>
      <c r="K86" s="6">
        <f>SUM(K85:K85)</f>
        <v>11.25</v>
      </c>
      <c r="L86" s="6">
        <f>SUM(L85:L85)</f>
        <v>57</v>
      </c>
    </row>
    <row r="87" spans="1:16" s="66" customFormat="1" ht="15" customHeight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</row>
    <row r="88" spans="1:16" s="66" customFormat="1" ht="15" customHeight="1" x14ac:dyDescent="0.25">
      <c r="A88" s="207" t="s">
        <v>129</v>
      </c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9"/>
    </row>
    <row r="89" spans="1:16" s="66" customFormat="1" ht="15.75" customHeight="1" x14ac:dyDescent="0.25">
      <c r="A89" s="6">
        <v>217</v>
      </c>
      <c r="B89" s="11" t="s">
        <v>51</v>
      </c>
      <c r="C89" s="3">
        <v>150</v>
      </c>
      <c r="D89" s="3">
        <v>19.07</v>
      </c>
      <c r="E89" s="3">
        <v>7.62</v>
      </c>
      <c r="F89" s="3">
        <v>19.34</v>
      </c>
      <c r="G89" s="3">
        <v>222.15</v>
      </c>
      <c r="H89" s="3">
        <v>200</v>
      </c>
      <c r="I89" s="3">
        <v>25.43</v>
      </c>
      <c r="J89" s="3">
        <v>10.16</v>
      </c>
      <c r="K89" s="3">
        <v>25.79</v>
      </c>
      <c r="L89" s="3">
        <v>296.2</v>
      </c>
    </row>
    <row r="90" spans="1:16" s="66" customFormat="1" ht="15.75" customHeight="1" x14ac:dyDescent="0.25">
      <c r="A90" s="6" t="s">
        <v>113</v>
      </c>
      <c r="B90" s="12" t="s">
        <v>164</v>
      </c>
      <c r="C90" s="6">
        <v>30</v>
      </c>
      <c r="D90" s="6">
        <v>1.26</v>
      </c>
      <c r="E90" s="6">
        <v>6.36</v>
      </c>
      <c r="F90" s="6">
        <v>19.2</v>
      </c>
      <c r="G90" s="6">
        <v>137.1</v>
      </c>
      <c r="H90" s="6">
        <v>30</v>
      </c>
      <c r="I90" s="6">
        <v>1.26</v>
      </c>
      <c r="J90" s="6">
        <v>6.36</v>
      </c>
      <c r="K90" s="6">
        <v>19.2</v>
      </c>
      <c r="L90" s="6">
        <v>137.1</v>
      </c>
    </row>
    <row r="91" spans="1:16" s="66" customFormat="1" ht="15" customHeight="1" x14ac:dyDescent="0.25">
      <c r="A91" s="6">
        <v>410</v>
      </c>
      <c r="B91" s="10" t="s">
        <v>130</v>
      </c>
      <c r="C91" s="3">
        <v>150</v>
      </c>
      <c r="D91" s="3">
        <v>4.4999999999999998E-2</v>
      </c>
      <c r="E91" s="3">
        <v>0</v>
      </c>
      <c r="F91" s="3">
        <v>4.51</v>
      </c>
      <c r="G91" s="3">
        <v>18.239999999999998</v>
      </c>
      <c r="H91" s="3">
        <v>200</v>
      </c>
      <c r="I91" s="3">
        <v>0.06</v>
      </c>
      <c r="J91" s="3">
        <v>0</v>
      </c>
      <c r="K91" s="3">
        <v>6.02</v>
      </c>
      <c r="L91" s="3">
        <v>24.32</v>
      </c>
    </row>
    <row r="92" spans="1:16" s="66" customFormat="1" ht="15" customHeight="1" x14ac:dyDescent="0.25">
      <c r="A92" s="63" t="s">
        <v>113</v>
      </c>
      <c r="B92" s="10" t="s">
        <v>16</v>
      </c>
      <c r="C92" s="3"/>
      <c r="D92" s="3"/>
      <c r="E92" s="3"/>
      <c r="F92" s="3"/>
      <c r="G92" s="3"/>
      <c r="H92" s="3">
        <v>25</v>
      </c>
      <c r="I92" s="3">
        <v>4.25</v>
      </c>
      <c r="J92" s="3">
        <v>1.65</v>
      </c>
      <c r="K92" s="3">
        <v>21.25</v>
      </c>
      <c r="L92" s="3">
        <v>64.8</v>
      </c>
    </row>
    <row r="93" spans="1:16" s="66" customFormat="1" ht="15" customHeight="1" x14ac:dyDescent="0.25">
      <c r="A93" s="80" t="s">
        <v>111</v>
      </c>
      <c r="B93" s="81"/>
      <c r="C93" s="6">
        <f t="shared" ref="C93:L93" si="7">SUM(C89:C92)</f>
        <v>330</v>
      </c>
      <c r="D93" s="6">
        <f t="shared" si="7"/>
        <v>20.375000000000004</v>
      </c>
      <c r="E93" s="6">
        <f t="shared" si="7"/>
        <v>13.98</v>
      </c>
      <c r="F93" s="6">
        <f t="shared" si="7"/>
        <v>43.05</v>
      </c>
      <c r="G93" s="6">
        <f t="shared" si="7"/>
        <v>377.49</v>
      </c>
      <c r="H93" s="6">
        <f>SUM(H89:H92)</f>
        <v>455</v>
      </c>
      <c r="I93" s="6">
        <f t="shared" si="7"/>
        <v>31</v>
      </c>
      <c r="J93" s="6">
        <f t="shared" si="7"/>
        <v>18.169999999999998</v>
      </c>
      <c r="K93" s="6">
        <f t="shared" si="7"/>
        <v>72.259999999999991</v>
      </c>
      <c r="L93" s="6">
        <f t="shared" si="7"/>
        <v>522.41999999999996</v>
      </c>
    </row>
    <row r="94" spans="1:16" s="66" customFormat="1" ht="15" customHeight="1" x14ac:dyDescent="0.25">
      <c r="A94" s="36" t="s">
        <v>131</v>
      </c>
      <c r="B94" s="57"/>
      <c r="C94" s="36">
        <f>C73+C82+C86+C93</f>
        <v>1352</v>
      </c>
      <c r="D94" s="57"/>
      <c r="E94" s="57"/>
      <c r="F94" s="57"/>
      <c r="G94" s="36">
        <f>G73+G82+G86+G93</f>
        <v>1419.1200000000001</v>
      </c>
      <c r="H94" s="36">
        <f>H73+H82+H86+H93</f>
        <v>1534</v>
      </c>
      <c r="I94" s="57"/>
      <c r="J94" s="57"/>
      <c r="K94" s="57"/>
      <c r="L94" s="36">
        <f>L73+L82+L86+L93</f>
        <v>1757.87</v>
      </c>
    </row>
    <row r="95" spans="1:16" s="66" customFormat="1" x14ac:dyDescent="0.25">
      <c r="L95" s="66" t="s">
        <v>248</v>
      </c>
    </row>
    <row r="96" spans="1:16" s="66" customFormat="1" ht="15" customHeight="1" x14ac:dyDescent="0.25">
      <c r="A96" s="204">
        <v>44476</v>
      </c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9"/>
    </row>
    <row r="97" spans="1:17" s="66" customFormat="1" ht="15" customHeight="1" x14ac:dyDescent="0.25">
      <c r="A97" s="207" t="s">
        <v>116</v>
      </c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9"/>
    </row>
    <row r="98" spans="1:17" s="66" customFormat="1" ht="15.75" customHeight="1" x14ac:dyDescent="0.25">
      <c r="A98" s="6">
        <v>168</v>
      </c>
      <c r="B98" s="11" t="s">
        <v>66</v>
      </c>
      <c r="C98" s="3">
        <v>150</v>
      </c>
      <c r="D98" s="3">
        <v>4.78</v>
      </c>
      <c r="E98" s="3">
        <v>5.14</v>
      </c>
      <c r="F98" s="3">
        <v>28.38</v>
      </c>
      <c r="G98" s="3">
        <v>176.21</v>
      </c>
      <c r="H98" s="3">
        <v>180</v>
      </c>
      <c r="I98" s="3">
        <v>5.73</v>
      </c>
      <c r="J98" s="3">
        <v>6.17</v>
      </c>
      <c r="K98" s="3">
        <v>34.06</v>
      </c>
      <c r="L98" s="3">
        <v>211.5</v>
      </c>
    </row>
    <row r="99" spans="1:17" s="66" customFormat="1" ht="15.75" customHeight="1" x14ac:dyDescent="0.25">
      <c r="A99" s="6">
        <v>1</v>
      </c>
      <c r="B99" s="12" t="s">
        <v>110</v>
      </c>
      <c r="C99" s="6">
        <v>36</v>
      </c>
      <c r="D99" s="6">
        <v>2.17</v>
      </c>
      <c r="E99" s="6">
        <v>6.79</v>
      </c>
      <c r="F99" s="6">
        <v>13.15</v>
      </c>
      <c r="G99" s="6">
        <v>122.4</v>
      </c>
      <c r="H99" s="6">
        <v>37</v>
      </c>
      <c r="I99" s="6">
        <v>2.2599999999999998</v>
      </c>
      <c r="J99" s="6">
        <v>6.98</v>
      </c>
      <c r="K99" s="6">
        <v>13.52</v>
      </c>
      <c r="L99" s="6">
        <v>125.8</v>
      </c>
    </row>
    <row r="100" spans="1:17" s="66" customFormat="1" x14ac:dyDescent="0.25">
      <c r="A100" s="6">
        <v>412</v>
      </c>
      <c r="B100" s="10" t="s">
        <v>12</v>
      </c>
      <c r="C100" s="3">
        <v>150</v>
      </c>
      <c r="D100" s="3">
        <v>0.05</v>
      </c>
      <c r="E100" s="3">
        <v>0.01</v>
      </c>
      <c r="F100" s="3">
        <v>11.48</v>
      </c>
      <c r="G100" s="3">
        <v>46.22</v>
      </c>
      <c r="H100" s="3">
        <v>200</v>
      </c>
      <c r="I100" s="3">
        <v>0.1</v>
      </c>
      <c r="J100" s="3">
        <v>0.01</v>
      </c>
      <c r="K100" s="3">
        <v>15.31</v>
      </c>
      <c r="L100" s="3">
        <v>61.63</v>
      </c>
      <c r="Q100" s="66" t="s">
        <v>223</v>
      </c>
    </row>
    <row r="101" spans="1:17" s="66" customFormat="1" ht="15" customHeight="1" x14ac:dyDescent="0.25">
      <c r="A101" s="80" t="s">
        <v>111</v>
      </c>
      <c r="B101" s="81"/>
      <c r="C101" s="6">
        <f t="shared" ref="C101:H101" si="8">SUM(C98:C100)</f>
        <v>336</v>
      </c>
      <c r="D101" s="6">
        <f t="shared" si="8"/>
        <v>7</v>
      </c>
      <c r="E101" s="6">
        <f t="shared" si="8"/>
        <v>11.94</v>
      </c>
      <c r="F101" s="6">
        <f t="shared" si="8"/>
        <v>53.010000000000005</v>
      </c>
      <c r="G101" s="6">
        <f t="shared" si="8"/>
        <v>344.83000000000004</v>
      </c>
      <c r="H101" s="6">
        <f t="shared" si="8"/>
        <v>417</v>
      </c>
      <c r="I101" s="6">
        <f>SUM(I98:I100)</f>
        <v>8.09</v>
      </c>
      <c r="J101" s="6">
        <f>SUM(J98:J100)</f>
        <v>13.16</v>
      </c>
      <c r="K101" s="6">
        <f>SUM(K98:K100)</f>
        <v>62.89</v>
      </c>
      <c r="L101" s="6">
        <f>SUM(L98:L100)</f>
        <v>398.93</v>
      </c>
    </row>
    <row r="102" spans="1:17" s="66" customFormat="1" ht="15" customHeight="1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</row>
    <row r="103" spans="1:17" s="66" customFormat="1" ht="15" customHeight="1" x14ac:dyDescent="0.25">
      <c r="A103" s="207" t="s">
        <v>117</v>
      </c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9"/>
    </row>
    <row r="104" spans="1:17" s="66" customFormat="1" x14ac:dyDescent="0.25">
      <c r="A104" s="6">
        <v>73</v>
      </c>
      <c r="B104" s="11" t="s">
        <v>71</v>
      </c>
      <c r="C104" s="3">
        <v>150</v>
      </c>
      <c r="D104" s="3">
        <v>1.94</v>
      </c>
      <c r="E104" s="3">
        <v>5.87</v>
      </c>
      <c r="F104" s="3">
        <v>6.84</v>
      </c>
      <c r="G104" s="3">
        <v>85.76</v>
      </c>
      <c r="H104" s="3">
        <v>200</v>
      </c>
      <c r="I104" s="3">
        <v>2.59</v>
      </c>
      <c r="J104" s="3">
        <v>7.83</v>
      </c>
      <c r="K104" s="3">
        <v>9.1199999999999992</v>
      </c>
      <c r="L104" s="3">
        <v>114.34</v>
      </c>
    </row>
    <row r="105" spans="1:17" s="66" customFormat="1" x14ac:dyDescent="0.25">
      <c r="A105" s="6">
        <v>332</v>
      </c>
      <c r="B105" s="48" t="s">
        <v>91</v>
      </c>
      <c r="C105" s="6">
        <v>120</v>
      </c>
      <c r="D105" s="6">
        <v>2.92</v>
      </c>
      <c r="E105" s="6">
        <v>4.29</v>
      </c>
      <c r="F105" s="6">
        <v>29.34</v>
      </c>
      <c r="G105" s="6">
        <v>167.76</v>
      </c>
      <c r="H105" s="3">
        <v>130</v>
      </c>
      <c r="I105" s="4">
        <v>3.37</v>
      </c>
      <c r="J105" s="4">
        <v>4.34</v>
      </c>
      <c r="K105" s="4">
        <v>34.92</v>
      </c>
      <c r="L105" s="3">
        <v>195.15</v>
      </c>
    </row>
    <row r="106" spans="1:17" s="66" customFormat="1" ht="15.75" customHeight="1" x14ac:dyDescent="0.25">
      <c r="A106" s="6">
        <v>271</v>
      </c>
      <c r="B106" s="11" t="s">
        <v>132</v>
      </c>
      <c r="C106" s="3">
        <v>80</v>
      </c>
      <c r="D106" s="3">
        <v>10.69</v>
      </c>
      <c r="E106" s="3">
        <v>3.76</v>
      </c>
      <c r="F106" s="3">
        <v>7.9</v>
      </c>
      <c r="G106" s="3">
        <v>108</v>
      </c>
      <c r="H106" s="3">
        <v>90</v>
      </c>
      <c r="I106" s="3">
        <v>12.03</v>
      </c>
      <c r="J106" s="3">
        <v>4.2300000000000004</v>
      </c>
      <c r="K106" s="3">
        <v>8.9</v>
      </c>
      <c r="L106" s="3">
        <v>121.5</v>
      </c>
    </row>
    <row r="107" spans="1:17" s="66" customFormat="1" x14ac:dyDescent="0.25">
      <c r="A107" s="6">
        <v>385</v>
      </c>
      <c r="B107" s="48" t="s">
        <v>219</v>
      </c>
      <c r="C107" s="6">
        <v>30</v>
      </c>
      <c r="D107" s="6">
        <v>0.5</v>
      </c>
      <c r="E107" s="6">
        <v>4.0199999999999996</v>
      </c>
      <c r="F107" s="6">
        <v>1.5</v>
      </c>
      <c r="G107" s="6">
        <v>44.04</v>
      </c>
      <c r="H107" s="6">
        <v>30</v>
      </c>
      <c r="I107" s="6">
        <v>0.5</v>
      </c>
      <c r="J107" s="6">
        <v>4.0199999999999996</v>
      </c>
      <c r="K107" s="6">
        <v>1.5</v>
      </c>
      <c r="L107" s="6">
        <v>44.04</v>
      </c>
    </row>
    <row r="108" spans="1:17" s="66" customFormat="1" ht="15.75" customHeight="1" x14ac:dyDescent="0.25">
      <c r="A108" s="6" t="s">
        <v>113</v>
      </c>
      <c r="B108" s="12" t="s">
        <v>243</v>
      </c>
      <c r="C108" s="6">
        <v>40</v>
      </c>
      <c r="D108" s="6">
        <v>0</v>
      </c>
      <c r="E108" s="6">
        <v>0</v>
      </c>
      <c r="F108" s="6">
        <v>1.2</v>
      </c>
      <c r="G108" s="6">
        <v>4.8</v>
      </c>
      <c r="H108" s="6">
        <v>50</v>
      </c>
      <c r="I108" s="6">
        <v>0</v>
      </c>
      <c r="J108" s="6">
        <v>0</v>
      </c>
      <c r="K108" s="6">
        <v>1.5</v>
      </c>
      <c r="L108" s="6">
        <v>6</v>
      </c>
    </row>
    <row r="109" spans="1:17" s="66" customFormat="1" ht="15.75" customHeight="1" x14ac:dyDescent="0.25">
      <c r="A109" s="6">
        <v>394</v>
      </c>
      <c r="B109" s="11" t="s">
        <v>185</v>
      </c>
      <c r="C109" s="3">
        <v>150</v>
      </c>
      <c r="D109" s="3">
        <v>0.12</v>
      </c>
      <c r="E109" s="3">
        <v>0</v>
      </c>
      <c r="F109" s="3">
        <v>11.24</v>
      </c>
      <c r="G109" s="3">
        <v>45</v>
      </c>
      <c r="H109" s="3">
        <v>200</v>
      </c>
      <c r="I109" s="3">
        <v>0.16</v>
      </c>
      <c r="J109" s="3">
        <v>0</v>
      </c>
      <c r="K109" s="3">
        <v>14.99</v>
      </c>
      <c r="L109" s="3">
        <v>60</v>
      </c>
    </row>
    <row r="110" spans="1:17" s="66" customFormat="1" ht="15" customHeight="1" x14ac:dyDescent="0.25">
      <c r="A110" s="63" t="s">
        <v>113</v>
      </c>
      <c r="B110" s="10" t="s">
        <v>124</v>
      </c>
      <c r="C110" s="3">
        <v>40</v>
      </c>
      <c r="D110" s="3">
        <v>2.8</v>
      </c>
      <c r="E110" s="3">
        <v>0.28000000000000003</v>
      </c>
      <c r="F110" s="3">
        <v>19.96</v>
      </c>
      <c r="G110" s="3">
        <v>96</v>
      </c>
      <c r="H110" s="3">
        <v>50</v>
      </c>
      <c r="I110" s="3">
        <v>2.8</v>
      </c>
      <c r="J110" s="3">
        <v>0.28000000000000003</v>
      </c>
      <c r="K110" s="3">
        <v>19.96</v>
      </c>
      <c r="L110" s="3">
        <v>120</v>
      </c>
    </row>
    <row r="111" spans="1:17" s="66" customFormat="1" ht="15" customHeight="1" x14ac:dyDescent="0.25">
      <c r="A111" s="80" t="s">
        <v>111</v>
      </c>
      <c r="B111" s="81"/>
      <c r="C111" s="6">
        <f>SUM(C104:C110)</f>
        <v>610</v>
      </c>
      <c r="D111" s="6">
        <f t="shared" ref="D111:K111" si="9">SUM(D104:D110)</f>
        <v>18.97</v>
      </c>
      <c r="E111" s="6">
        <f t="shared" si="9"/>
        <v>18.22</v>
      </c>
      <c r="F111" s="6">
        <f t="shared" si="9"/>
        <v>77.98</v>
      </c>
      <c r="G111" s="6">
        <f t="shared" si="9"/>
        <v>551.36</v>
      </c>
      <c r="H111" s="6">
        <f t="shared" si="9"/>
        <v>750</v>
      </c>
      <c r="I111" s="6">
        <f t="shared" si="9"/>
        <v>21.45</v>
      </c>
      <c r="J111" s="6">
        <f t="shared" si="9"/>
        <v>20.7</v>
      </c>
      <c r="K111" s="6">
        <f t="shared" si="9"/>
        <v>90.889999999999986</v>
      </c>
      <c r="L111" s="6">
        <f>SUM(L104:L110)</f>
        <v>661.03</v>
      </c>
    </row>
    <row r="112" spans="1:17" s="66" customFormat="1" ht="15" customHeight="1" x14ac:dyDescent="0.25">
      <c r="A112" s="58"/>
      <c r="B112" s="58"/>
      <c r="C112" s="58"/>
      <c r="D112" s="37"/>
      <c r="E112" s="37"/>
      <c r="F112" s="37"/>
      <c r="G112" s="37"/>
      <c r="H112" s="37"/>
      <c r="I112" s="37"/>
      <c r="J112" s="37"/>
      <c r="K112" s="37"/>
      <c r="L112" s="37"/>
    </row>
    <row r="113" spans="1:12" s="66" customFormat="1" ht="15" customHeight="1" x14ac:dyDescent="0.25">
      <c r="A113" s="207" t="s">
        <v>125</v>
      </c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9"/>
    </row>
    <row r="114" spans="1:12" s="66" customFormat="1" ht="15.75" customHeight="1" x14ac:dyDescent="0.25">
      <c r="A114" s="6" t="s">
        <v>113</v>
      </c>
      <c r="B114" s="59" t="s">
        <v>128</v>
      </c>
      <c r="C114" s="6">
        <v>150</v>
      </c>
      <c r="D114" s="6">
        <v>4.5</v>
      </c>
      <c r="E114" s="6">
        <v>4.8</v>
      </c>
      <c r="F114" s="6">
        <v>7.05</v>
      </c>
      <c r="G114" s="6">
        <v>87</v>
      </c>
      <c r="H114" s="6">
        <v>200</v>
      </c>
      <c r="I114" s="6">
        <v>6</v>
      </c>
      <c r="J114" s="6">
        <v>6.4</v>
      </c>
      <c r="K114" s="6">
        <v>9.4</v>
      </c>
      <c r="L114" s="6">
        <v>116</v>
      </c>
    </row>
    <row r="115" spans="1:12" s="66" customFormat="1" x14ac:dyDescent="0.25">
      <c r="A115" s="6" t="s">
        <v>113</v>
      </c>
      <c r="B115" s="12" t="s">
        <v>112</v>
      </c>
      <c r="C115" s="6">
        <v>15</v>
      </c>
      <c r="D115" s="6">
        <v>1.1299999999999999</v>
      </c>
      <c r="E115" s="6">
        <v>2.25</v>
      </c>
      <c r="F115" s="6">
        <v>10.4</v>
      </c>
      <c r="G115" s="6">
        <v>66</v>
      </c>
      <c r="H115" s="6">
        <v>30</v>
      </c>
      <c r="I115" s="6">
        <v>2.25</v>
      </c>
      <c r="J115" s="6">
        <v>4.5</v>
      </c>
      <c r="K115" s="6">
        <v>20.399999999999999</v>
      </c>
      <c r="L115" s="6">
        <v>132</v>
      </c>
    </row>
    <row r="116" spans="1:12" s="66" customFormat="1" ht="15" customHeight="1" x14ac:dyDescent="0.25">
      <c r="A116" s="80" t="s">
        <v>111</v>
      </c>
      <c r="B116" s="81"/>
      <c r="C116" s="6">
        <f t="shared" ref="C116:L116" si="10">SUM(C114:C115)</f>
        <v>165</v>
      </c>
      <c r="D116" s="6">
        <f t="shared" si="10"/>
        <v>5.63</v>
      </c>
      <c r="E116" s="6">
        <f t="shared" si="10"/>
        <v>7.05</v>
      </c>
      <c r="F116" s="6">
        <f t="shared" si="10"/>
        <v>17.45</v>
      </c>
      <c r="G116" s="6">
        <f t="shared" si="10"/>
        <v>153</v>
      </c>
      <c r="H116" s="6">
        <f t="shared" si="10"/>
        <v>230</v>
      </c>
      <c r="I116" s="6">
        <f t="shared" si="10"/>
        <v>8.25</v>
      </c>
      <c r="J116" s="6">
        <f t="shared" si="10"/>
        <v>10.9</v>
      </c>
      <c r="K116" s="6">
        <f t="shared" si="10"/>
        <v>29.799999999999997</v>
      </c>
      <c r="L116" s="6">
        <f t="shared" si="10"/>
        <v>248</v>
      </c>
    </row>
    <row r="117" spans="1:12" s="66" customFormat="1" ht="15" customHeight="1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</row>
    <row r="118" spans="1:12" s="66" customFormat="1" ht="15" customHeight="1" x14ac:dyDescent="0.25">
      <c r="A118" s="207" t="s">
        <v>129</v>
      </c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9"/>
    </row>
    <row r="119" spans="1:12" s="66" customFormat="1" ht="15.75" customHeight="1" x14ac:dyDescent="0.25">
      <c r="A119" s="6">
        <v>252</v>
      </c>
      <c r="B119" s="20" t="s">
        <v>251</v>
      </c>
      <c r="C119" s="3">
        <v>150</v>
      </c>
      <c r="D119" s="3">
        <v>21.92</v>
      </c>
      <c r="E119" s="3">
        <v>9.08</v>
      </c>
      <c r="F119" s="3">
        <v>21.83</v>
      </c>
      <c r="G119" s="3">
        <v>256.68</v>
      </c>
      <c r="H119" s="3">
        <v>180</v>
      </c>
      <c r="I119" s="3">
        <v>25.57</v>
      </c>
      <c r="J119" s="3">
        <v>10.59</v>
      </c>
      <c r="K119" s="3">
        <v>25.47</v>
      </c>
      <c r="L119" s="3">
        <v>299.45999999999998</v>
      </c>
    </row>
    <row r="120" spans="1:12" s="66" customFormat="1" ht="15.75" customHeight="1" x14ac:dyDescent="0.25">
      <c r="A120" s="6" t="s">
        <v>113</v>
      </c>
      <c r="B120" s="12" t="s">
        <v>190</v>
      </c>
      <c r="C120" s="6">
        <v>30</v>
      </c>
      <c r="D120" s="6">
        <v>2.04</v>
      </c>
      <c r="E120" s="6">
        <v>2.5499999999999998</v>
      </c>
      <c r="F120" s="6">
        <v>17.100000000000001</v>
      </c>
      <c r="G120" s="6">
        <v>92.1</v>
      </c>
      <c r="H120" s="6">
        <v>35</v>
      </c>
      <c r="I120" s="6">
        <v>2.38</v>
      </c>
      <c r="J120" s="6">
        <v>2.98</v>
      </c>
      <c r="K120" s="6">
        <v>19.95</v>
      </c>
      <c r="L120" s="6">
        <v>107.45</v>
      </c>
    </row>
    <row r="121" spans="1:12" s="66" customFormat="1" ht="15" customHeight="1" x14ac:dyDescent="0.25">
      <c r="A121" s="6">
        <v>410</v>
      </c>
      <c r="B121" s="10" t="s">
        <v>130</v>
      </c>
      <c r="C121" s="3">
        <v>150</v>
      </c>
      <c r="D121" s="3">
        <v>4.4999999999999998E-2</v>
      </c>
      <c r="E121" s="3">
        <v>0</v>
      </c>
      <c r="F121" s="3">
        <v>4.51</v>
      </c>
      <c r="G121" s="3">
        <v>18.239999999999998</v>
      </c>
      <c r="H121" s="3">
        <v>200</v>
      </c>
      <c r="I121" s="3">
        <v>0.06</v>
      </c>
      <c r="J121" s="3">
        <v>0</v>
      </c>
      <c r="K121" s="3">
        <v>6.02</v>
      </c>
      <c r="L121" s="3">
        <v>24.32</v>
      </c>
    </row>
    <row r="122" spans="1:12" s="66" customFormat="1" ht="15" customHeight="1" x14ac:dyDescent="0.25">
      <c r="A122" s="80" t="s">
        <v>111</v>
      </c>
      <c r="B122" s="81"/>
      <c r="C122" s="6">
        <f t="shared" ref="C122:L122" si="11">SUM(C119:C121)</f>
        <v>330</v>
      </c>
      <c r="D122" s="6">
        <f t="shared" si="11"/>
        <v>24.005000000000003</v>
      </c>
      <c r="E122" s="6">
        <f t="shared" si="11"/>
        <v>11.629999999999999</v>
      </c>
      <c r="F122" s="6">
        <f t="shared" si="11"/>
        <v>43.44</v>
      </c>
      <c r="G122" s="6">
        <f t="shared" si="11"/>
        <v>367.02</v>
      </c>
      <c r="H122" s="6">
        <f t="shared" si="11"/>
        <v>415</v>
      </c>
      <c r="I122" s="6">
        <f t="shared" si="11"/>
        <v>28.009999999999998</v>
      </c>
      <c r="J122" s="6">
        <f t="shared" si="11"/>
        <v>13.57</v>
      </c>
      <c r="K122" s="6">
        <f t="shared" si="11"/>
        <v>51.44</v>
      </c>
      <c r="L122" s="6">
        <f t="shared" si="11"/>
        <v>431.22999999999996</v>
      </c>
    </row>
    <row r="123" spans="1:12" s="66" customFormat="1" ht="15" customHeight="1" x14ac:dyDescent="0.25">
      <c r="A123" s="36" t="s">
        <v>131</v>
      </c>
      <c r="B123" s="57"/>
      <c r="C123" s="36">
        <f>C101+C111+C122+C116</f>
        <v>1441</v>
      </c>
      <c r="D123" s="57"/>
      <c r="E123" s="57"/>
      <c r="F123" s="57"/>
      <c r="G123" s="36">
        <f>G101+G111+G122+G116</f>
        <v>1416.21</v>
      </c>
      <c r="H123" s="36">
        <f>H101+H111+H122+H116</f>
        <v>1812</v>
      </c>
      <c r="I123" s="57"/>
      <c r="J123" s="57"/>
      <c r="K123" s="57"/>
      <c r="L123" s="36">
        <f>L101+L111+L122+L116</f>
        <v>1739.19</v>
      </c>
    </row>
    <row r="124" spans="1:12" s="66" customFormat="1" x14ac:dyDescent="0.25"/>
    <row r="125" spans="1:12" s="66" customFormat="1" ht="15" customHeight="1" x14ac:dyDescent="0.25">
      <c r="A125" s="204">
        <v>44477</v>
      </c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9"/>
    </row>
    <row r="126" spans="1:12" s="66" customFormat="1" ht="15" customHeight="1" x14ac:dyDescent="0.25">
      <c r="A126" s="207" t="s">
        <v>116</v>
      </c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9"/>
    </row>
    <row r="127" spans="1:12" s="66" customFormat="1" ht="15.75" customHeight="1" x14ac:dyDescent="0.25">
      <c r="A127" s="6">
        <v>168</v>
      </c>
      <c r="B127" s="11" t="s">
        <v>77</v>
      </c>
      <c r="C127" s="3">
        <v>150</v>
      </c>
      <c r="D127" s="3">
        <v>3.84</v>
      </c>
      <c r="E127" s="3">
        <v>4.97</v>
      </c>
      <c r="F127" s="3">
        <v>24.46</v>
      </c>
      <c r="G127" s="3">
        <v>157.6</v>
      </c>
      <c r="H127" s="3">
        <v>180</v>
      </c>
      <c r="I127" s="3">
        <v>4.6100000000000003</v>
      </c>
      <c r="J127" s="3">
        <v>5.97</v>
      </c>
      <c r="K127" s="3">
        <v>29.35</v>
      </c>
      <c r="L127" s="3">
        <v>189.12</v>
      </c>
    </row>
    <row r="128" spans="1:12" s="66" customFormat="1" ht="15.75" customHeight="1" x14ac:dyDescent="0.25">
      <c r="A128" s="6">
        <v>2</v>
      </c>
      <c r="B128" s="64" t="s">
        <v>135</v>
      </c>
      <c r="C128" s="6">
        <v>42</v>
      </c>
      <c r="D128" s="6">
        <v>2.17</v>
      </c>
      <c r="E128" s="6">
        <v>6.79</v>
      </c>
      <c r="F128" s="6">
        <v>13.15</v>
      </c>
      <c r="G128" s="6">
        <v>136.91999999999999</v>
      </c>
      <c r="H128" s="6">
        <v>44</v>
      </c>
      <c r="I128" s="6">
        <v>2.2599999999999998</v>
      </c>
      <c r="J128" s="6">
        <v>6.98</v>
      </c>
      <c r="K128" s="6">
        <v>13.52</v>
      </c>
      <c r="L128" s="6">
        <v>142.74</v>
      </c>
    </row>
    <row r="129" spans="1:16" s="66" customFormat="1" ht="15" customHeight="1" x14ac:dyDescent="0.25">
      <c r="A129" s="6">
        <v>410</v>
      </c>
      <c r="B129" s="10" t="s">
        <v>130</v>
      </c>
      <c r="C129" s="3">
        <v>150</v>
      </c>
      <c r="D129" s="3">
        <v>4.4999999999999998E-2</v>
      </c>
      <c r="E129" s="3">
        <v>0</v>
      </c>
      <c r="F129" s="3">
        <v>4.51</v>
      </c>
      <c r="G129" s="3">
        <v>18.239999999999998</v>
      </c>
      <c r="H129" s="3">
        <v>200</v>
      </c>
      <c r="I129" s="3">
        <v>0.06</v>
      </c>
      <c r="J129" s="3">
        <v>0</v>
      </c>
      <c r="K129" s="3">
        <v>6.02</v>
      </c>
      <c r="L129" s="3">
        <v>24.32</v>
      </c>
    </row>
    <row r="130" spans="1:16" s="66" customFormat="1" ht="15" customHeight="1" x14ac:dyDescent="0.25">
      <c r="A130" s="80" t="s">
        <v>111</v>
      </c>
      <c r="B130" s="81"/>
      <c r="C130" s="6">
        <f t="shared" ref="C130:H130" si="12">SUM(C127:C129)</f>
        <v>342</v>
      </c>
      <c r="D130" s="6">
        <f t="shared" si="12"/>
        <v>6.0549999999999997</v>
      </c>
      <c r="E130" s="6">
        <f t="shared" si="12"/>
        <v>11.76</v>
      </c>
      <c r="F130" s="6">
        <f t="shared" si="12"/>
        <v>42.12</v>
      </c>
      <c r="G130" s="6">
        <f>SUM(G127:G129)</f>
        <v>312.76</v>
      </c>
      <c r="H130" s="6">
        <f t="shared" si="12"/>
        <v>424</v>
      </c>
      <c r="I130" s="6">
        <f>SUM(I127:I129)</f>
        <v>6.93</v>
      </c>
      <c r="J130" s="6">
        <f>SUM(J127:J129)</f>
        <v>12.95</v>
      </c>
      <c r="K130" s="6">
        <f>SUM(K127:K129)</f>
        <v>48.89</v>
      </c>
      <c r="L130" s="6">
        <f>SUM(L127:L129)</f>
        <v>356.18</v>
      </c>
    </row>
    <row r="131" spans="1:16" s="66" customFormat="1" ht="15" customHeight="1" x14ac:dyDescent="0.25">
      <c r="A131" s="58"/>
      <c r="B131" s="58"/>
      <c r="C131" s="58"/>
      <c r="D131" s="37"/>
      <c r="E131" s="37"/>
      <c r="F131" s="37"/>
      <c r="G131" s="37"/>
      <c r="H131" s="37"/>
      <c r="I131" s="37"/>
      <c r="J131" s="37"/>
      <c r="K131" s="37"/>
      <c r="L131" s="37"/>
    </row>
    <row r="132" spans="1:16" s="66" customFormat="1" ht="15" customHeight="1" x14ac:dyDescent="0.25">
      <c r="A132" s="207" t="s">
        <v>117</v>
      </c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9"/>
    </row>
    <row r="133" spans="1:16" s="66" customFormat="1" x14ac:dyDescent="0.25">
      <c r="A133" s="6" t="s">
        <v>141</v>
      </c>
      <c r="B133" s="47" t="s">
        <v>144</v>
      </c>
      <c r="C133" s="3">
        <v>150</v>
      </c>
      <c r="D133" s="3">
        <v>1.4</v>
      </c>
      <c r="E133" s="3">
        <v>2.33</v>
      </c>
      <c r="F133" s="3">
        <v>8.17</v>
      </c>
      <c r="G133" s="3">
        <v>59.27</v>
      </c>
      <c r="H133" s="3">
        <v>200</v>
      </c>
      <c r="I133" s="3">
        <v>1.87</v>
      </c>
      <c r="J133" s="3">
        <v>3.11</v>
      </c>
      <c r="K133" s="3">
        <v>10.9</v>
      </c>
      <c r="L133" s="3">
        <v>79</v>
      </c>
    </row>
    <row r="134" spans="1:16" s="66" customFormat="1" ht="15.75" customHeight="1" x14ac:dyDescent="0.25">
      <c r="A134" s="6">
        <v>123</v>
      </c>
      <c r="B134" s="12" t="s">
        <v>142</v>
      </c>
      <c r="C134" s="6">
        <v>20</v>
      </c>
      <c r="D134" s="6">
        <v>2.46</v>
      </c>
      <c r="E134" s="6">
        <v>0.3</v>
      </c>
      <c r="F134" s="6">
        <v>15.21</v>
      </c>
      <c r="G134" s="6">
        <v>73.64</v>
      </c>
      <c r="H134" s="6">
        <v>25</v>
      </c>
      <c r="I134" s="6">
        <v>3.1</v>
      </c>
      <c r="J134" s="6">
        <v>0.39</v>
      </c>
      <c r="K134" s="6">
        <v>19.010000000000002</v>
      </c>
      <c r="L134" s="6">
        <v>92.05</v>
      </c>
    </row>
    <row r="135" spans="1:16" s="66" customFormat="1" ht="15.75" customHeight="1" x14ac:dyDescent="0.25">
      <c r="A135" s="6">
        <v>291</v>
      </c>
      <c r="B135" s="89" t="s">
        <v>217</v>
      </c>
      <c r="C135" s="6">
        <v>200</v>
      </c>
      <c r="D135" s="6">
        <v>14.26</v>
      </c>
      <c r="E135" s="6">
        <v>10.54</v>
      </c>
      <c r="F135" s="6">
        <v>32.68</v>
      </c>
      <c r="G135" s="6">
        <v>283.2</v>
      </c>
      <c r="H135" s="6">
        <v>220</v>
      </c>
      <c r="I135" s="6">
        <v>15.69</v>
      </c>
      <c r="J135" s="6">
        <v>11.59</v>
      </c>
      <c r="K135" s="6">
        <v>35.950000000000003</v>
      </c>
      <c r="L135" s="6">
        <v>310.42</v>
      </c>
    </row>
    <row r="136" spans="1:16" s="66" customFormat="1" x14ac:dyDescent="0.25">
      <c r="A136" s="6">
        <v>366</v>
      </c>
      <c r="B136" s="47" t="s">
        <v>36</v>
      </c>
      <c r="C136" s="3">
        <v>30</v>
      </c>
      <c r="D136" s="3">
        <v>0.16</v>
      </c>
      <c r="E136" s="3">
        <v>1.1000000000000001</v>
      </c>
      <c r="F136" s="3">
        <v>1.57</v>
      </c>
      <c r="G136" s="3">
        <v>16.850000000000001</v>
      </c>
      <c r="H136" s="3">
        <v>30</v>
      </c>
      <c r="I136" s="3">
        <v>0.16</v>
      </c>
      <c r="J136" s="3">
        <v>1.1000000000000001</v>
      </c>
      <c r="K136" s="3">
        <v>1.57</v>
      </c>
      <c r="L136" s="3">
        <v>16.850000000000001</v>
      </c>
    </row>
    <row r="137" spans="1:16" s="66" customFormat="1" ht="15.75" customHeight="1" x14ac:dyDescent="0.25">
      <c r="A137" s="6">
        <v>34</v>
      </c>
      <c r="B137" s="11" t="s">
        <v>37</v>
      </c>
      <c r="C137" s="3">
        <v>40</v>
      </c>
      <c r="D137" s="3">
        <v>0.88</v>
      </c>
      <c r="E137" s="3">
        <v>2.68</v>
      </c>
      <c r="F137" s="3">
        <v>4.12</v>
      </c>
      <c r="G137" s="3">
        <v>44</v>
      </c>
      <c r="H137" s="3">
        <v>50</v>
      </c>
      <c r="I137" s="3">
        <v>1.1000000000000001</v>
      </c>
      <c r="J137" s="3">
        <v>3.35</v>
      </c>
      <c r="K137" s="3">
        <v>5.15</v>
      </c>
      <c r="L137" s="3">
        <v>55</v>
      </c>
    </row>
    <row r="138" spans="1:16" s="66" customFormat="1" ht="15.75" customHeight="1" x14ac:dyDescent="0.25">
      <c r="A138" s="6">
        <v>394</v>
      </c>
      <c r="B138" s="11" t="s">
        <v>55</v>
      </c>
      <c r="C138" s="3">
        <v>150</v>
      </c>
      <c r="D138" s="3">
        <v>0.25</v>
      </c>
      <c r="E138" s="3">
        <v>0</v>
      </c>
      <c r="F138" s="3">
        <v>17</v>
      </c>
      <c r="G138" s="3">
        <v>68.989999999999995</v>
      </c>
      <c r="H138" s="3">
        <v>200</v>
      </c>
      <c r="I138" s="3">
        <v>0.33</v>
      </c>
      <c r="J138" s="3">
        <v>0</v>
      </c>
      <c r="K138" s="3">
        <v>22.67</v>
      </c>
      <c r="L138" s="3">
        <v>91.99</v>
      </c>
    </row>
    <row r="139" spans="1:16" s="66" customFormat="1" ht="15" customHeight="1" x14ac:dyDescent="0.25">
      <c r="A139" s="63" t="s">
        <v>113</v>
      </c>
      <c r="B139" s="10" t="s">
        <v>124</v>
      </c>
      <c r="C139" s="3">
        <v>20</v>
      </c>
      <c r="D139" s="3">
        <v>2.8</v>
      </c>
      <c r="E139" s="3">
        <v>0.28000000000000003</v>
      </c>
      <c r="F139" s="3">
        <v>19.96</v>
      </c>
      <c r="G139" s="3">
        <v>48</v>
      </c>
      <c r="H139" s="3">
        <v>25</v>
      </c>
      <c r="I139" s="3">
        <v>2.8</v>
      </c>
      <c r="J139" s="3">
        <v>0.28000000000000003</v>
      </c>
      <c r="K139" s="3">
        <v>19.96</v>
      </c>
      <c r="L139" s="3">
        <v>60</v>
      </c>
      <c r="P139" s="66" t="s">
        <v>234</v>
      </c>
    </row>
    <row r="140" spans="1:16" s="66" customFormat="1" ht="15" customHeight="1" x14ac:dyDescent="0.25">
      <c r="A140" s="80" t="s">
        <v>111</v>
      </c>
      <c r="B140" s="81"/>
      <c r="C140" s="6">
        <f>SUM(C133:C139)</f>
        <v>610</v>
      </c>
      <c r="D140" s="6">
        <f t="shared" ref="D140:K140" si="13">SUM(D133:D139)</f>
        <v>22.21</v>
      </c>
      <c r="E140" s="6">
        <f t="shared" si="13"/>
        <v>17.23</v>
      </c>
      <c r="F140" s="6">
        <f t="shared" si="13"/>
        <v>98.710000000000008</v>
      </c>
      <c r="G140" s="6">
        <f>SUM(G133:G139)</f>
        <v>593.95000000000005</v>
      </c>
      <c r="H140" s="6">
        <f t="shared" si="13"/>
        <v>750</v>
      </c>
      <c r="I140" s="6">
        <f t="shared" si="13"/>
        <v>25.05</v>
      </c>
      <c r="J140" s="6">
        <f t="shared" si="13"/>
        <v>19.820000000000004</v>
      </c>
      <c r="K140" s="6">
        <f t="shared" si="13"/>
        <v>115.21000000000001</v>
      </c>
      <c r="L140" s="6">
        <f>SUM(L133:L139)</f>
        <v>705.31000000000006</v>
      </c>
    </row>
    <row r="141" spans="1:16" s="66" customFormat="1" ht="15" customHeight="1" x14ac:dyDescent="0.25">
      <c r="A141" s="58"/>
      <c r="B141" s="58"/>
      <c r="C141" s="58"/>
      <c r="D141" s="37"/>
      <c r="E141" s="37"/>
      <c r="F141" s="37"/>
      <c r="G141" s="37"/>
      <c r="H141" s="37"/>
      <c r="I141" s="37"/>
      <c r="J141" s="37"/>
      <c r="K141" s="37"/>
      <c r="L141" s="37"/>
    </row>
    <row r="142" spans="1:16" s="66" customFormat="1" ht="15" customHeight="1" x14ac:dyDescent="0.25">
      <c r="A142" s="207" t="s">
        <v>125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9"/>
    </row>
    <row r="143" spans="1:16" s="66" customFormat="1" x14ac:dyDescent="0.25"/>
    <row r="144" spans="1:16" s="66" customFormat="1" ht="15.75" customHeight="1" x14ac:dyDescent="0.25">
      <c r="A144" s="6">
        <v>417</v>
      </c>
      <c r="B144" s="83" t="s">
        <v>252</v>
      </c>
      <c r="C144" s="3">
        <v>200</v>
      </c>
      <c r="D144" s="3">
        <v>0.11</v>
      </c>
      <c r="E144" s="3">
        <v>0</v>
      </c>
      <c r="F144" s="3">
        <v>21.1</v>
      </c>
      <c r="G144" s="3">
        <v>84.7</v>
      </c>
      <c r="H144" s="3">
        <v>200</v>
      </c>
      <c r="I144" s="3">
        <v>0.11</v>
      </c>
      <c r="J144" s="3">
        <v>0</v>
      </c>
      <c r="K144" s="3">
        <v>21.1</v>
      </c>
      <c r="L144" s="3">
        <v>84.7</v>
      </c>
    </row>
    <row r="145" spans="1:17" s="66" customFormat="1" x14ac:dyDescent="0.25">
      <c r="A145" s="6" t="s">
        <v>113</v>
      </c>
      <c r="B145" s="12" t="s">
        <v>112</v>
      </c>
      <c r="C145" s="6"/>
      <c r="D145" s="6"/>
      <c r="E145" s="6"/>
      <c r="F145" s="6"/>
      <c r="G145" s="6"/>
      <c r="H145" s="6">
        <v>30</v>
      </c>
      <c r="I145" s="6">
        <v>2.25</v>
      </c>
      <c r="J145" s="6">
        <v>4.5</v>
      </c>
      <c r="K145" s="6">
        <v>20.399999999999999</v>
      </c>
      <c r="L145" s="6">
        <v>132</v>
      </c>
    </row>
    <row r="146" spans="1:17" s="66" customFormat="1" ht="15" customHeight="1" x14ac:dyDescent="0.25">
      <c r="A146" s="80" t="s">
        <v>111</v>
      </c>
      <c r="B146" s="81"/>
      <c r="C146" s="6">
        <f>SUM(C144:C145)</f>
        <v>200</v>
      </c>
      <c r="D146" s="6">
        <f t="shared" ref="D146:K146" si="14">SUM(D144:D145)</f>
        <v>0.11</v>
      </c>
      <c r="E146" s="6">
        <f t="shared" si="14"/>
        <v>0</v>
      </c>
      <c r="F146" s="6">
        <f t="shared" si="14"/>
        <v>21.1</v>
      </c>
      <c r="G146" s="6">
        <f t="shared" si="14"/>
        <v>84.7</v>
      </c>
      <c r="H146" s="6">
        <f t="shared" si="14"/>
        <v>230</v>
      </c>
      <c r="I146" s="6">
        <f t="shared" si="14"/>
        <v>2.36</v>
      </c>
      <c r="J146" s="6">
        <f t="shared" si="14"/>
        <v>4.5</v>
      </c>
      <c r="K146" s="6">
        <f t="shared" si="14"/>
        <v>41.5</v>
      </c>
      <c r="L146" s="6">
        <f>SUM(L144:L145)</f>
        <v>216.7</v>
      </c>
    </row>
    <row r="147" spans="1:17" s="66" customFormat="1" ht="15" customHeight="1" x14ac:dyDescent="0.25">
      <c r="A147" s="207" t="s">
        <v>129</v>
      </c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9"/>
    </row>
    <row r="148" spans="1:17" s="66" customFormat="1" ht="15.75" customHeight="1" x14ac:dyDescent="0.25">
      <c r="A148" s="6">
        <v>233</v>
      </c>
      <c r="B148" s="11" t="s">
        <v>47</v>
      </c>
      <c r="C148" s="3">
        <v>180</v>
      </c>
      <c r="D148" s="3">
        <v>13.8</v>
      </c>
      <c r="E148" s="3">
        <v>17.100000000000001</v>
      </c>
      <c r="F148" s="3">
        <v>20.12</v>
      </c>
      <c r="G148" s="3">
        <v>252</v>
      </c>
      <c r="H148" s="3">
        <v>200</v>
      </c>
      <c r="I148" s="3">
        <v>15.33</v>
      </c>
      <c r="J148" s="3">
        <v>19</v>
      </c>
      <c r="K148" s="3">
        <v>22.36</v>
      </c>
      <c r="L148" s="3">
        <v>280</v>
      </c>
    </row>
    <row r="149" spans="1:17" s="66" customFormat="1" ht="15.75" customHeight="1" x14ac:dyDescent="0.25">
      <c r="A149" s="6" t="s">
        <v>113</v>
      </c>
      <c r="B149" s="59" t="s">
        <v>169</v>
      </c>
      <c r="C149" s="6">
        <v>30</v>
      </c>
      <c r="D149" s="6">
        <v>0.3</v>
      </c>
      <c r="E149" s="6">
        <v>2.13</v>
      </c>
      <c r="F149" s="6">
        <v>20.010000000000002</v>
      </c>
      <c r="G149" s="6">
        <v>100.5</v>
      </c>
      <c r="H149" s="6">
        <v>30</v>
      </c>
      <c r="I149" s="6">
        <v>0.3</v>
      </c>
      <c r="J149" s="6">
        <v>2.13</v>
      </c>
      <c r="K149" s="6">
        <v>20.010000000000002</v>
      </c>
      <c r="L149" s="6">
        <v>100.5</v>
      </c>
    </row>
    <row r="150" spans="1:17" s="66" customFormat="1" ht="15" customHeight="1" x14ac:dyDescent="0.25">
      <c r="A150" s="6">
        <v>410</v>
      </c>
      <c r="B150" s="10" t="s">
        <v>130</v>
      </c>
      <c r="C150" s="3">
        <v>150</v>
      </c>
      <c r="D150" s="3">
        <v>4.4999999999999998E-2</v>
      </c>
      <c r="E150" s="3">
        <v>0</v>
      </c>
      <c r="F150" s="3">
        <v>4.51</v>
      </c>
      <c r="G150" s="3">
        <v>18.239999999999998</v>
      </c>
      <c r="H150" s="3">
        <v>200</v>
      </c>
      <c r="I150" s="3">
        <v>0.06</v>
      </c>
      <c r="J150" s="3">
        <v>0</v>
      </c>
      <c r="K150" s="3">
        <v>6.02</v>
      </c>
      <c r="L150" s="3">
        <v>24.32</v>
      </c>
    </row>
    <row r="151" spans="1:17" s="66" customFormat="1" ht="15" customHeight="1" x14ac:dyDescent="0.25">
      <c r="A151" s="63" t="s">
        <v>113</v>
      </c>
      <c r="B151" s="10" t="s">
        <v>16</v>
      </c>
      <c r="C151" s="3">
        <v>20</v>
      </c>
      <c r="D151" s="3">
        <v>3.4</v>
      </c>
      <c r="E151" s="3">
        <v>1.32</v>
      </c>
      <c r="F151" s="3">
        <v>17</v>
      </c>
      <c r="G151" s="3">
        <v>51.8</v>
      </c>
      <c r="H151" s="3">
        <v>25</v>
      </c>
      <c r="I151" s="3">
        <v>4.25</v>
      </c>
      <c r="J151" s="3">
        <v>1.65</v>
      </c>
      <c r="K151" s="3">
        <v>21.25</v>
      </c>
      <c r="L151" s="3">
        <v>64.8</v>
      </c>
    </row>
    <row r="152" spans="1:17" s="66" customFormat="1" ht="15" customHeight="1" x14ac:dyDescent="0.25">
      <c r="A152" s="80" t="s">
        <v>111</v>
      </c>
      <c r="B152" s="81"/>
      <c r="C152" s="6">
        <f t="shared" ref="C152:K152" si="15">SUM(C148:C151)</f>
        <v>380</v>
      </c>
      <c r="D152" s="6">
        <f t="shared" si="15"/>
        <v>17.545000000000002</v>
      </c>
      <c r="E152" s="6">
        <f t="shared" si="15"/>
        <v>20.55</v>
      </c>
      <c r="F152" s="6">
        <f t="shared" si="15"/>
        <v>61.64</v>
      </c>
      <c r="G152" s="6">
        <f t="shared" si="15"/>
        <v>422.54</v>
      </c>
      <c r="H152" s="6">
        <f t="shared" si="15"/>
        <v>455</v>
      </c>
      <c r="I152" s="6">
        <f t="shared" si="15"/>
        <v>19.940000000000001</v>
      </c>
      <c r="J152" s="6">
        <f t="shared" si="15"/>
        <v>22.779999999999998</v>
      </c>
      <c r="K152" s="6">
        <f t="shared" si="15"/>
        <v>69.64</v>
      </c>
      <c r="L152" s="6">
        <f>SUM(L148:L151)</f>
        <v>469.62</v>
      </c>
    </row>
    <row r="153" spans="1:17" s="66" customFormat="1" ht="15" customHeight="1" x14ac:dyDescent="0.25">
      <c r="A153" s="36" t="s">
        <v>131</v>
      </c>
      <c r="B153" s="57"/>
      <c r="C153" s="36">
        <f>C130+C140+C146+C152</f>
        <v>1532</v>
      </c>
      <c r="D153" s="57"/>
      <c r="E153" s="57"/>
      <c r="F153" s="57"/>
      <c r="G153" s="36">
        <f>G130+G140+G146+G152</f>
        <v>1413.95</v>
      </c>
      <c r="H153" s="36">
        <f>H130+H140+H146+H152</f>
        <v>1859</v>
      </c>
      <c r="I153" s="57"/>
      <c r="J153" s="57"/>
      <c r="K153" s="57"/>
      <c r="L153" s="36">
        <f>L130+L140+L146+L152</f>
        <v>1747.81</v>
      </c>
    </row>
    <row r="154" spans="1:17" s="66" customFormat="1" x14ac:dyDescent="0.25"/>
    <row r="155" spans="1:17" s="66" customFormat="1" ht="15" customHeight="1" x14ac:dyDescent="0.25">
      <c r="A155" s="204">
        <v>44480</v>
      </c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9"/>
    </row>
    <row r="156" spans="1:17" s="66" customFormat="1" ht="15" customHeight="1" x14ac:dyDescent="0.25">
      <c r="A156" s="207" t="s">
        <v>116</v>
      </c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9"/>
    </row>
    <row r="157" spans="1:17" s="66" customFormat="1" x14ac:dyDescent="0.25">
      <c r="A157" s="6">
        <v>100</v>
      </c>
      <c r="B157" s="11" t="s">
        <v>70</v>
      </c>
      <c r="C157" s="3">
        <v>150</v>
      </c>
      <c r="D157" s="3">
        <v>4.1900000000000004</v>
      </c>
      <c r="E157" s="3">
        <v>4.59</v>
      </c>
      <c r="F157" s="3">
        <v>14.8</v>
      </c>
      <c r="G157" s="3">
        <v>117.06</v>
      </c>
      <c r="H157" s="3">
        <v>200</v>
      </c>
      <c r="I157" s="3">
        <v>5.59</v>
      </c>
      <c r="J157" s="3">
        <v>6.12</v>
      </c>
      <c r="K157" s="3">
        <v>19.73</v>
      </c>
      <c r="L157" s="3">
        <v>156.1</v>
      </c>
    </row>
    <row r="158" spans="1:17" s="66" customFormat="1" ht="15.75" customHeight="1" x14ac:dyDescent="0.25">
      <c r="A158" s="6">
        <v>3</v>
      </c>
      <c r="B158" s="64" t="s">
        <v>153</v>
      </c>
      <c r="C158" s="6">
        <v>42</v>
      </c>
      <c r="D158" s="6">
        <v>4.41</v>
      </c>
      <c r="E158" s="6">
        <v>6.42</v>
      </c>
      <c r="F158" s="6">
        <v>13.58</v>
      </c>
      <c r="G158" s="6">
        <v>129.69999999999999</v>
      </c>
      <c r="H158" s="6">
        <v>44</v>
      </c>
      <c r="I158" s="6">
        <v>4.7300000000000004</v>
      </c>
      <c r="J158" s="6">
        <v>6.88</v>
      </c>
      <c r="K158" s="6">
        <v>14.56</v>
      </c>
      <c r="L158" s="6">
        <v>139</v>
      </c>
    </row>
    <row r="159" spans="1:17" s="66" customFormat="1" ht="15.75" customHeight="1" x14ac:dyDescent="0.25">
      <c r="A159" s="6">
        <v>416</v>
      </c>
      <c r="B159" s="12" t="s">
        <v>108</v>
      </c>
      <c r="C159" s="6">
        <v>150</v>
      </c>
      <c r="D159" s="6">
        <v>3.15</v>
      </c>
      <c r="E159" s="6">
        <v>2.72</v>
      </c>
      <c r="F159" s="6">
        <v>12.96</v>
      </c>
      <c r="G159" s="6">
        <v>89</v>
      </c>
      <c r="H159" s="6">
        <v>200</v>
      </c>
      <c r="I159" s="6">
        <v>4.2</v>
      </c>
      <c r="J159" s="6">
        <v>3.62</v>
      </c>
      <c r="K159" s="6">
        <v>17.28</v>
      </c>
      <c r="L159" s="6">
        <v>118.66</v>
      </c>
      <c r="Q159" s="66" t="s">
        <v>104</v>
      </c>
    </row>
    <row r="160" spans="1:17" s="66" customFormat="1" ht="15" customHeight="1" x14ac:dyDescent="0.25">
      <c r="A160" s="80" t="s">
        <v>111</v>
      </c>
      <c r="B160" s="81"/>
      <c r="C160" s="6">
        <f>SUM(C157:C159)</f>
        <v>342</v>
      </c>
      <c r="D160" s="6">
        <f t="shared" ref="D160:L160" si="16">SUM(D157:D159)</f>
        <v>11.750000000000002</v>
      </c>
      <c r="E160" s="6">
        <f t="shared" si="16"/>
        <v>13.73</v>
      </c>
      <c r="F160" s="6">
        <f t="shared" si="16"/>
        <v>41.34</v>
      </c>
      <c r="G160" s="6">
        <f t="shared" si="16"/>
        <v>335.76</v>
      </c>
      <c r="H160" s="6">
        <f t="shared" si="16"/>
        <v>444</v>
      </c>
      <c r="I160" s="6">
        <f t="shared" si="16"/>
        <v>14.52</v>
      </c>
      <c r="J160" s="6">
        <f t="shared" si="16"/>
        <v>16.62</v>
      </c>
      <c r="K160" s="6">
        <f t="shared" si="16"/>
        <v>51.57</v>
      </c>
      <c r="L160" s="6">
        <f t="shared" si="16"/>
        <v>413.76</v>
      </c>
    </row>
    <row r="161" spans="1:12" s="66" customFormat="1" ht="15" customHeight="1" x14ac:dyDescent="0.2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</row>
    <row r="162" spans="1:12" s="66" customFormat="1" ht="15" customHeight="1" x14ac:dyDescent="0.25">
      <c r="A162" s="207" t="s">
        <v>117</v>
      </c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9"/>
    </row>
    <row r="163" spans="1:12" s="66" customFormat="1" x14ac:dyDescent="0.25">
      <c r="A163" s="6">
        <v>70</v>
      </c>
      <c r="B163" s="10" t="s">
        <v>172</v>
      </c>
      <c r="C163" s="3">
        <v>150</v>
      </c>
      <c r="D163" s="3">
        <v>1.1599999999999999</v>
      </c>
      <c r="E163" s="3">
        <v>3.8</v>
      </c>
      <c r="F163" s="3">
        <v>6.03</v>
      </c>
      <c r="G163" s="3">
        <v>62.5</v>
      </c>
      <c r="H163" s="3">
        <v>200</v>
      </c>
      <c r="I163" s="3">
        <v>1.55</v>
      </c>
      <c r="J163" s="3">
        <v>5.0999999999999996</v>
      </c>
      <c r="K163" s="3">
        <v>8.0399999999999991</v>
      </c>
      <c r="L163" s="3">
        <v>83.33</v>
      </c>
    </row>
    <row r="164" spans="1:12" s="66" customFormat="1" x14ac:dyDescent="0.25">
      <c r="A164" s="6">
        <v>332</v>
      </c>
      <c r="B164" s="12" t="s">
        <v>90</v>
      </c>
      <c r="C164" s="6">
        <v>120</v>
      </c>
      <c r="D164" s="6">
        <v>2.92</v>
      </c>
      <c r="E164" s="6">
        <v>4.29</v>
      </c>
      <c r="F164" s="6">
        <v>29.34</v>
      </c>
      <c r="G164" s="6">
        <v>167.76</v>
      </c>
      <c r="H164" s="3">
        <v>130</v>
      </c>
      <c r="I164" s="6">
        <v>3.16</v>
      </c>
      <c r="J164" s="6">
        <v>4.6500000000000004</v>
      </c>
      <c r="K164" s="6">
        <v>31.79</v>
      </c>
      <c r="L164" s="6">
        <v>181.74</v>
      </c>
    </row>
    <row r="165" spans="1:12" s="66" customFormat="1" ht="15.75" customHeight="1" x14ac:dyDescent="0.25">
      <c r="A165" s="6">
        <v>293</v>
      </c>
      <c r="B165" s="11" t="s">
        <v>27</v>
      </c>
      <c r="C165" s="3">
        <v>80</v>
      </c>
      <c r="D165" s="3">
        <v>14.85</v>
      </c>
      <c r="E165" s="3">
        <v>16.579999999999998</v>
      </c>
      <c r="F165" s="3">
        <v>4.62</v>
      </c>
      <c r="G165" s="3">
        <v>227.03</v>
      </c>
      <c r="H165" s="3">
        <v>90</v>
      </c>
      <c r="I165" s="3">
        <v>16.7</v>
      </c>
      <c r="J165" s="3">
        <v>18.649999999999999</v>
      </c>
      <c r="K165" s="3">
        <v>5.19</v>
      </c>
      <c r="L165" s="3">
        <v>255.4</v>
      </c>
    </row>
    <row r="166" spans="1:12" s="66" customFormat="1" ht="15.75" customHeight="1" x14ac:dyDescent="0.25">
      <c r="A166" s="6" t="s">
        <v>113</v>
      </c>
      <c r="B166" s="11" t="s">
        <v>76</v>
      </c>
      <c r="C166" s="3">
        <v>40</v>
      </c>
      <c r="D166" s="3">
        <v>0</v>
      </c>
      <c r="E166" s="3">
        <v>2.8</v>
      </c>
      <c r="F166" s="3">
        <v>2.8</v>
      </c>
      <c r="G166" s="3">
        <v>36</v>
      </c>
      <c r="H166" s="3">
        <v>50</v>
      </c>
      <c r="I166" s="3">
        <v>0</v>
      </c>
      <c r="J166" s="3">
        <v>3.5</v>
      </c>
      <c r="K166" s="3">
        <v>3.5</v>
      </c>
      <c r="L166" s="3">
        <v>45</v>
      </c>
    </row>
    <row r="167" spans="1:12" s="66" customFormat="1" ht="15.75" customHeight="1" x14ac:dyDescent="0.25">
      <c r="A167" s="6">
        <v>396</v>
      </c>
      <c r="B167" s="11" t="s">
        <v>28</v>
      </c>
      <c r="C167" s="3">
        <v>150</v>
      </c>
      <c r="D167" s="3">
        <v>0.1</v>
      </c>
      <c r="E167" s="3">
        <v>0</v>
      </c>
      <c r="F167" s="3">
        <v>15.86</v>
      </c>
      <c r="G167" s="3">
        <v>63.8</v>
      </c>
      <c r="H167" s="3">
        <v>200</v>
      </c>
      <c r="I167" s="3">
        <v>0.13</v>
      </c>
      <c r="J167" s="3">
        <v>0</v>
      </c>
      <c r="K167" s="3">
        <v>21.15</v>
      </c>
      <c r="L167" s="3">
        <v>85.1</v>
      </c>
    </row>
    <row r="168" spans="1:12" s="66" customFormat="1" ht="15" customHeight="1" x14ac:dyDescent="0.25">
      <c r="A168" s="63" t="s">
        <v>113</v>
      </c>
      <c r="B168" s="10" t="s">
        <v>124</v>
      </c>
      <c r="C168" s="3">
        <v>40</v>
      </c>
      <c r="D168" s="3">
        <v>2.8</v>
      </c>
      <c r="E168" s="3">
        <v>0.28000000000000003</v>
      </c>
      <c r="F168" s="3">
        <v>19.96</v>
      </c>
      <c r="G168" s="3">
        <v>96</v>
      </c>
      <c r="H168" s="3">
        <v>50</v>
      </c>
      <c r="I168" s="3">
        <v>2.8</v>
      </c>
      <c r="J168" s="3">
        <v>0.28000000000000003</v>
      </c>
      <c r="K168" s="3">
        <v>19.96</v>
      </c>
      <c r="L168" s="3">
        <v>120</v>
      </c>
    </row>
    <row r="169" spans="1:12" s="66" customFormat="1" ht="15" customHeight="1" x14ac:dyDescent="0.25">
      <c r="A169" s="80" t="s">
        <v>111</v>
      </c>
      <c r="B169" s="81"/>
      <c r="C169" s="6">
        <f t="shared" ref="C169:K169" si="17">SUM(C163:C168)</f>
        <v>580</v>
      </c>
      <c r="D169" s="6">
        <f t="shared" si="17"/>
        <v>21.830000000000002</v>
      </c>
      <c r="E169" s="6">
        <f t="shared" si="17"/>
        <v>27.75</v>
      </c>
      <c r="F169" s="6">
        <f t="shared" si="17"/>
        <v>78.609999999999985</v>
      </c>
      <c r="G169" s="6">
        <f t="shared" si="17"/>
        <v>653.08999999999992</v>
      </c>
      <c r="H169" s="6">
        <f t="shared" si="17"/>
        <v>720</v>
      </c>
      <c r="I169" s="6">
        <f t="shared" si="17"/>
        <v>24.34</v>
      </c>
      <c r="J169" s="6">
        <f t="shared" si="17"/>
        <v>32.18</v>
      </c>
      <c r="K169" s="6">
        <f t="shared" si="17"/>
        <v>89.63</v>
      </c>
      <c r="L169" s="6">
        <f>SUM(L163:L168)</f>
        <v>770.57</v>
      </c>
    </row>
    <row r="170" spans="1:12" s="66" customFormat="1" ht="15" customHeight="1" x14ac:dyDescent="0.25">
      <c r="A170" s="58"/>
      <c r="B170" s="58"/>
      <c r="C170" s="58"/>
      <c r="D170" s="37"/>
      <c r="E170" s="37"/>
      <c r="F170" s="37"/>
      <c r="G170" s="37"/>
      <c r="H170" s="37"/>
      <c r="I170" s="37"/>
      <c r="J170" s="37"/>
      <c r="K170" s="37"/>
      <c r="L170" s="37"/>
    </row>
    <row r="171" spans="1:12" s="66" customFormat="1" ht="15" customHeight="1" x14ac:dyDescent="0.25">
      <c r="A171" s="207" t="s">
        <v>125</v>
      </c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9"/>
    </row>
    <row r="172" spans="1:12" s="66" customFormat="1" ht="15.75" customHeight="1" x14ac:dyDescent="0.25">
      <c r="A172" s="6" t="s">
        <v>113</v>
      </c>
      <c r="B172" s="59" t="s">
        <v>128</v>
      </c>
      <c r="C172" s="6">
        <v>200</v>
      </c>
      <c r="D172" s="6">
        <v>6</v>
      </c>
      <c r="E172" s="6">
        <v>6.4</v>
      </c>
      <c r="F172" s="6">
        <v>9.4</v>
      </c>
      <c r="G172" s="6">
        <v>116</v>
      </c>
      <c r="H172" s="6">
        <v>200</v>
      </c>
      <c r="I172" s="6">
        <v>6</v>
      </c>
      <c r="J172" s="6">
        <v>6.4</v>
      </c>
      <c r="K172" s="6">
        <v>9.4</v>
      </c>
      <c r="L172" s="6">
        <v>116</v>
      </c>
    </row>
    <row r="173" spans="1:12" s="66" customFormat="1" ht="15" customHeight="1" x14ac:dyDescent="0.25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</row>
    <row r="174" spans="1:12" s="66" customFormat="1" ht="15" customHeight="1" x14ac:dyDescent="0.25">
      <c r="A174" s="207" t="s">
        <v>129</v>
      </c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9"/>
    </row>
    <row r="175" spans="1:12" s="66" customFormat="1" ht="15.75" customHeight="1" x14ac:dyDescent="0.25">
      <c r="A175" s="6">
        <v>217</v>
      </c>
      <c r="B175" s="12" t="s">
        <v>94</v>
      </c>
      <c r="C175" s="6">
        <v>150</v>
      </c>
      <c r="D175" s="6">
        <v>6.3</v>
      </c>
      <c r="E175" s="6">
        <v>5.25</v>
      </c>
      <c r="F175" s="6">
        <v>18.600000000000001</v>
      </c>
      <c r="G175" s="6">
        <v>147.9</v>
      </c>
      <c r="H175" s="6">
        <v>200</v>
      </c>
      <c r="I175" s="6">
        <v>8.4</v>
      </c>
      <c r="J175" s="6">
        <v>7</v>
      </c>
      <c r="K175" s="6">
        <v>24.8</v>
      </c>
      <c r="L175" s="6">
        <v>197.2</v>
      </c>
    </row>
    <row r="176" spans="1:12" s="66" customFormat="1" ht="15.75" customHeight="1" x14ac:dyDescent="0.25">
      <c r="A176" s="6" t="s">
        <v>171</v>
      </c>
      <c r="B176" s="12" t="s">
        <v>201</v>
      </c>
      <c r="C176" s="3">
        <v>40</v>
      </c>
      <c r="D176" s="3">
        <v>3.09</v>
      </c>
      <c r="E176" s="3">
        <v>2.59</v>
      </c>
      <c r="F176" s="3">
        <v>19.260000000000002</v>
      </c>
      <c r="G176" s="3">
        <v>112.86</v>
      </c>
      <c r="H176" s="3">
        <v>60</v>
      </c>
      <c r="I176" s="3">
        <v>4.6399999999999997</v>
      </c>
      <c r="J176" s="3">
        <v>3.89</v>
      </c>
      <c r="K176" s="3">
        <v>28.9</v>
      </c>
      <c r="L176" s="3">
        <v>169.3</v>
      </c>
    </row>
    <row r="177" spans="1:12" s="66" customFormat="1" ht="15" customHeight="1" x14ac:dyDescent="0.25">
      <c r="A177" s="6">
        <v>410</v>
      </c>
      <c r="B177" s="10" t="s">
        <v>130</v>
      </c>
      <c r="C177" s="3">
        <v>150</v>
      </c>
      <c r="D177" s="3">
        <v>4.4999999999999998E-2</v>
      </c>
      <c r="E177" s="3">
        <v>0</v>
      </c>
      <c r="F177" s="3">
        <v>4.51</v>
      </c>
      <c r="G177" s="3">
        <v>18.239999999999998</v>
      </c>
      <c r="H177" s="3">
        <v>200</v>
      </c>
      <c r="I177" s="3">
        <v>0.06</v>
      </c>
      <c r="J177" s="3">
        <v>0</v>
      </c>
      <c r="K177" s="3">
        <v>6.02</v>
      </c>
      <c r="L177" s="3">
        <v>24.32</v>
      </c>
    </row>
    <row r="178" spans="1:12" s="66" customFormat="1" ht="15" customHeight="1" x14ac:dyDescent="0.25">
      <c r="A178" s="63" t="s">
        <v>113</v>
      </c>
      <c r="B178" s="10" t="s">
        <v>16</v>
      </c>
      <c r="C178" s="3"/>
      <c r="D178" s="3"/>
      <c r="E178" s="3"/>
      <c r="F178" s="3"/>
      <c r="G178" s="3"/>
      <c r="H178" s="3">
        <v>25</v>
      </c>
      <c r="I178" s="3">
        <v>4.25</v>
      </c>
      <c r="J178" s="3">
        <v>1.65</v>
      </c>
      <c r="K178" s="3">
        <v>21.25</v>
      </c>
      <c r="L178" s="3">
        <v>64.8</v>
      </c>
    </row>
    <row r="179" spans="1:12" s="66" customFormat="1" ht="15" customHeight="1" x14ac:dyDescent="0.25">
      <c r="A179" s="80" t="s">
        <v>111</v>
      </c>
      <c r="B179" s="81"/>
      <c r="C179" s="6">
        <f t="shared" ref="C179:K179" si="18">SUM(C175:C178)</f>
        <v>340</v>
      </c>
      <c r="D179" s="6">
        <f t="shared" si="18"/>
        <v>9.4350000000000005</v>
      </c>
      <c r="E179" s="6">
        <f t="shared" si="18"/>
        <v>7.84</v>
      </c>
      <c r="F179" s="6">
        <f t="shared" si="18"/>
        <v>42.37</v>
      </c>
      <c r="G179" s="6">
        <f t="shared" si="18"/>
        <v>279</v>
      </c>
      <c r="H179" s="6">
        <f t="shared" si="18"/>
        <v>485</v>
      </c>
      <c r="I179" s="6">
        <f t="shared" si="18"/>
        <v>17.350000000000001</v>
      </c>
      <c r="J179" s="6">
        <f t="shared" si="18"/>
        <v>12.540000000000001</v>
      </c>
      <c r="K179" s="6">
        <f t="shared" si="18"/>
        <v>80.97</v>
      </c>
      <c r="L179" s="6">
        <f>SUM(L175:L178)</f>
        <v>455.62</v>
      </c>
    </row>
    <row r="180" spans="1:12" s="66" customFormat="1" ht="15" customHeight="1" x14ac:dyDescent="0.25">
      <c r="A180" s="36" t="s">
        <v>131</v>
      </c>
      <c r="B180" s="57"/>
      <c r="C180" s="36">
        <f>C179+C172+C169+C160</f>
        <v>1462</v>
      </c>
      <c r="D180" s="57"/>
      <c r="E180" s="57"/>
      <c r="F180" s="57"/>
      <c r="G180" s="36">
        <f>G179+G172+G169+G160</f>
        <v>1383.85</v>
      </c>
      <c r="H180" s="36">
        <f>H179+H172+H169+H160</f>
        <v>1849</v>
      </c>
      <c r="I180" s="36"/>
      <c r="J180" s="57"/>
      <c r="K180" s="57"/>
      <c r="L180" s="36">
        <f>L179+L172+L169+L160</f>
        <v>1755.95</v>
      </c>
    </row>
    <row r="181" spans="1:12" s="66" customFormat="1" x14ac:dyDescent="0.25"/>
    <row r="182" spans="1:12" s="66" customFormat="1" ht="15" customHeight="1" x14ac:dyDescent="0.25">
      <c r="A182" s="204">
        <v>44481</v>
      </c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9"/>
    </row>
    <row r="183" spans="1:12" s="66" customFormat="1" ht="15" customHeight="1" x14ac:dyDescent="0.25">
      <c r="A183" s="207" t="s">
        <v>116</v>
      </c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9"/>
    </row>
    <row r="184" spans="1:12" s="66" customFormat="1" ht="15" customHeight="1" x14ac:dyDescent="0.25">
      <c r="A184" s="6">
        <v>168</v>
      </c>
      <c r="B184" s="11" t="s">
        <v>58</v>
      </c>
      <c r="C184" s="3">
        <v>150</v>
      </c>
      <c r="D184" s="3">
        <v>4.79</v>
      </c>
      <c r="E184" s="3">
        <v>6.1</v>
      </c>
      <c r="F184" s="3">
        <v>25.68</v>
      </c>
      <c r="G184" s="3">
        <v>176.42</v>
      </c>
      <c r="H184" s="3">
        <v>180</v>
      </c>
      <c r="I184" s="3">
        <v>5.75</v>
      </c>
      <c r="J184" s="3">
        <v>7.32</v>
      </c>
      <c r="K184" s="3">
        <v>25.68</v>
      </c>
      <c r="L184" s="3">
        <v>211.71</v>
      </c>
    </row>
    <row r="185" spans="1:12" s="66" customFormat="1" ht="15.75" customHeight="1" x14ac:dyDescent="0.25">
      <c r="A185" s="6">
        <v>1</v>
      </c>
      <c r="B185" s="12" t="s">
        <v>110</v>
      </c>
      <c r="C185" s="6">
        <v>36</v>
      </c>
      <c r="D185" s="6">
        <v>2.17</v>
      </c>
      <c r="E185" s="6">
        <v>6.79</v>
      </c>
      <c r="F185" s="6">
        <v>13.15</v>
      </c>
      <c r="G185" s="6">
        <v>122.4</v>
      </c>
      <c r="H185" s="6">
        <v>37</v>
      </c>
      <c r="I185" s="6">
        <v>2.2599999999999998</v>
      </c>
      <c r="J185" s="6">
        <v>6.98</v>
      </c>
      <c r="K185" s="6">
        <v>13.52</v>
      </c>
      <c r="L185" s="6">
        <v>125.8</v>
      </c>
    </row>
    <row r="186" spans="1:12" s="66" customFormat="1" ht="15.75" customHeight="1" x14ac:dyDescent="0.25">
      <c r="A186" s="6">
        <v>414</v>
      </c>
      <c r="B186" s="11" t="s">
        <v>24</v>
      </c>
      <c r="C186" s="3">
        <v>150</v>
      </c>
      <c r="D186" s="3">
        <v>2.09</v>
      </c>
      <c r="E186" s="3">
        <v>2.39</v>
      </c>
      <c r="F186" s="3">
        <v>14.78</v>
      </c>
      <c r="G186" s="3">
        <v>89.02</v>
      </c>
      <c r="H186" s="3">
        <v>200</v>
      </c>
      <c r="I186" s="3">
        <v>2.79</v>
      </c>
      <c r="J186" s="3">
        <v>3.19</v>
      </c>
      <c r="K186" s="3">
        <v>19.71</v>
      </c>
      <c r="L186" s="3">
        <v>118.69</v>
      </c>
    </row>
    <row r="187" spans="1:12" s="66" customFormat="1" ht="15" customHeight="1" x14ac:dyDescent="0.25">
      <c r="A187" s="80" t="s">
        <v>111</v>
      </c>
      <c r="B187" s="81"/>
      <c r="C187" s="6">
        <f>SUM(C183:C186)</f>
        <v>336</v>
      </c>
      <c r="D187" s="6">
        <f>SUM(D184:D186)</f>
        <v>9.0500000000000007</v>
      </c>
      <c r="E187" s="6">
        <f>SUM(E184:E186)</f>
        <v>15.280000000000001</v>
      </c>
      <c r="F187" s="6">
        <f>SUM(F184:F186)</f>
        <v>53.61</v>
      </c>
      <c r="G187" s="6">
        <f>SUM(G184:G186)</f>
        <v>387.84</v>
      </c>
      <c r="H187" s="6">
        <f>SUM(H183:H186)</f>
        <v>417</v>
      </c>
      <c r="I187" s="6">
        <f>SUM(I184:I186)</f>
        <v>10.8</v>
      </c>
      <c r="J187" s="6">
        <f>SUM(J184:J186)</f>
        <v>17.490000000000002</v>
      </c>
      <c r="K187" s="6">
        <f>SUM(K184:K186)</f>
        <v>58.910000000000004</v>
      </c>
      <c r="L187" s="6">
        <f>SUM(L184:L186)</f>
        <v>456.2</v>
      </c>
    </row>
    <row r="188" spans="1:12" s="66" customFormat="1" ht="15" customHeight="1" x14ac:dyDescent="0.25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</row>
    <row r="189" spans="1:12" s="66" customFormat="1" ht="15" customHeight="1" x14ac:dyDescent="0.25">
      <c r="A189" s="207" t="s">
        <v>117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9"/>
    </row>
    <row r="190" spans="1:12" s="66" customFormat="1" x14ac:dyDescent="0.25">
      <c r="A190" s="6">
        <v>80</v>
      </c>
      <c r="B190" s="11" t="s">
        <v>188</v>
      </c>
      <c r="C190" s="3">
        <v>150</v>
      </c>
      <c r="D190" s="3">
        <v>2.95</v>
      </c>
      <c r="E190" s="3">
        <v>3.68</v>
      </c>
      <c r="F190" s="3">
        <v>12.63</v>
      </c>
      <c r="G190" s="3">
        <v>90.66</v>
      </c>
      <c r="H190" s="3">
        <v>200</v>
      </c>
      <c r="I190" s="3">
        <v>3.93</v>
      </c>
      <c r="J190" s="3">
        <v>4.91</v>
      </c>
      <c r="K190" s="3">
        <v>16.84</v>
      </c>
      <c r="L190" s="3">
        <v>120.88</v>
      </c>
    </row>
    <row r="191" spans="1:12" s="66" customFormat="1" ht="15.75" customHeight="1" x14ac:dyDescent="0.25">
      <c r="A191" s="6">
        <v>219</v>
      </c>
      <c r="B191" s="11" t="s">
        <v>34</v>
      </c>
      <c r="C191" s="3">
        <v>120</v>
      </c>
      <c r="D191" s="3">
        <v>4.41</v>
      </c>
      <c r="E191" s="3">
        <v>4.25</v>
      </c>
      <c r="F191" s="3">
        <v>28.27</v>
      </c>
      <c r="G191" s="3">
        <v>168.87</v>
      </c>
      <c r="H191" s="3">
        <v>130</v>
      </c>
      <c r="I191" s="3">
        <v>4.78</v>
      </c>
      <c r="J191" s="3">
        <v>4.5999999999999996</v>
      </c>
      <c r="K191" s="3">
        <v>30.63</v>
      </c>
      <c r="L191" s="3">
        <v>182.94</v>
      </c>
    </row>
    <row r="192" spans="1:12" s="66" customFormat="1" x14ac:dyDescent="0.25">
      <c r="A192" s="6">
        <v>296</v>
      </c>
      <c r="B192" s="12" t="s">
        <v>105</v>
      </c>
      <c r="C192" s="6">
        <v>60</v>
      </c>
      <c r="D192" s="6">
        <v>11.67</v>
      </c>
      <c r="E192" s="6">
        <v>8.5399999999999991</v>
      </c>
      <c r="F192" s="6">
        <v>12.53</v>
      </c>
      <c r="G192" s="6">
        <v>174</v>
      </c>
      <c r="H192" s="6">
        <v>70</v>
      </c>
      <c r="I192" s="6">
        <v>13.6</v>
      </c>
      <c r="J192" s="6">
        <v>9.9600000000000009</v>
      </c>
      <c r="K192" s="6">
        <v>14.61</v>
      </c>
      <c r="L192" s="6">
        <v>232</v>
      </c>
    </row>
    <row r="193" spans="1:12" s="66" customFormat="1" x14ac:dyDescent="0.25">
      <c r="A193" s="6">
        <v>385</v>
      </c>
      <c r="B193" s="48" t="s">
        <v>219</v>
      </c>
      <c r="C193" s="6">
        <v>30</v>
      </c>
      <c r="D193" s="6">
        <v>0.5</v>
      </c>
      <c r="E193" s="6">
        <v>4.0199999999999996</v>
      </c>
      <c r="F193" s="6">
        <v>1.5</v>
      </c>
      <c r="G193" s="6">
        <v>44.04</v>
      </c>
      <c r="H193" s="6">
        <v>30</v>
      </c>
      <c r="I193" s="6">
        <v>0.5</v>
      </c>
      <c r="J193" s="6">
        <v>4.0199999999999996</v>
      </c>
      <c r="K193" s="6">
        <v>1.5</v>
      </c>
      <c r="L193" s="6">
        <v>44.04</v>
      </c>
    </row>
    <row r="194" spans="1:12" s="66" customFormat="1" ht="15.75" customHeight="1" x14ac:dyDescent="0.25">
      <c r="A194" s="6">
        <v>34</v>
      </c>
      <c r="B194" s="11" t="s">
        <v>37</v>
      </c>
      <c r="C194" s="3">
        <v>40</v>
      </c>
      <c r="D194" s="3">
        <v>0.88</v>
      </c>
      <c r="E194" s="3">
        <v>2.68</v>
      </c>
      <c r="F194" s="3">
        <v>4.12</v>
      </c>
      <c r="G194" s="3">
        <v>44</v>
      </c>
      <c r="H194" s="3">
        <v>50</v>
      </c>
      <c r="I194" s="3">
        <v>1.1000000000000001</v>
      </c>
      <c r="J194" s="3">
        <v>3.35</v>
      </c>
      <c r="K194" s="3">
        <v>5.15</v>
      </c>
      <c r="L194" s="3">
        <v>55</v>
      </c>
    </row>
    <row r="195" spans="1:12" s="66" customFormat="1" ht="15.75" customHeight="1" x14ac:dyDescent="0.25">
      <c r="A195" s="6">
        <v>390</v>
      </c>
      <c r="B195" s="12" t="s">
        <v>109</v>
      </c>
      <c r="C195" s="6">
        <v>150</v>
      </c>
      <c r="D195" s="6">
        <v>0.24</v>
      </c>
      <c r="E195" s="6">
        <v>0.06</v>
      </c>
      <c r="F195" s="6">
        <v>18.149999999999999</v>
      </c>
      <c r="G195" s="6">
        <v>74.099999999999994</v>
      </c>
      <c r="H195" s="6">
        <v>200</v>
      </c>
      <c r="I195" s="6">
        <v>0.32</v>
      </c>
      <c r="J195" s="6">
        <v>0.08</v>
      </c>
      <c r="K195" s="6">
        <v>24.2</v>
      </c>
      <c r="L195" s="6">
        <v>98.8</v>
      </c>
    </row>
    <row r="196" spans="1:12" s="66" customFormat="1" ht="15" customHeight="1" x14ac:dyDescent="0.25">
      <c r="A196" s="63" t="s">
        <v>113</v>
      </c>
      <c r="B196" s="10" t="s">
        <v>124</v>
      </c>
      <c r="C196" s="3">
        <v>20</v>
      </c>
      <c r="D196" s="3">
        <v>2.8</v>
      </c>
      <c r="E196" s="3">
        <v>0.28000000000000003</v>
      </c>
      <c r="F196" s="3">
        <v>19.96</v>
      </c>
      <c r="G196" s="3">
        <v>48</v>
      </c>
      <c r="H196" s="3">
        <v>25</v>
      </c>
      <c r="I196" s="3">
        <v>2.8</v>
      </c>
      <c r="J196" s="3">
        <v>0.28000000000000003</v>
      </c>
      <c r="K196" s="3">
        <v>19.96</v>
      </c>
      <c r="L196" s="3">
        <v>60</v>
      </c>
    </row>
    <row r="197" spans="1:12" s="66" customFormat="1" ht="15" customHeight="1" x14ac:dyDescent="0.25">
      <c r="A197" s="80" t="s">
        <v>111</v>
      </c>
      <c r="B197" s="81"/>
      <c r="C197" s="6">
        <f t="shared" ref="C197:K197" si="19">SUM(C190:C196)</f>
        <v>570</v>
      </c>
      <c r="D197" s="6">
        <f t="shared" si="19"/>
        <v>23.45</v>
      </c>
      <c r="E197" s="6">
        <f t="shared" si="19"/>
        <v>23.509999999999998</v>
      </c>
      <c r="F197" s="6">
        <f t="shared" si="19"/>
        <v>97.16</v>
      </c>
      <c r="G197" s="6">
        <f t="shared" si="19"/>
        <v>643.66999999999996</v>
      </c>
      <c r="H197" s="6">
        <f t="shared" si="19"/>
        <v>705</v>
      </c>
      <c r="I197" s="6">
        <f t="shared" si="19"/>
        <v>27.030000000000005</v>
      </c>
      <c r="J197" s="6">
        <f t="shared" si="19"/>
        <v>27.2</v>
      </c>
      <c r="K197" s="6">
        <f t="shared" si="19"/>
        <v>112.89000000000001</v>
      </c>
      <c r="L197" s="6">
        <f>SUM(L190:L196)</f>
        <v>793.65999999999985</v>
      </c>
    </row>
    <row r="198" spans="1:12" s="66" customFormat="1" ht="15" customHeight="1" x14ac:dyDescent="0.25">
      <c r="A198" s="58"/>
      <c r="B198" s="58"/>
      <c r="C198" s="58"/>
      <c r="D198" s="37"/>
      <c r="E198" s="37"/>
      <c r="F198" s="37"/>
      <c r="G198" s="37"/>
      <c r="H198" s="37"/>
      <c r="I198" s="37"/>
      <c r="J198" s="37"/>
      <c r="K198" s="37"/>
      <c r="L198" s="37"/>
    </row>
    <row r="199" spans="1:12" s="66" customFormat="1" ht="15" customHeight="1" x14ac:dyDescent="0.25">
      <c r="A199" s="207" t="s">
        <v>125</v>
      </c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9"/>
    </row>
    <row r="200" spans="1:12" s="66" customFormat="1" x14ac:dyDescent="0.25">
      <c r="A200" s="6" t="s">
        <v>113</v>
      </c>
      <c r="B200" s="120" t="s">
        <v>182</v>
      </c>
      <c r="C200" s="3">
        <v>200</v>
      </c>
      <c r="D200" s="3">
        <v>0</v>
      </c>
      <c r="E200" s="3">
        <v>0</v>
      </c>
      <c r="F200" s="3">
        <v>22</v>
      </c>
      <c r="G200" s="3">
        <v>90</v>
      </c>
      <c r="H200" s="3">
        <v>200</v>
      </c>
      <c r="I200" s="3">
        <v>0</v>
      </c>
      <c r="J200" s="3">
        <v>0</v>
      </c>
      <c r="K200" s="3">
        <v>22</v>
      </c>
      <c r="L200" s="3">
        <v>90</v>
      </c>
    </row>
    <row r="201" spans="1:12" s="66" customFormat="1" ht="15" customHeight="1" x14ac:dyDescent="0.25">
      <c r="A201" s="80" t="s">
        <v>111</v>
      </c>
      <c r="B201" s="81"/>
      <c r="C201" s="6">
        <f t="shared" ref="C201:L201" si="20">SUM(C200:C200)</f>
        <v>200</v>
      </c>
      <c r="D201" s="6">
        <f t="shared" si="20"/>
        <v>0</v>
      </c>
      <c r="E201" s="6">
        <f t="shared" si="20"/>
        <v>0</v>
      </c>
      <c r="F201" s="6">
        <f t="shared" si="20"/>
        <v>22</v>
      </c>
      <c r="G201" s="6">
        <f t="shared" si="20"/>
        <v>90</v>
      </c>
      <c r="H201" s="6">
        <f t="shared" si="20"/>
        <v>200</v>
      </c>
      <c r="I201" s="6">
        <f t="shared" si="20"/>
        <v>0</v>
      </c>
      <c r="J201" s="6">
        <f t="shared" si="20"/>
        <v>0</v>
      </c>
      <c r="K201" s="6">
        <f t="shared" si="20"/>
        <v>22</v>
      </c>
      <c r="L201" s="6">
        <f t="shared" si="20"/>
        <v>90</v>
      </c>
    </row>
    <row r="202" spans="1:12" s="66" customFormat="1" ht="15" customHeight="1" x14ac:dyDescent="0.25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</row>
    <row r="203" spans="1:12" s="66" customFormat="1" ht="15" customHeight="1" x14ac:dyDescent="0.25">
      <c r="A203" s="207" t="s">
        <v>129</v>
      </c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9"/>
    </row>
    <row r="204" spans="1:12" s="66" customFormat="1" x14ac:dyDescent="0.25">
      <c r="A204" s="6">
        <v>86</v>
      </c>
      <c r="B204" s="48" t="s">
        <v>103</v>
      </c>
      <c r="C204" s="3">
        <v>150</v>
      </c>
      <c r="D204" s="3">
        <v>6</v>
      </c>
      <c r="E204" s="3">
        <v>8.85</v>
      </c>
      <c r="F204" s="3">
        <v>9.24</v>
      </c>
      <c r="G204" s="3">
        <v>155.24</v>
      </c>
      <c r="H204" s="3">
        <v>200</v>
      </c>
      <c r="I204" s="3">
        <v>8</v>
      </c>
      <c r="J204" s="3">
        <v>11.8</v>
      </c>
      <c r="K204" s="3">
        <v>12.32</v>
      </c>
      <c r="L204" s="3">
        <v>206.99</v>
      </c>
    </row>
    <row r="205" spans="1:12" s="66" customFormat="1" x14ac:dyDescent="0.25">
      <c r="A205" s="6" t="s">
        <v>171</v>
      </c>
      <c r="B205" s="47" t="s">
        <v>189</v>
      </c>
      <c r="C205" s="3">
        <v>40</v>
      </c>
      <c r="D205" s="3">
        <v>3.1</v>
      </c>
      <c r="E205" s="3">
        <v>2.6</v>
      </c>
      <c r="F205" s="3">
        <v>19.32</v>
      </c>
      <c r="G205" s="3">
        <v>113.15</v>
      </c>
      <c r="H205" s="3">
        <v>60</v>
      </c>
      <c r="I205" s="3">
        <v>3.88</v>
      </c>
      <c r="J205" s="3">
        <v>3.25</v>
      </c>
      <c r="K205" s="3">
        <v>24.15</v>
      </c>
      <c r="L205" s="3">
        <v>141.44</v>
      </c>
    </row>
    <row r="206" spans="1:12" s="66" customFormat="1" ht="15" customHeight="1" x14ac:dyDescent="0.25">
      <c r="A206" s="6">
        <v>410</v>
      </c>
      <c r="B206" s="10" t="s">
        <v>130</v>
      </c>
      <c r="C206" s="3">
        <v>150</v>
      </c>
      <c r="D206" s="3">
        <v>4.4999999999999998E-2</v>
      </c>
      <c r="E206" s="3">
        <v>0</v>
      </c>
      <c r="F206" s="3">
        <v>4.51</v>
      </c>
      <c r="G206" s="3">
        <v>18.239999999999998</v>
      </c>
      <c r="H206" s="3">
        <v>200</v>
      </c>
      <c r="I206" s="3">
        <v>0.06</v>
      </c>
      <c r="J206" s="3">
        <v>0</v>
      </c>
      <c r="K206" s="3">
        <v>6.02</v>
      </c>
      <c r="L206" s="3">
        <v>24.32</v>
      </c>
    </row>
    <row r="207" spans="1:12" s="66" customFormat="1" ht="15" customHeight="1" x14ac:dyDescent="0.25">
      <c r="A207" s="63" t="s">
        <v>113</v>
      </c>
      <c r="B207" s="10" t="s">
        <v>16</v>
      </c>
      <c r="C207" s="3">
        <v>20</v>
      </c>
      <c r="D207" s="3">
        <v>3.4</v>
      </c>
      <c r="E207" s="3">
        <v>1.32</v>
      </c>
      <c r="F207" s="3">
        <v>17</v>
      </c>
      <c r="G207" s="3">
        <v>51.8</v>
      </c>
      <c r="H207" s="3">
        <v>25</v>
      </c>
      <c r="I207" s="3">
        <v>4.25</v>
      </c>
      <c r="J207" s="3">
        <v>1.65</v>
      </c>
      <c r="K207" s="3">
        <v>21.25</v>
      </c>
      <c r="L207" s="3">
        <v>64.8</v>
      </c>
    </row>
    <row r="208" spans="1:12" s="66" customFormat="1" ht="15" customHeight="1" x14ac:dyDescent="0.25">
      <c r="A208" s="80" t="s">
        <v>111</v>
      </c>
      <c r="B208" s="81"/>
      <c r="C208" s="6">
        <f t="shared" ref="C208:K208" si="21">SUM(C204:C207)</f>
        <v>360</v>
      </c>
      <c r="D208" s="6">
        <f t="shared" si="21"/>
        <v>12.545</v>
      </c>
      <c r="E208" s="6">
        <f t="shared" si="21"/>
        <v>12.77</v>
      </c>
      <c r="F208" s="6">
        <f t="shared" si="21"/>
        <v>50.07</v>
      </c>
      <c r="G208" s="6">
        <f t="shared" si="21"/>
        <v>338.43</v>
      </c>
      <c r="H208" s="6">
        <f t="shared" si="21"/>
        <v>485</v>
      </c>
      <c r="I208" s="6">
        <f t="shared" si="21"/>
        <v>16.189999999999998</v>
      </c>
      <c r="J208" s="6">
        <f t="shared" si="21"/>
        <v>16.7</v>
      </c>
      <c r="K208" s="6">
        <f t="shared" si="21"/>
        <v>63.739999999999995</v>
      </c>
      <c r="L208" s="6">
        <f>SUM(L204:L207)</f>
        <v>437.55</v>
      </c>
    </row>
    <row r="209" spans="1:12" s="66" customFormat="1" ht="15" customHeight="1" x14ac:dyDescent="0.25">
      <c r="A209" s="36" t="s">
        <v>131</v>
      </c>
      <c r="B209" s="57"/>
      <c r="C209" s="36">
        <f>C187+C197+C201+C208</f>
        <v>1466</v>
      </c>
      <c r="D209" s="57"/>
      <c r="E209" s="57"/>
      <c r="F209" s="57"/>
      <c r="G209" s="36">
        <f>G187+G197+G201+G208</f>
        <v>1459.94</v>
      </c>
      <c r="H209" s="36">
        <f>H187+H197+H201+H208</f>
        <v>1807</v>
      </c>
      <c r="I209" s="57"/>
      <c r="J209" s="57"/>
      <c r="K209" s="57"/>
      <c r="L209" s="36">
        <f>L187+L197+L201+L208</f>
        <v>1777.4099999999999</v>
      </c>
    </row>
    <row r="210" spans="1:12" s="66" customFormat="1" x14ac:dyDescent="0.25"/>
    <row r="211" spans="1:12" s="66" customFormat="1" ht="15" customHeight="1" x14ac:dyDescent="0.25">
      <c r="A211" s="204">
        <v>44482</v>
      </c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9"/>
    </row>
    <row r="212" spans="1:12" s="66" customFormat="1" ht="15" customHeight="1" x14ac:dyDescent="0.25">
      <c r="A212" s="207" t="s">
        <v>116</v>
      </c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9"/>
    </row>
    <row r="213" spans="1:12" s="66" customFormat="1" ht="15.75" customHeight="1" x14ac:dyDescent="0.25">
      <c r="A213" s="6">
        <v>168</v>
      </c>
      <c r="B213" s="11" t="s">
        <v>42</v>
      </c>
      <c r="C213" s="3">
        <v>150</v>
      </c>
      <c r="D213" s="3">
        <v>5.58</v>
      </c>
      <c r="E213" s="3">
        <v>6.05</v>
      </c>
      <c r="F213" s="3">
        <v>26.46</v>
      </c>
      <c r="G213" s="3">
        <v>182.94</v>
      </c>
      <c r="H213" s="3">
        <v>180</v>
      </c>
      <c r="I213" s="3">
        <v>6.7</v>
      </c>
      <c r="J213" s="3">
        <v>7.3</v>
      </c>
      <c r="K213" s="3">
        <v>31.75</v>
      </c>
      <c r="L213" s="3">
        <v>219.53</v>
      </c>
    </row>
    <row r="214" spans="1:12" s="66" customFormat="1" ht="15.75" customHeight="1" x14ac:dyDescent="0.25">
      <c r="A214" s="6">
        <v>2</v>
      </c>
      <c r="B214" s="64" t="s">
        <v>135</v>
      </c>
      <c r="C214" s="6">
        <v>42</v>
      </c>
      <c r="D214" s="6">
        <v>2.17</v>
      </c>
      <c r="E214" s="6">
        <v>6.79</v>
      </c>
      <c r="F214" s="6">
        <v>13.15</v>
      </c>
      <c r="G214" s="6">
        <v>136.91999999999999</v>
      </c>
      <c r="H214" s="6">
        <v>44</v>
      </c>
      <c r="I214" s="6">
        <v>2.2599999999999998</v>
      </c>
      <c r="J214" s="6">
        <v>6.98</v>
      </c>
      <c r="K214" s="6">
        <v>13.52</v>
      </c>
      <c r="L214" s="6">
        <v>142.74</v>
      </c>
    </row>
    <row r="215" spans="1:12" s="66" customFormat="1" ht="15" customHeight="1" x14ac:dyDescent="0.25">
      <c r="A215" s="6">
        <v>410</v>
      </c>
      <c r="B215" s="10" t="s">
        <v>130</v>
      </c>
      <c r="C215" s="3">
        <v>150</v>
      </c>
      <c r="D215" s="3">
        <v>4.4999999999999998E-2</v>
      </c>
      <c r="E215" s="3">
        <v>0</v>
      </c>
      <c r="F215" s="3">
        <v>4.51</v>
      </c>
      <c r="G215" s="3">
        <v>18.239999999999998</v>
      </c>
      <c r="H215" s="3">
        <v>200</v>
      </c>
      <c r="I215" s="3">
        <v>0.06</v>
      </c>
      <c r="J215" s="3">
        <v>0</v>
      </c>
      <c r="K215" s="3">
        <v>6.02</v>
      </c>
      <c r="L215" s="3">
        <v>24.32</v>
      </c>
    </row>
    <row r="216" spans="1:12" s="66" customFormat="1" ht="15" customHeight="1" x14ac:dyDescent="0.25">
      <c r="A216" s="80" t="s">
        <v>111</v>
      </c>
      <c r="B216" s="81"/>
      <c r="C216" s="6">
        <f>SUM(C213:C215)</f>
        <v>342</v>
      </c>
      <c r="D216" s="6">
        <f t="shared" ref="D216:L216" si="22">SUM(D213:D215)</f>
        <v>7.7949999999999999</v>
      </c>
      <c r="E216" s="6">
        <f t="shared" si="22"/>
        <v>12.84</v>
      </c>
      <c r="F216" s="6">
        <f t="shared" si="22"/>
        <v>44.12</v>
      </c>
      <c r="G216" s="6">
        <f t="shared" si="22"/>
        <v>338.1</v>
      </c>
      <c r="H216" s="6">
        <f t="shared" si="22"/>
        <v>424</v>
      </c>
      <c r="I216" s="6">
        <f t="shared" si="22"/>
        <v>9.0200000000000014</v>
      </c>
      <c r="J216" s="6">
        <f t="shared" si="22"/>
        <v>14.280000000000001</v>
      </c>
      <c r="K216" s="6">
        <f t="shared" si="22"/>
        <v>51.289999999999992</v>
      </c>
      <c r="L216" s="6">
        <f t="shared" si="22"/>
        <v>386.59</v>
      </c>
    </row>
    <row r="217" spans="1:12" s="66" customFormat="1" ht="15" customHeight="1" x14ac:dyDescent="0.25">
      <c r="A217" s="58"/>
      <c r="B217" s="58"/>
      <c r="C217" s="58"/>
      <c r="D217" s="37"/>
      <c r="E217" s="37"/>
      <c r="F217" s="37"/>
      <c r="G217" s="37"/>
      <c r="H217" s="37"/>
      <c r="I217" s="37"/>
      <c r="J217" s="37"/>
      <c r="K217" s="37"/>
      <c r="L217" s="37"/>
    </row>
    <row r="218" spans="1:12" s="66" customFormat="1" ht="15" customHeight="1" x14ac:dyDescent="0.25">
      <c r="A218" s="207" t="s">
        <v>117</v>
      </c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9"/>
    </row>
    <row r="219" spans="1:12" s="66" customFormat="1" x14ac:dyDescent="0.25">
      <c r="A219" s="53"/>
      <c r="B219" s="47" t="s">
        <v>49</v>
      </c>
      <c r="C219" s="3">
        <v>150</v>
      </c>
      <c r="D219" s="3">
        <v>1.39</v>
      </c>
      <c r="E219" s="3">
        <v>4.6399999999999997</v>
      </c>
      <c r="F219" s="3">
        <v>9.26</v>
      </c>
      <c r="G219" s="3">
        <v>84.35</v>
      </c>
      <c r="H219" s="3">
        <v>200</v>
      </c>
      <c r="I219" s="3">
        <v>1.85</v>
      </c>
      <c r="J219" s="3">
        <v>6.19</v>
      </c>
      <c r="K219" s="3">
        <v>12.35</v>
      </c>
      <c r="L219" s="3">
        <v>112.47</v>
      </c>
    </row>
    <row r="220" spans="1:12" s="66" customFormat="1" ht="15.75" customHeight="1" x14ac:dyDescent="0.25">
      <c r="A220" s="6" t="s">
        <v>140</v>
      </c>
      <c r="B220" s="11" t="s">
        <v>26</v>
      </c>
      <c r="C220" s="3">
        <v>120</v>
      </c>
      <c r="D220" s="3">
        <v>13.8</v>
      </c>
      <c r="E220" s="3">
        <v>1.33</v>
      </c>
      <c r="F220" s="3">
        <v>30.48</v>
      </c>
      <c r="G220" s="3">
        <v>185.76</v>
      </c>
      <c r="H220" s="3">
        <v>130</v>
      </c>
      <c r="I220" s="3">
        <v>14.95</v>
      </c>
      <c r="J220" s="3">
        <v>1.44</v>
      </c>
      <c r="K220" s="3">
        <v>33.020000000000003</v>
      </c>
      <c r="L220" s="3">
        <v>201.24</v>
      </c>
    </row>
    <row r="221" spans="1:12" s="66" customFormat="1" ht="15.75" customHeight="1" x14ac:dyDescent="0.25">
      <c r="A221" s="6">
        <v>304</v>
      </c>
      <c r="B221" s="12" t="s">
        <v>150</v>
      </c>
      <c r="C221" s="3">
        <v>60</v>
      </c>
      <c r="D221" s="3">
        <v>5.67</v>
      </c>
      <c r="E221" s="3">
        <v>13.74</v>
      </c>
      <c r="F221" s="3">
        <v>1.34</v>
      </c>
      <c r="G221" s="3">
        <v>154.05000000000001</v>
      </c>
      <c r="H221" s="3">
        <v>70</v>
      </c>
      <c r="I221" s="3">
        <v>6.61</v>
      </c>
      <c r="J221" s="3">
        <v>16.03</v>
      </c>
      <c r="K221" s="3">
        <v>1.56</v>
      </c>
      <c r="L221" s="3">
        <v>179.92</v>
      </c>
    </row>
    <row r="222" spans="1:12" s="66" customFormat="1" x14ac:dyDescent="0.25">
      <c r="A222" s="6">
        <v>366</v>
      </c>
      <c r="B222" s="47" t="s">
        <v>36</v>
      </c>
      <c r="C222" s="3">
        <v>30</v>
      </c>
      <c r="D222" s="3">
        <v>0.16</v>
      </c>
      <c r="E222" s="3">
        <v>1.1000000000000001</v>
      </c>
      <c r="F222" s="3">
        <v>1.57</v>
      </c>
      <c r="G222" s="3">
        <v>16.850000000000001</v>
      </c>
      <c r="H222" s="3">
        <v>30</v>
      </c>
      <c r="I222" s="3">
        <v>0.16</v>
      </c>
      <c r="J222" s="3">
        <v>1.1000000000000001</v>
      </c>
      <c r="K222" s="3">
        <v>1.57</v>
      </c>
      <c r="L222" s="3">
        <v>16.850000000000001</v>
      </c>
    </row>
    <row r="223" spans="1:12" s="66" customFormat="1" ht="15.75" customHeight="1" x14ac:dyDescent="0.25">
      <c r="A223" s="6" t="s">
        <v>113</v>
      </c>
      <c r="B223" s="12" t="s">
        <v>243</v>
      </c>
      <c r="C223" s="6">
        <v>40</v>
      </c>
      <c r="D223" s="6">
        <v>0</v>
      </c>
      <c r="E223" s="6">
        <v>0</v>
      </c>
      <c r="F223" s="6">
        <v>1.2</v>
      </c>
      <c r="G223" s="6">
        <v>4.8</v>
      </c>
      <c r="H223" s="6">
        <v>50</v>
      </c>
      <c r="I223" s="6">
        <v>0</v>
      </c>
      <c r="J223" s="6">
        <v>0</v>
      </c>
      <c r="K223" s="6">
        <v>1.5</v>
      </c>
      <c r="L223" s="6">
        <v>6</v>
      </c>
    </row>
    <row r="224" spans="1:12" s="66" customFormat="1" ht="15.75" customHeight="1" x14ac:dyDescent="0.25">
      <c r="A224" s="6">
        <v>394</v>
      </c>
      <c r="B224" s="11" t="s">
        <v>244</v>
      </c>
      <c r="C224" s="3">
        <v>150</v>
      </c>
      <c r="D224" s="3">
        <v>0.25</v>
      </c>
      <c r="E224" s="3">
        <v>0</v>
      </c>
      <c r="F224" s="3">
        <v>17</v>
      </c>
      <c r="G224" s="3">
        <v>68.989999999999995</v>
      </c>
      <c r="H224" s="3">
        <v>200</v>
      </c>
      <c r="I224" s="3">
        <v>0.33</v>
      </c>
      <c r="J224" s="3">
        <v>0</v>
      </c>
      <c r="K224" s="3">
        <v>22.67</v>
      </c>
      <c r="L224" s="3">
        <v>91.99</v>
      </c>
    </row>
    <row r="225" spans="1:12" s="66" customFormat="1" ht="15" customHeight="1" x14ac:dyDescent="0.25">
      <c r="A225" s="63" t="s">
        <v>113</v>
      </c>
      <c r="B225" s="10" t="s">
        <v>124</v>
      </c>
      <c r="C225" s="3">
        <v>40</v>
      </c>
      <c r="D225" s="3">
        <v>2.8</v>
      </c>
      <c r="E225" s="3">
        <v>0.28000000000000003</v>
      </c>
      <c r="F225" s="3">
        <v>19.96</v>
      </c>
      <c r="G225" s="3">
        <v>96</v>
      </c>
      <c r="H225" s="3">
        <v>50</v>
      </c>
      <c r="I225" s="3">
        <v>2.8</v>
      </c>
      <c r="J225" s="3">
        <v>0.28000000000000003</v>
      </c>
      <c r="K225" s="3">
        <v>19.96</v>
      </c>
      <c r="L225" s="3">
        <v>120</v>
      </c>
    </row>
    <row r="226" spans="1:12" s="66" customFormat="1" ht="15" customHeight="1" x14ac:dyDescent="0.25">
      <c r="A226" s="80" t="s">
        <v>111</v>
      </c>
      <c r="B226" s="81"/>
      <c r="C226" s="6">
        <f t="shared" ref="C226:K226" si="23">SUM(C219:C225)</f>
        <v>590</v>
      </c>
      <c r="D226" s="6">
        <f t="shared" si="23"/>
        <v>24.07</v>
      </c>
      <c r="E226" s="6">
        <f t="shared" si="23"/>
        <v>21.090000000000003</v>
      </c>
      <c r="F226" s="6">
        <f t="shared" si="23"/>
        <v>80.81</v>
      </c>
      <c r="G226" s="6">
        <f t="shared" si="23"/>
        <v>610.80000000000007</v>
      </c>
      <c r="H226" s="6">
        <f>SUM(H219:H225)</f>
        <v>730</v>
      </c>
      <c r="I226" s="6">
        <f t="shared" si="23"/>
        <v>26.7</v>
      </c>
      <c r="J226" s="6">
        <f t="shared" si="23"/>
        <v>25.040000000000006</v>
      </c>
      <c r="K226" s="6">
        <f t="shared" si="23"/>
        <v>92.630000000000024</v>
      </c>
      <c r="L226" s="6">
        <f>SUM(L219:L225)</f>
        <v>728.47</v>
      </c>
    </row>
    <row r="227" spans="1:12" s="66" customFormat="1" ht="15" customHeight="1" x14ac:dyDescent="0.25">
      <c r="A227" s="58"/>
      <c r="B227" s="58"/>
      <c r="C227" s="58"/>
      <c r="D227" s="37"/>
      <c r="E227" s="37"/>
      <c r="F227" s="37"/>
      <c r="G227" s="37"/>
      <c r="H227" s="37"/>
      <c r="I227" s="37"/>
      <c r="J227" s="37"/>
      <c r="K227" s="37"/>
      <c r="L227" s="37"/>
    </row>
    <row r="228" spans="1:12" s="66" customFormat="1" ht="15" customHeight="1" x14ac:dyDescent="0.25">
      <c r="A228" s="207" t="s">
        <v>125</v>
      </c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9"/>
    </row>
    <row r="229" spans="1:12" s="66" customFormat="1" x14ac:dyDescent="0.25">
      <c r="A229" s="6" t="s">
        <v>113</v>
      </c>
      <c r="B229" s="11" t="s">
        <v>30</v>
      </c>
      <c r="C229" s="3">
        <v>200</v>
      </c>
      <c r="D229" s="3">
        <v>0.8</v>
      </c>
      <c r="E229" s="3">
        <v>0</v>
      </c>
      <c r="F229" s="3">
        <v>22.6</v>
      </c>
      <c r="G229" s="3">
        <v>92</v>
      </c>
      <c r="H229" s="3">
        <v>200</v>
      </c>
      <c r="I229" s="3">
        <v>0.8</v>
      </c>
      <c r="J229" s="3">
        <v>0</v>
      </c>
      <c r="K229" s="3">
        <v>22.6</v>
      </c>
      <c r="L229" s="3">
        <v>92</v>
      </c>
    </row>
    <row r="230" spans="1:12" s="66" customFormat="1" ht="15" customHeight="1" x14ac:dyDescent="0.25">
      <c r="A230" s="80" t="s">
        <v>111</v>
      </c>
      <c r="B230" s="81"/>
      <c r="C230" s="6">
        <f t="shared" ref="C230:L230" si="24">SUM(C229:C229)</f>
        <v>200</v>
      </c>
      <c r="D230" s="6">
        <f t="shared" si="24"/>
        <v>0.8</v>
      </c>
      <c r="E230" s="6">
        <f t="shared" si="24"/>
        <v>0</v>
      </c>
      <c r="F230" s="6">
        <f t="shared" si="24"/>
        <v>22.6</v>
      </c>
      <c r="G230" s="6">
        <f t="shared" si="24"/>
        <v>92</v>
      </c>
      <c r="H230" s="6">
        <f t="shared" si="24"/>
        <v>200</v>
      </c>
      <c r="I230" s="6">
        <f t="shared" si="24"/>
        <v>0.8</v>
      </c>
      <c r="J230" s="6">
        <f t="shared" si="24"/>
        <v>0</v>
      </c>
      <c r="K230" s="6">
        <f t="shared" si="24"/>
        <v>22.6</v>
      </c>
      <c r="L230" s="6">
        <f t="shared" si="24"/>
        <v>92</v>
      </c>
    </row>
    <row r="231" spans="1:12" s="66" customFormat="1" ht="15" customHeight="1" x14ac:dyDescent="0.25">
      <c r="A231" s="58"/>
      <c r="B231" s="58"/>
      <c r="C231" s="58"/>
      <c r="D231" s="37"/>
      <c r="E231" s="37"/>
      <c r="F231" s="37"/>
      <c r="G231" s="37"/>
      <c r="H231" s="37"/>
      <c r="I231" s="37"/>
      <c r="J231" s="37"/>
      <c r="K231" s="37"/>
      <c r="L231" s="37"/>
    </row>
    <row r="232" spans="1:12" s="66" customFormat="1" ht="15" customHeight="1" x14ac:dyDescent="0.25">
      <c r="A232" s="224" t="s">
        <v>129</v>
      </c>
      <c r="B232" s="225"/>
      <c r="C232" s="225"/>
      <c r="D232" s="225"/>
      <c r="E232" s="225"/>
      <c r="F232" s="225"/>
      <c r="G232" s="225"/>
      <c r="H232" s="225"/>
      <c r="I232" s="225"/>
      <c r="J232" s="225"/>
      <c r="K232" s="225"/>
      <c r="L232" s="226"/>
    </row>
    <row r="233" spans="1:12" s="66" customFormat="1" ht="15.75" customHeight="1" x14ac:dyDescent="0.25">
      <c r="A233" s="6">
        <v>338</v>
      </c>
      <c r="B233" s="11" t="s">
        <v>57</v>
      </c>
      <c r="C233" s="5">
        <v>180</v>
      </c>
      <c r="D233" s="5">
        <v>3.78</v>
      </c>
      <c r="E233" s="5">
        <v>8.2799999999999994</v>
      </c>
      <c r="F233" s="5">
        <v>19.03</v>
      </c>
      <c r="G233" s="5">
        <v>185.4</v>
      </c>
      <c r="H233" s="3">
        <v>200</v>
      </c>
      <c r="I233" s="5">
        <v>4.2</v>
      </c>
      <c r="J233" s="5">
        <v>9.1999999999999993</v>
      </c>
      <c r="K233" s="5">
        <v>21.4</v>
      </c>
      <c r="L233" s="3">
        <v>206</v>
      </c>
    </row>
    <row r="234" spans="1:12" s="66" customFormat="1" ht="15.75" customHeight="1" x14ac:dyDescent="0.25">
      <c r="A234" s="6" t="s">
        <v>145</v>
      </c>
      <c r="B234" s="12" t="s">
        <v>146</v>
      </c>
      <c r="C234" s="6">
        <v>40</v>
      </c>
      <c r="D234" s="6">
        <v>5.32</v>
      </c>
      <c r="E234" s="6">
        <v>1.98</v>
      </c>
      <c r="F234" s="6">
        <v>31.44</v>
      </c>
      <c r="G234" s="6">
        <v>164.71</v>
      </c>
      <c r="H234" s="6">
        <v>60</v>
      </c>
      <c r="I234" s="6">
        <v>7.08</v>
      </c>
      <c r="J234" s="6">
        <v>2.63</v>
      </c>
      <c r="K234" s="6">
        <v>41.81</v>
      </c>
      <c r="L234" s="6">
        <v>219.07</v>
      </c>
    </row>
    <row r="235" spans="1:12" s="66" customFormat="1" ht="15" customHeight="1" x14ac:dyDescent="0.25">
      <c r="A235" s="6">
        <v>410</v>
      </c>
      <c r="B235" s="10" t="s">
        <v>130</v>
      </c>
      <c r="C235" s="3">
        <v>150</v>
      </c>
      <c r="D235" s="3">
        <v>4.4999999999999998E-2</v>
      </c>
      <c r="E235" s="3">
        <v>0</v>
      </c>
      <c r="F235" s="3">
        <v>4.51</v>
      </c>
      <c r="G235" s="3">
        <v>18.239999999999998</v>
      </c>
      <c r="H235" s="3">
        <v>200</v>
      </c>
      <c r="I235" s="3">
        <v>0.06</v>
      </c>
      <c r="J235" s="3">
        <v>0</v>
      </c>
      <c r="K235" s="3">
        <v>6.02</v>
      </c>
      <c r="L235" s="3">
        <v>24.32</v>
      </c>
    </row>
    <row r="236" spans="1:12" s="66" customFormat="1" ht="15" customHeight="1" x14ac:dyDescent="0.25">
      <c r="A236" s="63" t="s">
        <v>113</v>
      </c>
      <c r="B236" s="10" t="s">
        <v>16</v>
      </c>
      <c r="C236" s="3"/>
      <c r="D236" s="3"/>
      <c r="E236" s="3"/>
      <c r="F236" s="3"/>
      <c r="G236" s="3"/>
      <c r="H236" s="3">
        <v>25</v>
      </c>
      <c r="I236" s="3">
        <v>4.25</v>
      </c>
      <c r="J236" s="3">
        <v>1.65</v>
      </c>
      <c r="K236" s="3">
        <v>21.25</v>
      </c>
      <c r="L236" s="3">
        <v>64.8</v>
      </c>
    </row>
    <row r="237" spans="1:12" s="66" customFormat="1" ht="15" customHeight="1" x14ac:dyDescent="0.25">
      <c r="A237" s="80" t="s">
        <v>111</v>
      </c>
      <c r="B237" s="81"/>
      <c r="C237" s="6">
        <f>SUM(C233:C236)</f>
        <v>370</v>
      </c>
      <c r="D237" s="6">
        <f t="shared" ref="D237:L237" si="25">SUM(D233:D236)</f>
        <v>9.1449999999999996</v>
      </c>
      <c r="E237" s="6">
        <f t="shared" si="25"/>
        <v>10.26</v>
      </c>
      <c r="F237" s="6">
        <f t="shared" si="25"/>
        <v>54.98</v>
      </c>
      <c r="G237" s="6">
        <f t="shared" si="25"/>
        <v>368.35</v>
      </c>
      <c r="H237" s="6">
        <f t="shared" si="25"/>
        <v>485</v>
      </c>
      <c r="I237" s="6">
        <f t="shared" si="25"/>
        <v>15.590000000000002</v>
      </c>
      <c r="J237" s="6">
        <f t="shared" si="25"/>
        <v>13.479999999999999</v>
      </c>
      <c r="K237" s="6">
        <f t="shared" si="25"/>
        <v>90.48</v>
      </c>
      <c r="L237" s="6">
        <f t="shared" si="25"/>
        <v>514.18999999999994</v>
      </c>
    </row>
    <row r="238" spans="1:12" s="66" customFormat="1" ht="15" customHeight="1" x14ac:dyDescent="0.25">
      <c r="A238" s="36" t="s">
        <v>131</v>
      </c>
      <c r="B238" s="57"/>
      <c r="C238" s="36">
        <f>C216+C226+C237+C229</f>
        <v>1502</v>
      </c>
      <c r="D238" s="57"/>
      <c r="E238" s="57"/>
      <c r="F238" s="57"/>
      <c r="G238" s="36">
        <f>G216+G226+G237+G229</f>
        <v>1409.25</v>
      </c>
      <c r="H238" s="36">
        <f>H216+H226+H237+H230</f>
        <v>1839</v>
      </c>
      <c r="I238" s="57"/>
      <c r="J238" s="57"/>
      <c r="K238" s="57"/>
      <c r="L238" s="36">
        <f>L216+L226+L237+L230</f>
        <v>1721.25</v>
      </c>
    </row>
    <row r="239" spans="1:12" s="66" customFormat="1" x14ac:dyDescent="0.25"/>
    <row r="240" spans="1:12" s="66" customFormat="1" ht="15" customHeight="1" x14ac:dyDescent="0.25">
      <c r="A240" s="204">
        <v>44483</v>
      </c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9"/>
    </row>
    <row r="241" spans="1:17" s="66" customFormat="1" ht="15" customHeight="1" x14ac:dyDescent="0.25">
      <c r="A241" s="207" t="s">
        <v>116</v>
      </c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9"/>
    </row>
    <row r="242" spans="1:17" s="66" customFormat="1" ht="15.75" customHeight="1" x14ac:dyDescent="0.25">
      <c r="A242" s="6">
        <v>168</v>
      </c>
      <c r="B242" s="11" t="s">
        <v>22</v>
      </c>
      <c r="C242" s="3">
        <v>150</v>
      </c>
      <c r="D242" s="3">
        <v>7.35</v>
      </c>
      <c r="E242" s="3">
        <v>10.46</v>
      </c>
      <c r="F242" s="3">
        <v>31.3</v>
      </c>
      <c r="G242" s="3">
        <v>248.69</v>
      </c>
      <c r="H242" s="3">
        <v>180</v>
      </c>
      <c r="I242" s="3">
        <v>8.82</v>
      </c>
      <c r="J242" s="3">
        <v>12.56</v>
      </c>
      <c r="K242" s="3">
        <v>37.56</v>
      </c>
      <c r="L242" s="3">
        <v>298.43</v>
      </c>
    </row>
    <row r="243" spans="1:17" s="66" customFormat="1" ht="15.75" customHeight="1" x14ac:dyDescent="0.25">
      <c r="A243" s="6">
        <v>1</v>
      </c>
      <c r="B243" s="12" t="s">
        <v>110</v>
      </c>
      <c r="C243" s="6">
        <v>36</v>
      </c>
      <c r="D243" s="6">
        <v>2.17</v>
      </c>
      <c r="E243" s="6">
        <v>6.79</v>
      </c>
      <c r="F243" s="6">
        <v>13.15</v>
      </c>
      <c r="G243" s="6">
        <v>122.4</v>
      </c>
      <c r="H243" s="6">
        <v>37</v>
      </c>
      <c r="I243" s="6">
        <v>2.2599999999999998</v>
      </c>
      <c r="J243" s="6">
        <v>6.98</v>
      </c>
      <c r="K243" s="6">
        <v>13.52</v>
      </c>
      <c r="L243" s="6">
        <v>125.8</v>
      </c>
    </row>
    <row r="244" spans="1:17" s="66" customFormat="1" x14ac:dyDescent="0.25">
      <c r="A244" s="6">
        <v>412</v>
      </c>
      <c r="B244" s="10" t="s">
        <v>12</v>
      </c>
      <c r="C244" s="3">
        <v>150</v>
      </c>
      <c r="D244" s="3">
        <v>0.05</v>
      </c>
      <c r="E244" s="3">
        <v>0.01</v>
      </c>
      <c r="F244" s="3">
        <v>11.48</v>
      </c>
      <c r="G244" s="3">
        <v>46.22</v>
      </c>
      <c r="H244" s="3">
        <v>200</v>
      </c>
      <c r="I244" s="3">
        <v>0.1</v>
      </c>
      <c r="J244" s="3">
        <v>0.01</v>
      </c>
      <c r="K244" s="3">
        <v>15.31</v>
      </c>
      <c r="L244" s="3">
        <v>61.63</v>
      </c>
      <c r="Q244" s="66" t="s">
        <v>223</v>
      </c>
    </row>
    <row r="245" spans="1:17" s="66" customFormat="1" ht="15" customHeight="1" x14ac:dyDescent="0.25">
      <c r="A245" s="80" t="s">
        <v>111</v>
      </c>
      <c r="B245" s="81"/>
      <c r="C245" s="6">
        <f>SUM(C242:C244)</f>
        <v>336</v>
      </c>
      <c r="D245" s="6">
        <f t="shared" ref="D245:L245" si="26">SUM(D242:D244)</f>
        <v>9.57</v>
      </c>
      <c r="E245" s="6">
        <f t="shared" si="26"/>
        <v>17.260000000000002</v>
      </c>
      <c r="F245" s="6">
        <f t="shared" si="26"/>
        <v>55.930000000000007</v>
      </c>
      <c r="G245" s="6">
        <f t="shared" si="26"/>
        <v>417.31000000000006</v>
      </c>
      <c r="H245" s="6">
        <f t="shared" si="26"/>
        <v>417</v>
      </c>
      <c r="I245" s="6">
        <f t="shared" si="26"/>
        <v>11.18</v>
      </c>
      <c r="J245" s="6">
        <f t="shared" si="26"/>
        <v>19.55</v>
      </c>
      <c r="K245" s="6">
        <f t="shared" si="26"/>
        <v>66.39</v>
      </c>
      <c r="L245" s="6">
        <f t="shared" si="26"/>
        <v>485.86</v>
      </c>
    </row>
    <row r="246" spans="1:17" s="66" customFormat="1" ht="15" customHeight="1" x14ac:dyDescent="0.25">
      <c r="A246" s="58"/>
      <c r="B246" s="58"/>
      <c r="C246" s="58"/>
      <c r="D246" s="37"/>
      <c r="E246" s="37"/>
      <c r="F246" s="37"/>
      <c r="G246" s="37"/>
      <c r="H246" s="37"/>
      <c r="I246" s="37"/>
      <c r="J246" s="37"/>
      <c r="K246" s="37"/>
      <c r="L246" s="37"/>
    </row>
    <row r="247" spans="1:17" s="66" customFormat="1" ht="15" customHeight="1" x14ac:dyDescent="0.25">
      <c r="A247" s="207" t="s">
        <v>117</v>
      </c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9"/>
    </row>
    <row r="248" spans="1:17" s="66" customFormat="1" x14ac:dyDescent="0.25">
      <c r="A248" s="6">
        <v>91</v>
      </c>
      <c r="B248" s="12" t="s">
        <v>85</v>
      </c>
      <c r="C248" s="3">
        <v>150</v>
      </c>
      <c r="D248" s="3">
        <v>6</v>
      </c>
      <c r="E248" s="3">
        <v>8.85</v>
      </c>
      <c r="F248" s="3">
        <v>9.24</v>
      </c>
      <c r="G248" s="3">
        <v>155.24</v>
      </c>
      <c r="H248" s="3">
        <v>200</v>
      </c>
      <c r="I248" s="3">
        <v>8</v>
      </c>
      <c r="J248" s="3">
        <v>11.8</v>
      </c>
      <c r="K248" s="3">
        <v>12.32</v>
      </c>
      <c r="L248" s="3">
        <v>206.99</v>
      </c>
    </row>
    <row r="249" spans="1:17" s="66" customFormat="1" ht="15.75" customHeight="1" x14ac:dyDescent="0.25">
      <c r="A249" s="6">
        <v>339</v>
      </c>
      <c r="B249" s="10" t="s">
        <v>13</v>
      </c>
      <c r="C249" s="3">
        <v>120</v>
      </c>
      <c r="D249" s="3">
        <v>2.4500000000000002</v>
      </c>
      <c r="E249" s="3">
        <v>3.84</v>
      </c>
      <c r="F249" s="3">
        <v>16.350000000000001</v>
      </c>
      <c r="G249" s="3">
        <v>109.8</v>
      </c>
      <c r="H249" s="3">
        <v>130</v>
      </c>
      <c r="I249" s="3">
        <v>2.65</v>
      </c>
      <c r="J249" s="3">
        <v>4.16</v>
      </c>
      <c r="K249" s="3">
        <v>17.71</v>
      </c>
      <c r="L249" s="3">
        <v>118.95</v>
      </c>
    </row>
    <row r="250" spans="1:17" s="66" customFormat="1" x14ac:dyDescent="0.25">
      <c r="A250" s="6">
        <v>261</v>
      </c>
      <c r="B250" s="47" t="s">
        <v>73</v>
      </c>
      <c r="C250" s="3">
        <v>80</v>
      </c>
      <c r="D250" s="3">
        <v>8.2899999999999991</v>
      </c>
      <c r="E250" s="3">
        <v>4.58</v>
      </c>
      <c r="F250" s="3">
        <v>4.2699999999999996</v>
      </c>
      <c r="G250" s="3">
        <v>171.51</v>
      </c>
      <c r="H250" s="3">
        <v>90</v>
      </c>
      <c r="I250" s="3">
        <v>9.32</v>
      </c>
      <c r="J250" s="3">
        <v>5.12</v>
      </c>
      <c r="K250" s="3">
        <v>4.83</v>
      </c>
      <c r="L250" s="3">
        <v>192.94</v>
      </c>
    </row>
    <row r="251" spans="1:17" s="66" customFormat="1" ht="15.75" customHeight="1" x14ac:dyDescent="0.25">
      <c r="A251" s="6">
        <v>394</v>
      </c>
      <c r="B251" s="11" t="s">
        <v>249</v>
      </c>
      <c r="C251" s="3">
        <v>150</v>
      </c>
      <c r="D251" s="3">
        <v>0.25</v>
      </c>
      <c r="E251" s="3">
        <v>0</v>
      </c>
      <c r="F251" s="3">
        <v>17</v>
      </c>
      <c r="G251" s="3">
        <v>68.989999999999995</v>
      </c>
      <c r="H251" s="3">
        <v>200</v>
      </c>
      <c r="I251" s="3">
        <v>0.33</v>
      </c>
      <c r="J251" s="3">
        <v>0</v>
      </c>
      <c r="K251" s="3">
        <v>22.67</v>
      </c>
      <c r="L251" s="3">
        <v>91.99</v>
      </c>
    </row>
    <row r="252" spans="1:17" s="66" customFormat="1" ht="15" customHeight="1" x14ac:dyDescent="0.25">
      <c r="A252" s="63" t="s">
        <v>113</v>
      </c>
      <c r="B252" s="10" t="s">
        <v>124</v>
      </c>
      <c r="C252" s="3">
        <v>40</v>
      </c>
      <c r="D252" s="3">
        <v>2.8</v>
      </c>
      <c r="E252" s="3">
        <v>0.28000000000000003</v>
      </c>
      <c r="F252" s="3">
        <v>19.96</v>
      </c>
      <c r="G252" s="3">
        <v>96</v>
      </c>
      <c r="H252" s="3">
        <v>50</v>
      </c>
      <c r="I252" s="3">
        <v>2.8</v>
      </c>
      <c r="J252" s="3">
        <v>0.28000000000000003</v>
      </c>
      <c r="K252" s="3">
        <v>19.96</v>
      </c>
      <c r="L252" s="3">
        <v>120</v>
      </c>
    </row>
    <row r="253" spans="1:17" s="66" customFormat="1" ht="15" customHeight="1" x14ac:dyDescent="0.25">
      <c r="A253" s="80" t="s">
        <v>111</v>
      </c>
      <c r="B253" s="81"/>
      <c r="C253" s="6">
        <f>SUM(C248:C252)</f>
        <v>540</v>
      </c>
      <c r="D253" s="6">
        <f t="shared" ref="D253:K253" si="27">SUM(D248:D252)</f>
        <v>19.79</v>
      </c>
      <c r="E253" s="6">
        <f t="shared" si="27"/>
        <v>17.55</v>
      </c>
      <c r="F253" s="6">
        <f t="shared" si="27"/>
        <v>66.819999999999993</v>
      </c>
      <c r="G253" s="6">
        <f t="shared" si="27"/>
        <v>601.54</v>
      </c>
      <c r="H253" s="6">
        <f t="shared" si="27"/>
        <v>670</v>
      </c>
      <c r="I253" s="6">
        <f t="shared" si="27"/>
        <v>23.099999999999998</v>
      </c>
      <c r="J253" s="6">
        <f t="shared" si="27"/>
        <v>21.360000000000003</v>
      </c>
      <c r="K253" s="6">
        <f t="shared" si="27"/>
        <v>77.490000000000009</v>
      </c>
      <c r="L253" s="6">
        <f>SUM(L248:L252)</f>
        <v>730.87</v>
      </c>
    </row>
    <row r="254" spans="1:17" s="66" customFormat="1" ht="15" customHeight="1" x14ac:dyDescent="0.25">
      <c r="A254" s="58"/>
      <c r="B254" s="58"/>
      <c r="C254" s="58"/>
      <c r="D254" s="37"/>
      <c r="E254" s="37"/>
      <c r="F254" s="37"/>
      <c r="G254" s="37"/>
      <c r="H254" s="37"/>
      <c r="I254" s="37"/>
      <c r="J254" s="37"/>
      <c r="K254" s="37"/>
      <c r="L254" s="37"/>
    </row>
    <row r="255" spans="1:17" s="66" customFormat="1" ht="15" customHeight="1" x14ac:dyDescent="0.25">
      <c r="A255" s="207" t="s">
        <v>125</v>
      </c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9"/>
    </row>
    <row r="256" spans="1:17" s="66" customFormat="1" ht="15.75" customHeight="1" x14ac:dyDescent="0.25">
      <c r="A256" s="6" t="s">
        <v>113</v>
      </c>
      <c r="B256" s="59" t="s">
        <v>128</v>
      </c>
      <c r="C256" s="6">
        <v>150</v>
      </c>
      <c r="D256" s="6">
        <v>4.5</v>
      </c>
      <c r="E256" s="6">
        <v>4.8</v>
      </c>
      <c r="F256" s="6">
        <v>7.05</v>
      </c>
      <c r="G256" s="6">
        <v>87</v>
      </c>
      <c r="H256" s="6">
        <v>200</v>
      </c>
      <c r="I256" s="6">
        <v>6</v>
      </c>
      <c r="J256" s="6">
        <v>6.4</v>
      </c>
      <c r="K256" s="6">
        <v>9.4</v>
      </c>
      <c r="L256" s="6">
        <v>116</v>
      </c>
    </row>
    <row r="257" spans="1:12" s="66" customFormat="1" ht="15.75" customHeight="1" x14ac:dyDescent="0.25">
      <c r="A257" s="37"/>
      <c r="B257" s="122"/>
      <c r="C257" s="37"/>
      <c r="D257" s="37"/>
      <c r="E257" s="37"/>
      <c r="F257" s="37"/>
      <c r="G257" s="37"/>
      <c r="H257" s="37"/>
      <c r="I257" s="37"/>
      <c r="J257" s="37"/>
      <c r="K257" s="37"/>
      <c r="L257" s="37"/>
    </row>
    <row r="258" spans="1:12" s="66" customFormat="1" ht="15" customHeight="1" x14ac:dyDescent="0.25">
      <c r="A258" s="227" t="s">
        <v>129</v>
      </c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s="66" customFormat="1" x14ac:dyDescent="0.25">
      <c r="A259" s="6">
        <v>92</v>
      </c>
      <c r="B259" s="48" t="s">
        <v>84</v>
      </c>
      <c r="C259" s="6">
        <v>150</v>
      </c>
      <c r="D259" s="3">
        <v>13.18</v>
      </c>
      <c r="E259" s="3">
        <v>7.1</v>
      </c>
      <c r="F259" s="3">
        <v>23.12</v>
      </c>
      <c r="G259" s="3">
        <v>204.65</v>
      </c>
      <c r="H259" s="6">
        <v>200</v>
      </c>
      <c r="I259" s="3">
        <v>16.100000000000001</v>
      </c>
      <c r="J259" s="3">
        <v>9.77</v>
      </c>
      <c r="K259" s="3">
        <v>30.9</v>
      </c>
      <c r="L259" s="3">
        <v>269.45999999999998</v>
      </c>
    </row>
    <row r="260" spans="1:12" s="66" customFormat="1" ht="15.75" customHeight="1" x14ac:dyDescent="0.25">
      <c r="A260" s="6" t="s">
        <v>113</v>
      </c>
      <c r="B260" s="59" t="s">
        <v>169</v>
      </c>
      <c r="C260" s="6">
        <v>30</v>
      </c>
      <c r="D260" s="6">
        <v>0.3</v>
      </c>
      <c r="E260" s="6">
        <v>2.13</v>
      </c>
      <c r="F260" s="6">
        <v>20.010000000000002</v>
      </c>
      <c r="G260" s="6">
        <v>100.5</v>
      </c>
      <c r="H260" s="6">
        <v>30</v>
      </c>
      <c r="I260" s="6">
        <v>0.3</v>
      </c>
      <c r="J260" s="6">
        <v>2.13</v>
      </c>
      <c r="K260" s="6">
        <v>20.010000000000002</v>
      </c>
      <c r="L260" s="6">
        <v>100.5</v>
      </c>
    </row>
    <row r="261" spans="1:12" s="66" customFormat="1" ht="15" customHeight="1" x14ac:dyDescent="0.25">
      <c r="A261" s="6">
        <v>410</v>
      </c>
      <c r="B261" s="10" t="s">
        <v>130</v>
      </c>
      <c r="C261" s="3">
        <v>150</v>
      </c>
      <c r="D261" s="3">
        <v>4.4999999999999998E-2</v>
      </c>
      <c r="E261" s="3">
        <v>0</v>
      </c>
      <c r="F261" s="3">
        <v>4.51</v>
      </c>
      <c r="G261" s="3">
        <v>18.239999999999998</v>
      </c>
      <c r="H261" s="3">
        <v>200</v>
      </c>
      <c r="I261" s="3">
        <v>0.06</v>
      </c>
      <c r="J261" s="3">
        <v>0</v>
      </c>
      <c r="K261" s="3">
        <v>6.02</v>
      </c>
      <c r="L261" s="3">
        <v>24.32</v>
      </c>
    </row>
    <row r="262" spans="1:12" s="66" customFormat="1" ht="15" customHeight="1" x14ac:dyDescent="0.25">
      <c r="A262" s="63" t="s">
        <v>113</v>
      </c>
      <c r="B262" s="10" t="s">
        <v>16</v>
      </c>
      <c r="C262" s="3"/>
      <c r="D262" s="3"/>
      <c r="E262" s="3"/>
      <c r="F262" s="3"/>
      <c r="G262" s="3"/>
      <c r="H262" s="3">
        <v>25</v>
      </c>
      <c r="I262" s="3">
        <v>4.25</v>
      </c>
      <c r="J262" s="3">
        <v>1.65</v>
      </c>
      <c r="K262" s="3">
        <v>21.25</v>
      </c>
      <c r="L262" s="3">
        <v>64.8</v>
      </c>
    </row>
    <row r="263" spans="1:12" s="66" customFormat="1" ht="15" customHeight="1" x14ac:dyDescent="0.25">
      <c r="A263" s="80" t="s">
        <v>111</v>
      </c>
      <c r="B263" s="81"/>
      <c r="C263" s="6">
        <f t="shared" ref="C263:L263" si="28">SUM(C259:C262)</f>
        <v>330</v>
      </c>
      <c r="D263" s="6">
        <f t="shared" si="28"/>
        <v>13.525</v>
      </c>
      <c r="E263" s="6">
        <f t="shared" si="28"/>
        <v>9.23</v>
      </c>
      <c r="F263" s="6">
        <f t="shared" si="28"/>
        <v>47.64</v>
      </c>
      <c r="G263" s="6">
        <f t="shared" si="28"/>
        <v>323.39</v>
      </c>
      <c r="H263" s="6">
        <f t="shared" si="28"/>
        <v>455</v>
      </c>
      <c r="I263" s="6">
        <f t="shared" si="28"/>
        <v>20.71</v>
      </c>
      <c r="J263" s="6">
        <f t="shared" si="28"/>
        <v>13.549999999999999</v>
      </c>
      <c r="K263" s="6">
        <f t="shared" si="28"/>
        <v>78.179999999999993</v>
      </c>
      <c r="L263" s="6">
        <f t="shared" si="28"/>
        <v>459.08</v>
      </c>
    </row>
    <row r="264" spans="1:12" s="66" customFormat="1" ht="15" customHeight="1" x14ac:dyDescent="0.25">
      <c r="A264" s="36" t="s">
        <v>131</v>
      </c>
      <c r="B264" s="57"/>
      <c r="C264" s="36">
        <f>C263+C253+C245+C256</f>
        <v>1356</v>
      </c>
      <c r="D264" s="57"/>
      <c r="E264" s="57"/>
      <c r="F264" s="57"/>
      <c r="G264" s="36">
        <f>G263+G253+G245+G256</f>
        <v>1429.24</v>
      </c>
      <c r="H264" s="36">
        <f>H263+H253+H245+H256</f>
        <v>1742</v>
      </c>
      <c r="I264" s="57"/>
      <c r="J264" s="57"/>
      <c r="K264" s="57"/>
      <c r="L264" s="36">
        <f>L263+L253+L245+L256</f>
        <v>1791.81</v>
      </c>
    </row>
    <row r="265" spans="1:12" s="66" customFormat="1" x14ac:dyDescent="0.25"/>
    <row r="266" spans="1:12" s="66" customFormat="1" ht="15" customHeight="1" x14ac:dyDescent="0.25">
      <c r="A266" s="204">
        <v>44484</v>
      </c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9"/>
    </row>
    <row r="267" spans="1:12" s="66" customFormat="1" ht="15" customHeight="1" x14ac:dyDescent="0.25">
      <c r="A267" s="207" t="s">
        <v>116</v>
      </c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9"/>
    </row>
    <row r="268" spans="1:12" s="66" customFormat="1" ht="15.75" customHeight="1" x14ac:dyDescent="0.25">
      <c r="A268" s="6">
        <v>168</v>
      </c>
      <c r="B268" s="11" t="s">
        <v>48</v>
      </c>
      <c r="C268" s="3">
        <v>150</v>
      </c>
      <c r="D268" s="3">
        <v>5.3</v>
      </c>
      <c r="E268" s="3">
        <v>4.88</v>
      </c>
      <c r="F268" s="3">
        <v>28.93</v>
      </c>
      <c r="G268" s="3">
        <v>180.64</v>
      </c>
      <c r="H268" s="3">
        <v>180</v>
      </c>
      <c r="I268" s="3">
        <v>6.39</v>
      </c>
      <c r="J268" s="3">
        <v>5.86</v>
      </c>
      <c r="K268" s="3">
        <v>34.72</v>
      </c>
      <c r="L268" s="3">
        <v>216.77</v>
      </c>
    </row>
    <row r="269" spans="1:12" s="66" customFormat="1" ht="15.75" customHeight="1" x14ac:dyDescent="0.25">
      <c r="A269" s="6">
        <v>3</v>
      </c>
      <c r="B269" s="64" t="s">
        <v>153</v>
      </c>
      <c r="C269" s="6">
        <v>42</v>
      </c>
      <c r="D269" s="6">
        <v>4.41</v>
      </c>
      <c r="E269" s="6">
        <v>6.42</v>
      </c>
      <c r="F269" s="6">
        <v>13.58</v>
      </c>
      <c r="G269" s="6">
        <v>129.69999999999999</v>
      </c>
      <c r="H269" s="6">
        <v>44</v>
      </c>
      <c r="I269" s="6">
        <v>4.7300000000000004</v>
      </c>
      <c r="J269" s="6">
        <v>6.88</v>
      </c>
      <c r="K269" s="6">
        <v>14.56</v>
      </c>
      <c r="L269" s="6">
        <v>139</v>
      </c>
    </row>
    <row r="270" spans="1:12" s="66" customFormat="1" ht="15.75" customHeight="1" x14ac:dyDescent="0.25">
      <c r="A270" s="6">
        <v>414</v>
      </c>
      <c r="B270" s="11" t="s">
        <v>24</v>
      </c>
      <c r="C270" s="3">
        <v>150</v>
      </c>
      <c r="D270" s="3">
        <v>2.09</v>
      </c>
      <c r="E270" s="3">
        <v>2.39</v>
      </c>
      <c r="F270" s="3">
        <v>14.78</v>
      </c>
      <c r="G270" s="3">
        <v>89.02</v>
      </c>
      <c r="H270" s="3">
        <v>200</v>
      </c>
      <c r="I270" s="3">
        <v>2.79</v>
      </c>
      <c r="J270" s="3">
        <v>3.19</v>
      </c>
      <c r="K270" s="3">
        <v>19.71</v>
      </c>
      <c r="L270" s="3">
        <v>118.69</v>
      </c>
    </row>
    <row r="271" spans="1:12" s="66" customFormat="1" ht="15" customHeight="1" x14ac:dyDescent="0.25">
      <c r="A271" s="80" t="s">
        <v>111</v>
      </c>
      <c r="B271" s="81"/>
      <c r="C271" s="6">
        <f>SUM(C267:C270)</f>
        <v>342</v>
      </c>
      <c r="D271" s="6">
        <f>SUM(D268:D270)</f>
        <v>11.8</v>
      </c>
      <c r="E271" s="6">
        <f>SUM(E268:E270)</f>
        <v>13.690000000000001</v>
      </c>
      <c r="F271" s="6">
        <f>SUM(F268:F270)</f>
        <v>57.29</v>
      </c>
      <c r="G271" s="6">
        <f>SUM(G268:G270)</f>
        <v>399.35999999999996</v>
      </c>
      <c r="H271" s="6">
        <f>SUM(H267:H270)</f>
        <v>424</v>
      </c>
      <c r="I271" s="6">
        <f>SUM(I268:I270)</f>
        <v>13.91</v>
      </c>
      <c r="J271" s="6">
        <f>SUM(J268:J270)</f>
        <v>15.93</v>
      </c>
      <c r="K271" s="6">
        <f>SUM(K268:K270)</f>
        <v>68.990000000000009</v>
      </c>
      <c r="L271" s="6">
        <f>SUM(L268:L270)</f>
        <v>474.46</v>
      </c>
    </row>
    <row r="272" spans="1:12" s="66" customFormat="1" ht="15" customHeight="1" x14ac:dyDescent="0.25">
      <c r="A272" s="58"/>
      <c r="B272" s="58"/>
      <c r="C272" s="58"/>
      <c r="D272" s="37"/>
      <c r="E272" s="37"/>
      <c r="F272" s="37"/>
      <c r="G272" s="37"/>
      <c r="H272" s="37"/>
      <c r="I272" s="37"/>
      <c r="J272" s="37"/>
      <c r="K272" s="37"/>
      <c r="L272" s="37"/>
    </row>
    <row r="273" spans="1:12" s="66" customFormat="1" ht="15" customHeight="1" x14ac:dyDescent="0.25">
      <c r="A273" s="207" t="s">
        <v>117</v>
      </c>
      <c r="B273" s="208"/>
      <c r="C273" s="208"/>
      <c r="D273" s="208"/>
      <c r="E273" s="208"/>
      <c r="F273" s="208"/>
      <c r="G273" s="208"/>
      <c r="H273" s="208"/>
      <c r="I273" s="208"/>
      <c r="J273" s="208"/>
      <c r="K273" s="208"/>
      <c r="L273" s="209"/>
    </row>
    <row r="274" spans="1:12" s="66" customFormat="1" x14ac:dyDescent="0.25">
      <c r="A274" s="53"/>
      <c r="B274" s="47" t="s">
        <v>33</v>
      </c>
      <c r="C274" s="3">
        <v>150</v>
      </c>
      <c r="D274" s="3">
        <v>6</v>
      </c>
      <c r="E274" s="3">
        <v>8.85</v>
      </c>
      <c r="F274" s="3">
        <v>9.24</v>
      </c>
      <c r="G274" s="3">
        <v>155.24</v>
      </c>
      <c r="H274" s="3">
        <v>200</v>
      </c>
      <c r="I274" s="3">
        <v>8</v>
      </c>
      <c r="J274" s="3">
        <v>11.8</v>
      </c>
      <c r="K274" s="3">
        <v>12.32</v>
      </c>
      <c r="L274" s="3">
        <v>206.99</v>
      </c>
    </row>
    <row r="275" spans="1:12" s="66" customFormat="1" ht="15.75" customHeight="1" x14ac:dyDescent="0.25">
      <c r="A275" s="6">
        <v>331</v>
      </c>
      <c r="B275" s="12" t="s">
        <v>86</v>
      </c>
      <c r="C275" s="6">
        <v>200</v>
      </c>
      <c r="D275" s="6">
        <v>2.13</v>
      </c>
      <c r="E275" s="6">
        <v>6.56</v>
      </c>
      <c r="F275" s="6">
        <v>17.34</v>
      </c>
      <c r="G275" s="6">
        <v>136.88</v>
      </c>
      <c r="H275" s="6">
        <v>220</v>
      </c>
      <c r="I275" s="6">
        <v>2.34</v>
      </c>
      <c r="J275" s="6">
        <v>7.22</v>
      </c>
      <c r="K275" s="6">
        <v>20.97</v>
      </c>
      <c r="L275" s="6">
        <v>150.69</v>
      </c>
    </row>
    <row r="276" spans="1:12" s="66" customFormat="1" ht="15.75" customHeight="1" x14ac:dyDescent="0.25">
      <c r="A276" s="6">
        <v>396</v>
      </c>
      <c r="B276" s="11" t="s">
        <v>28</v>
      </c>
      <c r="C276" s="3">
        <v>150</v>
      </c>
      <c r="D276" s="3">
        <v>0.1</v>
      </c>
      <c r="E276" s="3">
        <v>0</v>
      </c>
      <c r="F276" s="3">
        <v>15.86</v>
      </c>
      <c r="G276" s="3">
        <v>63.8</v>
      </c>
      <c r="H276" s="3">
        <v>200</v>
      </c>
      <c r="I276" s="3">
        <v>0.13</v>
      </c>
      <c r="J276" s="3">
        <v>0</v>
      </c>
      <c r="K276" s="3">
        <v>21.15</v>
      </c>
      <c r="L276" s="3">
        <v>85.1</v>
      </c>
    </row>
    <row r="277" spans="1:12" s="66" customFormat="1" ht="15" customHeight="1" x14ac:dyDescent="0.25">
      <c r="A277" s="63" t="s">
        <v>113</v>
      </c>
      <c r="B277" s="10" t="s">
        <v>124</v>
      </c>
      <c r="C277" s="3">
        <v>40</v>
      </c>
      <c r="D277" s="3">
        <v>2.8</v>
      </c>
      <c r="E277" s="3">
        <v>0.28000000000000003</v>
      </c>
      <c r="F277" s="3">
        <v>19.96</v>
      </c>
      <c r="G277" s="3">
        <v>96</v>
      </c>
      <c r="H277" s="3">
        <v>50</v>
      </c>
      <c r="I277" s="3">
        <v>2.8</v>
      </c>
      <c r="J277" s="3">
        <v>0.28000000000000003</v>
      </c>
      <c r="K277" s="3">
        <v>19.96</v>
      </c>
      <c r="L277" s="3">
        <v>120</v>
      </c>
    </row>
    <row r="278" spans="1:12" s="66" customFormat="1" ht="15" customHeight="1" x14ac:dyDescent="0.25">
      <c r="A278" s="80" t="s">
        <v>111</v>
      </c>
      <c r="B278" s="81"/>
      <c r="C278" s="6">
        <f t="shared" ref="C278:L278" si="29">SUM(C274:C277)</f>
        <v>540</v>
      </c>
      <c r="D278" s="6">
        <f t="shared" si="29"/>
        <v>11.029999999999998</v>
      </c>
      <c r="E278" s="6">
        <f t="shared" si="29"/>
        <v>15.69</v>
      </c>
      <c r="F278" s="6">
        <f t="shared" si="29"/>
        <v>62.4</v>
      </c>
      <c r="G278" s="6">
        <f t="shared" si="29"/>
        <v>451.92</v>
      </c>
      <c r="H278" s="6">
        <f t="shared" si="29"/>
        <v>670</v>
      </c>
      <c r="I278" s="6">
        <f t="shared" si="29"/>
        <v>13.27</v>
      </c>
      <c r="J278" s="6">
        <f t="shared" si="29"/>
        <v>19.3</v>
      </c>
      <c r="K278" s="6">
        <f t="shared" si="29"/>
        <v>74.400000000000006</v>
      </c>
      <c r="L278" s="6">
        <f t="shared" si="29"/>
        <v>562.78</v>
      </c>
    </row>
    <row r="279" spans="1:12" s="66" customFormat="1" ht="15" customHeight="1" x14ac:dyDescent="0.25">
      <c r="A279" s="58"/>
      <c r="B279" s="58"/>
      <c r="C279" s="58"/>
      <c r="D279" s="37"/>
      <c r="E279" s="37"/>
      <c r="F279" s="37"/>
      <c r="G279" s="37"/>
      <c r="H279" s="37"/>
      <c r="I279" s="37"/>
      <c r="J279" s="37"/>
      <c r="K279" s="37"/>
      <c r="L279" s="37"/>
    </row>
    <row r="280" spans="1:12" s="66" customFormat="1" ht="15" customHeight="1" x14ac:dyDescent="0.25">
      <c r="A280" s="207" t="s">
        <v>125</v>
      </c>
      <c r="B280" s="208"/>
      <c r="C280" s="208"/>
      <c r="D280" s="208"/>
      <c r="E280" s="208"/>
      <c r="F280" s="208"/>
      <c r="G280" s="208"/>
      <c r="H280" s="208"/>
      <c r="I280" s="208"/>
      <c r="J280" s="208"/>
      <c r="K280" s="208"/>
      <c r="L280" s="209"/>
    </row>
    <row r="281" spans="1:12" s="66" customFormat="1" ht="15.75" customHeight="1" x14ac:dyDescent="0.25">
      <c r="A281" s="6">
        <v>417</v>
      </c>
      <c r="B281" s="11" t="s">
        <v>196</v>
      </c>
      <c r="C281" s="3">
        <v>200</v>
      </c>
      <c r="D281" s="3">
        <v>0.11</v>
      </c>
      <c r="E281" s="3">
        <v>0</v>
      </c>
      <c r="F281" s="3">
        <v>21.1</v>
      </c>
      <c r="G281" s="3">
        <v>84.7</v>
      </c>
      <c r="H281" s="3">
        <v>200</v>
      </c>
      <c r="I281" s="3">
        <v>0.11</v>
      </c>
      <c r="J281" s="3">
        <v>0</v>
      </c>
      <c r="K281" s="3">
        <v>21.1</v>
      </c>
      <c r="L281" s="3">
        <v>84.7</v>
      </c>
    </row>
    <row r="282" spans="1:12" s="66" customFormat="1" x14ac:dyDescent="0.25">
      <c r="A282" s="6" t="s">
        <v>113</v>
      </c>
      <c r="B282" s="12" t="s">
        <v>112</v>
      </c>
      <c r="C282" s="6">
        <v>15</v>
      </c>
      <c r="D282" s="6">
        <v>1.1299999999999999</v>
      </c>
      <c r="E282" s="6">
        <v>2.25</v>
      </c>
      <c r="F282" s="6">
        <v>10.4</v>
      </c>
      <c r="G282" s="6">
        <v>66</v>
      </c>
      <c r="H282" s="6">
        <v>30</v>
      </c>
      <c r="I282" s="6">
        <v>2.25</v>
      </c>
      <c r="J282" s="6">
        <v>4.5</v>
      </c>
      <c r="K282" s="6">
        <v>20.399999999999999</v>
      </c>
      <c r="L282" s="6">
        <v>132</v>
      </c>
    </row>
    <row r="283" spans="1:12" s="66" customFormat="1" ht="15" customHeight="1" x14ac:dyDescent="0.25">
      <c r="A283" s="80" t="s">
        <v>111</v>
      </c>
      <c r="B283" s="81"/>
      <c r="C283" s="6">
        <f t="shared" ref="C283:L283" si="30">SUM(C281:C282)</f>
        <v>215</v>
      </c>
      <c r="D283" s="6">
        <f t="shared" si="30"/>
        <v>1.24</v>
      </c>
      <c r="E283" s="6">
        <f t="shared" si="30"/>
        <v>2.25</v>
      </c>
      <c r="F283" s="6">
        <f t="shared" si="30"/>
        <v>31.5</v>
      </c>
      <c r="G283" s="6">
        <f t="shared" si="30"/>
        <v>150.69999999999999</v>
      </c>
      <c r="H283" s="6">
        <f t="shared" si="30"/>
        <v>230</v>
      </c>
      <c r="I283" s="6">
        <f t="shared" si="30"/>
        <v>2.36</v>
      </c>
      <c r="J283" s="6">
        <f t="shared" si="30"/>
        <v>4.5</v>
      </c>
      <c r="K283" s="6">
        <f t="shared" si="30"/>
        <v>41.5</v>
      </c>
      <c r="L283" s="6">
        <f t="shared" si="30"/>
        <v>216.7</v>
      </c>
    </row>
    <row r="284" spans="1:12" s="66" customFormat="1" ht="15" customHeight="1" x14ac:dyDescent="0.25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</row>
    <row r="285" spans="1:12" s="66" customFormat="1" ht="15" customHeight="1" x14ac:dyDescent="0.25">
      <c r="A285" s="207" t="s">
        <v>129</v>
      </c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9"/>
    </row>
    <row r="286" spans="1:12" s="66" customFormat="1" x14ac:dyDescent="0.25">
      <c r="A286" s="6">
        <v>135</v>
      </c>
      <c r="B286" s="12" t="s">
        <v>178</v>
      </c>
      <c r="C286" s="6">
        <v>180</v>
      </c>
      <c r="D286" s="6">
        <v>21.21</v>
      </c>
      <c r="E286" s="6">
        <v>14.85</v>
      </c>
      <c r="F286" s="6">
        <v>29.47</v>
      </c>
      <c r="G286" s="6">
        <v>328.77</v>
      </c>
      <c r="H286" s="6">
        <v>220</v>
      </c>
      <c r="I286" s="6">
        <v>25.92</v>
      </c>
      <c r="J286" s="6">
        <v>18.149999999999999</v>
      </c>
      <c r="K286" s="6">
        <v>36.020000000000003</v>
      </c>
      <c r="L286" s="6">
        <v>401.81</v>
      </c>
    </row>
    <row r="287" spans="1:12" s="66" customFormat="1" ht="15.75" customHeight="1" x14ac:dyDescent="0.25">
      <c r="A287" s="6" t="s">
        <v>113</v>
      </c>
      <c r="B287" s="12" t="s">
        <v>190</v>
      </c>
      <c r="C287" s="6">
        <v>30</v>
      </c>
      <c r="D287" s="6">
        <v>2.04</v>
      </c>
      <c r="E287" s="6">
        <v>2.5499999999999998</v>
      </c>
      <c r="F287" s="6">
        <v>17.100000000000001</v>
      </c>
      <c r="G287" s="6">
        <v>92.1</v>
      </c>
      <c r="H287" s="6">
        <v>30</v>
      </c>
      <c r="I287" s="6">
        <v>2.04</v>
      </c>
      <c r="J287" s="6">
        <v>2.5499999999999998</v>
      </c>
      <c r="K287" s="6">
        <v>17.100000000000001</v>
      </c>
      <c r="L287" s="6">
        <v>92.1</v>
      </c>
    </row>
    <row r="288" spans="1:12" s="66" customFormat="1" ht="15" customHeight="1" x14ac:dyDescent="0.25">
      <c r="A288" s="6">
        <v>410</v>
      </c>
      <c r="B288" s="10" t="s">
        <v>130</v>
      </c>
      <c r="C288" s="3">
        <v>150</v>
      </c>
      <c r="D288" s="3">
        <v>4.4999999999999998E-2</v>
      </c>
      <c r="E288" s="3">
        <v>0</v>
      </c>
      <c r="F288" s="3">
        <v>4.51</v>
      </c>
      <c r="G288" s="3">
        <v>18.239999999999998</v>
      </c>
      <c r="H288" s="3">
        <v>200</v>
      </c>
      <c r="I288" s="3">
        <v>0.06</v>
      </c>
      <c r="J288" s="3">
        <v>0</v>
      </c>
      <c r="K288" s="3">
        <v>6.02</v>
      </c>
      <c r="L288" s="3">
        <v>24.32</v>
      </c>
    </row>
    <row r="289" spans="1:12" s="66" customFormat="1" ht="15" customHeight="1" x14ac:dyDescent="0.25">
      <c r="A289" s="80" t="s">
        <v>111</v>
      </c>
      <c r="B289" s="81"/>
      <c r="C289" s="6">
        <f t="shared" ref="C289:L289" si="31">SUM(C286:C288)</f>
        <v>360</v>
      </c>
      <c r="D289" s="6">
        <f t="shared" si="31"/>
        <v>23.295000000000002</v>
      </c>
      <c r="E289" s="6">
        <f t="shared" si="31"/>
        <v>17.399999999999999</v>
      </c>
      <c r="F289" s="6">
        <f t="shared" si="31"/>
        <v>51.08</v>
      </c>
      <c r="G289" s="6">
        <f t="shared" si="31"/>
        <v>439.11</v>
      </c>
      <c r="H289" s="6">
        <f t="shared" si="31"/>
        <v>450</v>
      </c>
      <c r="I289" s="6">
        <f t="shared" si="31"/>
        <v>28.02</v>
      </c>
      <c r="J289" s="6">
        <f t="shared" si="31"/>
        <v>20.7</v>
      </c>
      <c r="K289" s="6">
        <f t="shared" si="31"/>
        <v>59.14</v>
      </c>
      <c r="L289" s="6">
        <f t="shared" si="31"/>
        <v>518.23</v>
      </c>
    </row>
    <row r="290" spans="1:12" s="66" customFormat="1" ht="15" customHeight="1" x14ac:dyDescent="0.25">
      <c r="A290" s="36" t="s">
        <v>131</v>
      </c>
      <c r="B290" s="57"/>
      <c r="C290" s="36">
        <f>C271+C278+C289+C283</f>
        <v>1457</v>
      </c>
      <c r="D290" s="36">
        <f>D271+D278+D289+D283</f>
        <v>47.365000000000002</v>
      </c>
      <c r="E290" s="36">
        <f>E271+E278+E289+E283</f>
        <v>49.03</v>
      </c>
      <c r="F290" s="36">
        <f>F271+F278+F289+F283</f>
        <v>202.26999999999998</v>
      </c>
      <c r="G290" s="36">
        <f>G271+G278+G289+G283</f>
        <v>1441.09</v>
      </c>
      <c r="H290" s="36">
        <f>H271+H278+H281+H289</f>
        <v>1744</v>
      </c>
      <c r="I290" s="36">
        <f>I271+I278+I289+I283</f>
        <v>57.56</v>
      </c>
      <c r="J290" s="36">
        <f>J271+J278+J289+J283</f>
        <v>60.430000000000007</v>
      </c>
      <c r="K290" s="36">
        <f>K271+K278+K289+K283</f>
        <v>244.03000000000003</v>
      </c>
      <c r="L290" s="36">
        <f>L271+L278+L289+L283</f>
        <v>1772.17</v>
      </c>
    </row>
    <row r="291" spans="1:12" s="66" customFormat="1" x14ac:dyDescent="0.25"/>
    <row r="292" spans="1:12" s="66" customFormat="1" x14ac:dyDescent="0.25">
      <c r="A292" s="221" t="s">
        <v>174</v>
      </c>
      <c r="B292" s="221"/>
      <c r="C292" s="221"/>
      <c r="D292" s="221"/>
      <c r="E292" s="36"/>
      <c r="F292" s="36"/>
      <c r="G292" s="36">
        <f>(G37+G66+G94+G123+G153+G180+G209+G238+G264+G290)/10</f>
        <v>1412.9549999999999</v>
      </c>
      <c r="H292" s="57"/>
      <c r="I292" s="36"/>
      <c r="J292" s="36"/>
      <c r="K292" s="36"/>
      <c r="L292" s="36">
        <f>(L37+L66+L94+L123+L153+L180+L209+L238+L264+L290)/10</f>
        <v>1753.8610000000001</v>
      </c>
    </row>
    <row r="293" spans="1:12" s="66" customFormat="1" x14ac:dyDescent="0.25">
      <c r="A293" s="67"/>
      <c r="B293" s="67"/>
      <c r="C293" s="67"/>
      <c r="D293" s="67"/>
      <c r="E293" s="57"/>
      <c r="F293" s="57"/>
      <c r="G293" s="36"/>
      <c r="H293" s="57"/>
      <c r="I293" s="57"/>
      <c r="J293" s="57"/>
      <c r="K293" s="57"/>
      <c r="L293" s="36"/>
    </row>
    <row r="294" spans="1:12" s="66" customFormat="1" x14ac:dyDescent="0.25">
      <c r="A294" s="194" t="s">
        <v>203</v>
      </c>
      <c r="B294" s="194"/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</row>
    <row r="295" spans="1:12" s="66" customFormat="1" ht="28.5" customHeight="1" x14ac:dyDescent="0.25">
      <c r="A295" s="194" t="s">
        <v>204</v>
      </c>
      <c r="B295" s="194"/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</row>
    <row r="296" spans="1:12" s="66" customForma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</row>
    <row r="297" spans="1:12" s="66" customFormat="1" x14ac:dyDescent="0.25">
      <c r="A297" s="222" t="s">
        <v>173</v>
      </c>
      <c r="B297" s="222"/>
      <c r="C297" s="57"/>
      <c r="D297" s="57"/>
      <c r="E297" s="57"/>
      <c r="F297" s="57"/>
      <c r="G297" s="57"/>
      <c r="H297" s="57"/>
      <c r="I297" s="57"/>
      <c r="J297" s="57"/>
      <c r="K297" s="57"/>
      <c r="L297" s="57"/>
    </row>
  </sheetData>
  <mergeCells count="62">
    <mergeCell ref="A295:L295"/>
    <mergeCell ref="A297:B297"/>
    <mergeCell ref="A267:L267"/>
    <mergeCell ref="A273:L273"/>
    <mergeCell ref="A280:L280"/>
    <mergeCell ref="A285:L285"/>
    <mergeCell ref="A292:D292"/>
    <mergeCell ref="A294:L294"/>
    <mergeCell ref="A266:L266"/>
    <mergeCell ref="A203:L203"/>
    <mergeCell ref="A211:L211"/>
    <mergeCell ref="A212:L212"/>
    <mergeCell ref="A218:L218"/>
    <mergeCell ref="A228:L228"/>
    <mergeCell ref="A232:L232"/>
    <mergeCell ref="A240:L240"/>
    <mergeCell ref="A241:L241"/>
    <mergeCell ref="A247:L247"/>
    <mergeCell ref="A255:L255"/>
    <mergeCell ref="A258:L258"/>
    <mergeCell ref="A199:L199"/>
    <mergeCell ref="A132:L132"/>
    <mergeCell ref="A142:L142"/>
    <mergeCell ref="A147:L147"/>
    <mergeCell ref="A155:L155"/>
    <mergeCell ref="A156:L156"/>
    <mergeCell ref="A162:L162"/>
    <mergeCell ref="A171:L171"/>
    <mergeCell ref="A174:L174"/>
    <mergeCell ref="A182:L182"/>
    <mergeCell ref="A183:L183"/>
    <mergeCell ref="A189:L189"/>
    <mergeCell ref="A126:L126"/>
    <mergeCell ref="A68:L68"/>
    <mergeCell ref="A69:L69"/>
    <mergeCell ref="A75:L75"/>
    <mergeCell ref="A84:L84"/>
    <mergeCell ref="A88:L88"/>
    <mergeCell ref="A96:L96"/>
    <mergeCell ref="A97:L97"/>
    <mergeCell ref="A103:L103"/>
    <mergeCell ref="A113:L113"/>
    <mergeCell ref="A118:L118"/>
    <mergeCell ref="A125:L125"/>
    <mergeCell ref="A60:L60"/>
    <mergeCell ref="C9:G9"/>
    <mergeCell ref="H9:L9"/>
    <mergeCell ref="A11:L11"/>
    <mergeCell ref="A12:L12"/>
    <mergeCell ref="A19:L19"/>
    <mergeCell ref="A26:L26"/>
    <mergeCell ref="A31:L31"/>
    <mergeCell ref="A39:L39"/>
    <mergeCell ref="A40:L40"/>
    <mergeCell ref="A46:L46"/>
    <mergeCell ref="A55:L55"/>
    <mergeCell ref="B8:K8"/>
    <mergeCell ref="H2:K2"/>
    <mergeCell ref="H3:J3"/>
    <mergeCell ref="H4:K4"/>
    <mergeCell ref="H5:K5"/>
    <mergeCell ref="B7:K7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97"/>
  <sheetViews>
    <sheetView workbookViewId="0">
      <selection activeCell="L36" sqref="L36"/>
    </sheetView>
  </sheetViews>
  <sheetFormatPr defaultRowHeight="15" x14ac:dyDescent="0.25"/>
  <cols>
    <col min="1" max="1" width="11.140625" customWidth="1"/>
    <col min="2" max="2" width="28.42578125" customWidth="1"/>
    <col min="3" max="3" width="9.140625" customWidth="1"/>
    <col min="15" max="15" width="10" customWidth="1"/>
  </cols>
  <sheetData>
    <row r="1" spans="1:12" s="66" customForma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66" customFormat="1" x14ac:dyDescent="0.25">
      <c r="A2" s="57"/>
      <c r="B2" s="57"/>
      <c r="C2" s="57"/>
      <c r="D2" s="57"/>
      <c r="E2" s="57"/>
      <c r="F2" s="57"/>
      <c r="G2" s="57"/>
      <c r="H2" s="210" t="s">
        <v>121</v>
      </c>
      <c r="I2" s="210"/>
      <c r="J2" s="210"/>
      <c r="K2" s="210"/>
      <c r="L2" s="57"/>
    </row>
    <row r="3" spans="1:12" s="66" customFormat="1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s="66" customFormat="1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s="66" customFormat="1" x14ac:dyDescent="0.25">
      <c r="A5" s="57"/>
      <c r="B5" s="57"/>
      <c r="C5" s="57"/>
      <c r="D5" s="57"/>
      <c r="E5" s="57"/>
      <c r="F5" s="57"/>
      <c r="G5" s="57"/>
      <c r="H5" s="210" t="s">
        <v>228</v>
      </c>
      <c r="I5" s="210"/>
      <c r="J5" s="210"/>
      <c r="K5" s="210"/>
      <c r="L5" s="57"/>
    </row>
    <row r="6" spans="1:12" s="66" customFormat="1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s="66" customFormat="1" x14ac:dyDescent="0.25">
      <c r="A7" s="57"/>
      <c r="B7" s="211" t="s">
        <v>253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s="66" customFormat="1" x14ac:dyDescent="0.25">
      <c r="A8" s="57"/>
      <c r="B8" s="212" t="s">
        <v>239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s="66" customFormat="1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s="66" customFormat="1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s="66" customFormat="1" ht="15" customHeight="1" x14ac:dyDescent="0.25">
      <c r="A11" s="204">
        <v>44487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s="66" customFormat="1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s="66" customFormat="1" ht="15" customHeight="1" x14ac:dyDescent="0.2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6"/>
    </row>
    <row r="14" spans="1:12" s="66" customFormat="1" ht="15.75" customHeight="1" x14ac:dyDescent="0.25">
      <c r="A14" s="6">
        <v>168</v>
      </c>
      <c r="B14" s="11" t="s">
        <v>66</v>
      </c>
      <c r="C14" s="3">
        <v>150</v>
      </c>
      <c r="D14" s="3">
        <v>4.78</v>
      </c>
      <c r="E14" s="3">
        <v>5.14</v>
      </c>
      <c r="F14" s="3">
        <v>28.38</v>
      </c>
      <c r="G14" s="3">
        <v>176.21</v>
      </c>
      <c r="H14" s="3">
        <v>180</v>
      </c>
      <c r="I14" s="3">
        <v>5.73</v>
      </c>
      <c r="J14" s="3">
        <v>6.17</v>
      </c>
      <c r="K14" s="3">
        <v>34.06</v>
      </c>
      <c r="L14" s="3">
        <v>211.5</v>
      </c>
    </row>
    <row r="15" spans="1:12" s="66" customFormat="1" ht="15.75" customHeight="1" x14ac:dyDescent="0.25">
      <c r="A15" s="6">
        <v>1</v>
      </c>
      <c r="B15" s="12" t="s">
        <v>110</v>
      </c>
      <c r="C15" s="6">
        <v>36</v>
      </c>
      <c r="D15" s="6">
        <v>2.17</v>
      </c>
      <c r="E15" s="6">
        <v>6.79</v>
      </c>
      <c r="F15" s="6">
        <v>13.15</v>
      </c>
      <c r="G15" s="6">
        <v>122.4</v>
      </c>
      <c r="H15" s="6">
        <v>37</v>
      </c>
      <c r="I15" s="6">
        <v>2.2599999999999998</v>
      </c>
      <c r="J15" s="6">
        <v>6.98</v>
      </c>
      <c r="K15" s="6">
        <v>13.52</v>
      </c>
      <c r="L15" s="6">
        <v>125.8</v>
      </c>
    </row>
    <row r="16" spans="1:12" s="66" customFormat="1" ht="15.75" customHeight="1" x14ac:dyDescent="0.25">
      <c r="A16" s="6">
        <v>410</v>
      </c>
      <c r="B16" s="10" t="s">
        <v>20</v>
      </c>
      <c r="C16" s="3">
        <v>150</v>
      </c>
      <c r="D16" s="3">
        <v>0.09</v>
      </c>
      <c r="E16" s="3">
        <v>0</v>
      </c>
      <c r="F16" s="3">
        <v>9.0299999999999994</v>
      </c>
      <c r="G16" s="3">
        <v>36.479999999999997</v>
      </c>
      <c r="H16" s="3">
        <v>200</v>
      </c>
      <c r="I16" s="3">
        <v>0.12</v>
      </c>
      <c r="J16" s="3">
        <v>0</v>
      </c>
      <c r="K16" s="3">
        <v>12.04</v>
      </c>
      <c r="L16" s="3">
        <v>48.64</v>
      </c>
    </row>
    <row r="17" spans="1:12" s="66" customFormat="1" ht="15" customHeight="1" x14ac:dyDescent="0.25">
      <c r="A17" s="80" t="s">
        <v>111</v>
      </c>
      <c r="B17" s="81"/>
      <c r="C17" s="6">
        <f t="shared" ref="C17:K17" si="0">SUM(C14:C16)</f>
        <v>336</v>
      </c>
      <c r="D17" s="6">
        <f t="shared" si="0"/>
        <v>7.04</v>
      </c>
      <c r="E17" s="6">
        <f t="shared" si="0"/>
        <v>11.93</v>
      </c>
      <c r="F17" s="6">
        <f t="shared" si="0"/>
        <v>50.56</v>
      </c>
      <c r="G17" s="6">
        <f t="shared" si="0"/>
        <v>335.09000000000003</v>
      </c>
      <c r="H17" s="6">
        <f t="shared" si="0"/>
        <v>417</v>
      </c>
      <c r="I17" s="6">
        <f t="shared" si="0"/>
        <v>8.11</v>
      </c>
      <c r="J17" s="6">
        <f t="shared" si="0"/>
        <v>13.15</v>
      </c>
      <c r="K17" s="6">
        <f t="shared" si="0"/>
        <v>59.62</v>
      </c>
      <c r="L17" s="6">
        <f>SUM(L14:L16)</f>
        <v>385.94</v>
      </c>
    </row>
    <row r="18" spans="1:12" s="66" customFormat="1" ht="15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s="66" customFormat="1" ht="15" customHeight="1" x14ac:dyDescent="0.25">
      <c r="A19" s="207" t="s">
        <v>117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9"/>
    </row>
    <row r="20" spans="1:12" s="66" customFormat="1" ht="15.75" customHeight="1" x14ac:dyDescent="0.25">
      <c r="A20" s="6">
        <v>62</v>
      </c>
      <c r="B20" s="11" t="s">
        <v>43</v>
      </c>
      <c r="C20" s="3">
        <v>150</v>
      </c>
      <c r="D20" s="3">
        <v>1.1599999999999999</v>
      </c>
      <c r="E20" s="3">
        <v>3.8</v>
      </c>
      <c r="F20" s="3">
        <v>6.03</v>
      </c>
      <c r="G20" s="3">
        <v>62.5</v>
      </c>
      <c r="H20" s="3">
        <v>200</v>
      </c>
      <c r="I20" s="3">
        <v>1.55</v>
      </c>
      <c r="J20" s="3">
        <v>5.07</v>
      </c>
      <c r="K20" s="3">
        <v>8.0399999999999991</v>
      </c>
      <c r="L20" s="3">
        <v>83.33</v>
      </c>
    </row>
    <row r="21" spans="1:12" s="66" customFormat="1" x14ac:dyDescent="0.25">
      <c r="A21" s="6">
        <v>321</v>
      </c>
      <c r="B21" s="12" t="s">
        <v>162</v>
      </c>
      <c r="C21" s="6">
        <v>180</v>
      </c>
      <c r="D21" s="6">
        <v>16.940000000000001</v>
      </c>
      <c r="E21" s="6">
        <v>14.65</v>
      </c>
      <c r="F21" s="6">
        <v>30.09</v>
      </c>
      <c r="G21" s="6">
        <v>316.8</v>
      </c>
      <c r="H21" s="6">
        <v>200</v>
      </c>
      <c r="I21" s="6">
        <v>18.89</v>
      </c>
      <c r="J21" s="6">
        <v>15.94</v>
      </c>
      <c r="K21" s="6">
        <v>33.44</v>
      </c>
      <c r="L21" s="6">
        <v>352</v>
      </c>
    </row>
    <row r="22" spans="1:12" s="66" customFormat="1" ht="15.75" customHeight="1" x14ac:dyDescent="0.25">
      <c r="A22" s="6">
        <v>390</v>
      </c>
      <c r="B22" s="12" t="s">
        <v>109</v>
      </c>
      <c r="C22" s="6">
        <v>150</v>
      </c>
      <c r="D22" s="6">
        <v>0.24</v>
      </c>
      <c r="E22" s="6">
        <v>0.06</v>
      </c>
      <c r="F22" s="6">
        <v>18.149999999999999</v>
      </c>
      <c r="G22" s="6">
        <v>74.099999999999994</v>
      </c>
      <c r="H22" s="6">
        <v>200</v>
      </c>
      <c r="I22" s="6">
        <v>0.32</v>
      </c>
      <c r="J22" s="6">
        <v>0.08</v>
      </c>
      <c r="K22" s="6">
        <v>24.2</v>
      </c>
      <c r="L22" s="6">
        <v>98.8</v>
      </c>
    </row>
    <row r="23" spans="1:12" s="66" customFormat="1" ht="15" customHeight="1" x14ac:dyDescent="0.25">
      <c r="A23" s="63" t="s">
        <v>113</v>
      </c>
      <c r="B23" s="10" t="s">
        <v>124</v>
      </c>
      <c r="C23" s="3">
        <v>40</v>
      </c>
      <c r="D23" s="3">
        <v>2.8</v>
      </c>
      <c r="E23" s="3">
        <v>0.28000000000000003</v>
      </c>
      <c r="F23" s="3">
        <v>19.96</v>
      </c>
      <c r="G23" s="3">
        <v>96</v>
      </c>
      <c r="H23" s="3">
        <v>50</v>
      </c>
      <c r="I23" s="3">
        <v>2.8</v>
      </c>
      <c r="J23" s="3">
        <v>0.28000000000000003</v>
      </c>
      <c r="K23" s="3">
        <v>19.96</v>
      </c>
      <c r="L23" s="3">
        <v>120</v>
      </c>
    </row>
    <row r="24" spans="1:12" s="66" customFormat="1" ht="15" customHeight="1" x14ac:dyDescent="0.25">
      <c r="A24" s="80" t="s">
        <v>111</v>
      </c>
      <c r="B24" s="81"/>
      <c r="C24" s="6">
        <f t="shared" ref="C24:K24" si="1">SUM(C20:C23)</f>
        <v>520</v>
      </c>
      <c r="D24" s="6">
        <f t="shared" si="1"/>
        <v>21.14</v>
      </c>
      <c r="E24" s="6">
        <f t="shared" si="1"/>
        <v>18.79</v>
      </c>
      <c r="F24" s="6">
        <f t="shared" si="1"/>
        <v>74.22999999999999</v>
      </c>
      <c r="G24" s="6">
        <f>SUM(G20:G23)</f>
        <v>549.4</v>
      </c>
      <c r="H24" s="6">
        <f t="shared" si="1"/>
        <v>650</v>
      </c>
      <c r="I24" s="6">
        <f t="shared" si="1"/>
        <v>23.560000000000002</v>
      </c>
      <c r="J24" s="6">
        <f t="shared" si="1"/>
        <v>21.369999999999997</v>
      </c>
      <c r="K24" s="6">
        <f t="shared" si="1"/>
        <v>85.639999999999986</v>
      </c>
      <c r="L24" s="6">
        <f>SUM(L20:L23)</f>
        <v>654.13</v>
      </c>
    </row>
    <row r="25" spans="1:12" s="66" customFormat="1" ht="15" customHeight="1" x14ac:dyDescent="0.25">
      <c r="A25" s="58"/>
      <c r="B25" s="58"/>
      <c r="C25" s="58"/>
      <c r="D25" s="37"/>
      <c r="E25" s="37"/>
      <c r="F25" s="37"/>
      <c r="G25" s="37"/>
      <c r="H25" s="37"/>
      <c r="I25" s="37"/>
      <c r="J25" s="37"/>
      <c r="K25" s="37"/>
      <c r="L25" s="37"/>
    </row>
    <row r="26" spans="1:12" s="66" customFormat="1" ht="15" customHeight="1" x14ac:dyDescent="0.25">
      <c r="A26" s="207" t="s">
        <v>125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9"/>
    </row>
    <row r="27" spans="1:12" s="66" customFormat="1" ht="15.75" customHeight="1" x14ac:dyDescent="0.25">
      <c r="A27" s="6" t="s">
        <v>113</v>
      </c>
      <c r="B27" s="59" t="s">
        <v>128</v>
      </c>
      <c r="C27" s="6">
        <v>200</v>
      </c>
      <c r="D27" s="6">
        <v>6</v>
      </c>
      <c r="E27" s="6">
        <v>6.4</v>
      </c>
      <c r="F27" s="6">
        <v>9.4</v>
      </c>
      <c r="G27" s="6">
        <v>116</v>
      </c>
      <c r="H27" s="6">
        <v>200</v>
      </c>
      <c r="I27" s="6">
        <v>6</v>
      </c>
      <c r="J27" s="6">
        <v>6.4</v>
      </c>
      <c r="K27" s="6">
        <v>9.4</v>
      </c>
      <c r="L27" s="6">
        <v>116</v>
      </c>
    </row>
    <row r="28" spans="1:12" s="66" customFormat="1" ht="12.75" customHeight="1" x14ac:dyDescent="0.25">
      <c r="A28" s="53"/>
      <c r="B28" s="11" t="s">
        <v>38</v>
      </c>
      <c r="C28" s="3">
        <v>15</v>
      </c>
      <c r="D28" s="3">
        <v>1.3</v>
      </c>
      <c r="E28" s="3">
        <v>1.6</v>
      </c>
      <c r="F28" s="3">
        <v>10.7</v>
      </c>
      <c r="G28" s="3">
        <v>59.6</v>
      </c>
      <c r="H28" s="3">
        <v>30</v>
      </c>
      <c r="I28" s="3">
        <v>2.5499999999999998</v>
      </c>
      <c r="J28" s="3">
        <v>3.18</v>
      </c>
      <c r="K28" s="3">
        <v>21.39</v>
      </c>
      <c r="L28" s="3">
        <v>119.1</v>
      </c>
    </row>
    <row r="29" spans="1:12" s="66" customFormat="1" ht="15" customHeight="1" x14ac:dyDescent="0.25">
      <c r="A29" s="80" t="s">
        <v>111</v>
      </c>
      <c r="B29" s="81"/>
      <c r="C29" s="6">
        <f>SUM(C27:C27)</f>
        <v>200</v>
      </c>
      <c r="D29" s="6">
        <f>SUM(D27:D27)</f>
        <v>6</v>
      </c>
      <c r="E29" s="6">
        <f>SUM(E27:E27)</f>
        <v>6.4</v>
      </c>
      <c r="F29" s="6">
        <f>SUM(F27:F27)</f>
        <v>9.4</v>
      </c>
      <c r="G29" s="6">
        <f t="shared" ref="G29:L29" si="2">SUM(G27:G28)</f>
        <v>175.6</v>
      </c>
      <c r="H29" s="6">
        <f t="shared" si="2"/>
        <v>230</v>
      </c>
      <c r="I29" s="6">
        <f t="shared" si="2"/>
        <v>8.5500000000000007</v>
      </c>
      <c r="J29" s="6">
        <f t="shared" si="2"/>
        <v>9.58</v>
      </c>
      <c r="K29" s="6">
        <f t="shared" si="2"/>
        <v>30.79</v>
      </c>
      <c r="L29" s="6">
        <f t="shared" si="2"/>
        <v>235.1</v>
      </c>
    </row>
    <row r="30" spans="1:12" s="66" customFormat="1" ht="15" customHeight="1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s="66" customFormat="1" ht="15" customHeight="1" x14ac:dyDescent="0.25">
      <c r="A31" s="207" t="s">
        <v>129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9"/>
    </row>
    <row r="32" spans="1:12" s="66" customFormat="1" ht="15.75" customHeight="1" x14ac:dyDescent="0.25">
      <c r="A32" s="6">
        <v>220</v>
      </c>
      <c r="B32" s="11" t="s">
        <v>64</v>
      </c>
      <c r="C32" s="3">
        <v>150</v>
      </c>
      <c r="D32" s="3">
        <v>7.56</v>
      </c>
      <c r="E32" s="3">
        <v>10.39</v>
      </c>
      <c r="F32" s="3">
        <v>0.79</v>
      </c>
      <c r="G32" s="3">
        <v>228.45</v>
      </c>
      <c r="H32" s="3">
        <v>200</v>
      </c>
      <c r="I32" s="3">
        <v>10.1</v>
      </c>
      <c r="J32" s="3">
        <v>13.85</v>
      </c>
      <c r="K32" s="3">
        <v>1.1000000000000001</v>
      </c>
      <c r="L32" s="3">
        <v>304.60000000000002</v>
      </c>
    </row>
    <row r="33" spans="1:12" s="66" customFormat="1" ht="15.75" customHeight="1" x14ac:dyDescent="0.25">
      <c r="A33" s="6" t="s">
        <v>113</v>
      </c>
      <c r="B33" s="12" t="s">
        <v>164</v>
      </c>
      <c r="C33" s="6">
        <v>30</v>
      </c>
      <c r="D33" s="6">
        <v>1.26</v>
      </c>
      <c r="E33" s="6">
        <v>6.36</v>
      </c>
      <c r="F33" s="6">
        <v>19.2</v>
      </c>
      <c r="G33" s="6">
        <v>137.1</v>
      </c>
      <c r="H33" s="6">
        <v>30</v>
      </c>
      <c r="I33" s="6">
        <v>1.26</v>
      </c>
      <c r="J33" s="6">
        <v>6.36</v>
      </c>
      <c r="K33" s="6">
        <v>19.2</v>
      </c>
      <c r="L33" s="6">
        <v>137.1</v>
      </c>
    </row>
    <row r="34" spans="1:12" s="66" customFormat="1" ht="15" customHeight="1" x14ac:dyDescent="0.25">
      <c r="A34" s="6">
        <v>410</v>
      </c>
      <c r="B34" s="10" t="s">
        <v>130</v>
      </c>
      <c r="C34" s="3">
        <v>150</v>
      </c>
      <c r="D34" s="3">
        <v>4.4999999999999998E-2</v>
      </c>
      <c r="E34" s="3">
        <v>0</v>
      </c>
      <c r="F34" s="3">
        <v>4.51</v>
      </c>
      <c r="G34" s="3">
        <v>18.239999999999998</v>
      </c>
      <c r="H34" s="3">
        <v>200</v>
      </c>
      <c r="I34" s="3">
        <v>0.06</v>
      </c>
      <c r="J34" s="3">
        <v>0</v>
      </c>
      <c r="K34" s="3">
        <v>6.02</v>
      </c>
      <c r="L34" s="3">
        <v>24.32</v>
      </c>
    </row>
    <row r="35" spans="1:12" s="66" customFormat="1" ht="15" customHeight="1" x14ac:dyDescent="0.25">
      <c r="A35" s="59" t="s">
        <v>111</v>
      </c>
      <c r="B35" s="59"/>
      <c r="C35" s="6">
        <f t="shared" ref="C35:L35" si="3">SUM(C32:C34)</f>
        <v>330</v>
      </c>
      <c r="D35" s="6">
        <f t="shared" si="3"/>
        <v>8.8650000000000002</v>
      </c>
      <c r="E35" s="6">
        <f t="shared" si="3"/>
        <v>16.75</v>
      </c>
      <c r="F35" s="6">
        <f t="shared" si="3"/>
        <v>24.5</v>
      </c>
      <c r="G35" s="6">
        <f t="shared" si="3"/>
        <v>383.78999999999996</v>
      </c>
      <c r="H35" s="6">
        <f t="shared" si="3"/>
        <v>430</v>
      </c>
      <c r="I35" s="6">
        <f t="shared" si="3"/>
        <v>11.42</v>
      </c>
      <c r="J35" s="6">
        <f t="shared" si="3"/>
        <v>20.21</v>
      </c>
      <c r="K35" s="6">
        <f t="shared" si="3"/>
        <v>26.32</v>
      </c>
      <c r="L35" s="6">
        <f t="shared" si="3"/>
        <v>466.02000000000004</v>
      </c>
    </row>
    <row r="36" spans="1:12" s="66" customFormat="1" ht="15" customHeight="1" x14ac:dyDescent="0.25">
      <c r="A36" s="36" t="s">
        <v>131</v>
      </c>
      <c r="B36" s="57"/>
      <c r="C36" s="36">
        <f>C35+C29+C24+C17</f>
        <v>1386</v>
      </c>
      <c r="D36" s="57"/>
      <c r="E36" s="57"/>
      <c r="F36" s="57"/>
      <c r="G36" s="36">
        <f>G35+G29+G24+G17</f>
        <v>1443.88</v>
      </c>
      <c r="H36" s="36">
        <f>H35+H29+H24+H17</f>
        <v>1727</v>
      </c>
      <c r="I36" s="57"/>
      <c r="J36" s="57"/>
      <c r="K36" s="57"/>
      <c r="L36" s="36">
        <f>L35+L29+L24+L17</f>
        <v>1741.19</v>
      </c>
    </row>
    <row r="37" spans="1:12" s="66" customFormat="1" x14ac:dyDescent="0.25"/>
    <row r="38" spans="1:12" s="66" customFormat="1" ht="15" customHeight="1" x14ac:dyDescent="0.25">
      <c r="A38" s="204">
        <v>44488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9"/>
    </row>
    <row r="39" spans="1:12" s="66" customFormat="1" x14ac:dyDescent="0.25">
      <c r="A39" s="207" t="s">
        <v>116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9"/>
    </row>
    <row r="40" spans="1:12" s="66" customFormat="1" ht="15.75" customHeight="1" x14ac:dyDescent="0.25">
      <c r="A40" s="6">
        <v>168</v>
      </c>
      <c r="B40" s="11" t="s">
        <v>77</v>
      </c>
      <c r="C40" s="3">
        <v>150</v>
      </c>
      <c r="D40" s="3">
        <v>3.84</v>
      </c>
      <c r="E40" s="3">
        <v>4.97</v>
      </c>
      <c r="F40" s="3">
        <v>24.46</v>
      </c>
      <c r="G40" s="3">
        <v>157.6</v>
      </c>
      <c r="H40" s="3">
        <v>180</v>
      </c>
      <c r="I40" s="3">
        <v>4.6100000000000003</v>
      </c>
      <c r="J40" s="3">
        <v>5.97</v>
      </c>
      <c r="K40" s="3">
        <v>29.35</v>
      </c>
      <c r="L40" s="3">
        <v>189.12</v>
      </c>
    </row>
    <row r="41" spans="1:12" s="66" customFormat="1" ht="15.75" customHeight="1" x14ac:dyDescent="0.25">
      <c r="A41" s="6">
        <v>2</v>
      </c>
      <c r="B41" s="64" t="s">
        <v>135</v>
      </c>
      <c r="C41" s="6">
        <v>42</v>
      </c>
      <c r="D41" s="6">
        <v>2.17</v>
      </c>
      <c r="E41" s="6">
        <v>6.79</v>
      </c>
      <c r="F41" s="6">
        <v>13.15</v>
      </c>
      <c r="G41" s="6">
        <v>136.91999999999999</v>
      </c>
      <c r="H41" s="6">
        <v>44</v>
      </c>
      <c r="I41" s="6">
        <v>2.2599999999999998</v>
      </c>
      <c r="J41" s="6">
        <v>6.98</v>
      </c>
      <c r="K41" s="6">
        <v>13.52</v>
      </c>
      <c r="L41" s="6">
        <v>142.74</v>
      </c>
    </row>
    <row r="42" spans="1:12" s="66" customFormat="1" x14ac:dyDescent="0.25">
      <c r="A42" s="6">
        <v>413</v>
      </c>
      <c r="B42" s="11" t="s">
        <v>32</v>
      </c>
      <c r="C42" s="3">
        <v>150</v>
      </c>
      <c r="D42" s="3">
        <v>1.05</v>
      </c>
      <c r="E42" s="3">
        <v>1.2</v>
      </c>
      <c r="F42" s="3">
        <v>13.01</v>
      </c>
      <c r="G42" s="3">
        <v>66.989999999999995</v>
      </c>
      <c r="H42" s="3">
        <v>200</v>
      </c>
      <c r="I42" s="3">
        <v>1.4</v>
      </c>
      <c r="J42" s="3">
        <v>1.6</v>
      </c>
      <c r="K42" s="3">
        <v>17.350000000000001</v>
      </c>
      <c r="L42" s="3">
        <v>89.32</v>
      </c>
    </row>
    <row r="43" spans="1:12" s="66" customFormat="1" ht="15" customHeight="1" x14ac:dyDescent="0.25">
      <c r="A43" s="80" t="s">
        <v>111</v>
      </c>
      <c r="B43" s="81"/>
      <c r="C43" s="6">
        <f>SUM(C39:C42)</f>
        <v>342</v>
      </c>
      <c r="D43" s="6">
        <f>SUM(D40:D42)</f>
        <v>7.06</v>
      </c>
      <c r="E43" s="6">
        <f>SUM(E40:E42)</f>
        <v>12.959999999999999</v>
      </c>
      <c r="F43" s="6">
        <f>SUM(F40:F42)</f>
        <v>50.62</v>
      </c>
      <c r="G43" s="6">
        <f>SUM(G40:G42)</f>
        <v>361.51</v>
      </c>
      <c r="H43" s="6">
        <f>SUM(H39:H42)</f>
        <v>424</v>
      </c>
      <c r="I43" s="6">
        <f>SUM(I40:I42)</f>
        <v>8.27</v>
      </c>
      <c r="J43" s="6">
        <f>SUM(J40:J42)</f>
        <v>14.549999999999999</v>
      </c>
      <c r="K43" s="6">
        <f>SUM(K40:K42)</f>
        <v>60.220000000000006</v>
      </c>
      <c r="L43" s="6">
        <f>SUM(L40:L42)</f>
        <v>421.18</v>
      </c>
    </row>
    <row r="44" spans="1:12" s="66" customFormat="1" ht="15" customHeight="1" x14ac:dyDescent="0.25">
      <c r="A44" s="58"/>
      <c r="B44" s="58"/>
      <c r="C44" s="58"/>
      <c r="D44" s="37"/>
      <c r="E44" s="37"/>
      <c r="F44" s="37"/>
      <c r="G44" s="37"/>
      <c r="H44" s="37"/>
      <c r="I44" s="37"/>
      <c r="J44" s="37"/>
      <c r="K44" s="37"/>
      <c r="L44" s="37"/>
    </row>
    <row r="45" spans="1:12" s="66" customFormat="1" ht="15" customHeight="1" x14ac:dyDescent="0.25">
      <c r="A45" s="207" t="s">
        <v>117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9"/>
    </row>
    <row r="46" spans="1:12" s="66" customFormat="1" x14ac:dyDescent="0.25">
      <c r="A46" s="6">
        <v>94</v>
      </c>
      <c r="B46" s="47" t="s">
        <v>69</v>
      </c>
      <c r="C46" s="3">
        <v>150</v>
      </c>
      <c r="D46" s="3">
        <v>6</v>
      </c>
      <c r="E46" s="3">
        <v>8.85</v>
      </c>
      <c r="F46" s="3">
        <v>9.24</v>
      </c>
      <c r="G46" s="3">
        <v>155.24</v>
      </c>
      <c r="H46" s="3">
        <v>200</v>
      </c>
      <c r="I46" s="3">
        <v>8</v>
      </c>
      <c r="J46" s="3">
        <v>11.8</v>
      </c>
      <c r="K46" s="3">
        <v>12.32</v>
      </c>
      <c r="L46" s="3">
        <v>206.99</v>
      </c>
    </row>
    <row r="47" spans="1:12" s="66" customFormat="1" ht="15.75" customHeight="1" x14ac:dyDescent="0.25">
      <c r="A47" s="6">
        <v>332</v>
      </c>
      <c r="B47" s="11" t="s">
        <v>72</v>
      </c>
      <c r="C47" s="3">
        <v>120</v>
      </c>
      <c r="D47" s="3">
        <v>6.99</v>
      </c>
      <c r="E47" s="3">
        <v>4.34</v>
      </c>
      <c r="F47" s="3">
        <v>36</v>
      </c>
      <c r="G47" s="3">
        <v>211.05</v>
      </c>
      <c r="H47" s="3">
        <v>130</v>
      </c>
      <c r="I47" s="3">
        <v>7.57</v>
      </c>
      <c r="J47" s="3">
        <v>4.7</v>
      </c>
      <c r="K47" s="3">
        <v>39</v>
      </c>
      <c r="L47" s="3">
        <v>228.64</v>
      </c>
    </row>
    <row r="48" spans="1:12" s="66" customFormat="1" ht="15.75" customHeight="1" x14ac:dyDescent="0.25">
      <c r="A48" s="6">
        <v>268</v>
      </c>
      <c r="B48" s="10" t="s">
        <v>14</v>
      </c>
      <c r="C48" s="3">
        <v>80</v>
      </c>
      <c r="D48" s="3">
        <v>8.93</v>
      </c>
      <c r="E48" s="3">
        <v>6.62</v>
      </c>
      <c r="F48" s="3">
        <v>0.59</v>
      </c>
      <c r="G48" s="3">
        <v>162.49</v>
      </c>
      <c r="H48" s="3">
        <v>90</v>
      </c>
      <c r="I48" s="3">
        <v>10.039999999999999</v>
      </c>
      <c r="J48" s="3">
        <v>7.44</v>
      </c>
      <c r="K48" s="3">
        <v>0.66</v>
      </c>
      <c r="L48" s="3">
        <v>182.8</v>
      </c>
    </row>
    <row r="49" spans="1:16" s="66" customFormat="1" ht="15.75" customHeight="1" x14ac:dyDescent="0.25">
      <c r="A49" s="6" t="s">
        <v>113</v>
      </c>
      <c r="B49" s="88" t="s">
        <v>143</v>
      </c>
      <c r="C49" s="6">
        <v>40</v>
      </c>
      <c r="D49" s="6">
        <v>0.4</v>
      </c>
      <c r="E49" s="6">
        <v>4</v>
      </c>
      <c r="F49" s="6">
        <v>2.8</v>
      </c>
      <c r="G49" s="6">
        <v>48.8</v>
      </c>
      <c r="H49" s="6">
        <v>50</v>
      </c>
      <c r="I49" s="6">
        <v>0.5</v>
      </c>
      <c r="J49" s="6">
        <v>5</v>
      </c>
      <c r="K49" s="6">
        <v>3.5</v>
      </c>
      <c r="L49" s="6">
        <v>61</v>
      </c>
    </row>
    <row r="50" spans="1:16" s="66" customFormat="1" ht="15.75" customHeight="1" x14ac:dyDescent="0.25">
      <c r="A50" s="6">
        <v>394</v>
      </c>
      <c r="B50" s="11" t="s">
        <v>55</v>
      </c>
      <c r="C50" s="3">
        <v>150</v>
      </c>
      <c r="D50" s="3">
        <v>0.12</v>
      </c>
      <c r="E50" s="3">
        <v>0</v>
      </c>
      <c r="F50" s="3">
        <v>11.24</v>
      </c>
      <c r="G50" s="3">
        <v>45</v>
      </c>
      <c r="H50" s="3">
        <v>200</v>
      </c>
      <c r="I50" s="3">
        <v>0.16</v>
      </c>
      <c r="J50" s="3">
        <v>0</v>
      </c>
      <c r="K50" s="3">
        <v>14.99</v>
      </c>
      <c r="L50" s="3">
        <v>60</v>
      </c>
    </row>
    <row r="51" spans="1:16" s="66" customFormat="1" ht="15" customHeight="1" x14ac:dyDescent="0.25">
      <c r="A51" s="63" t="s">
        <v>113</v>
      </c>
      <c r="B51" s="10" t="s">
        <v>124</v>
      </c>
      <c r="C51" s="3">
        <v>20</v>
      </c>
      <c r="D51" s="3">
        <v>2.8</v>
      </c>
      <c r="E51" s="3">
        <v>0.28000000000000003</v>
      </c>
      <c r="F51" s="3">
        <v>19.96</v>
      </c>
      <c r="G51" s="3">
        <v>48</v>
      </c>
      <c r="H51" s="3">
        <v>25</v>
      </c>
      <c r="I51" s="3">
        <v>2.8</v>
      </c>
      <c r="J51" s="3">
        <v>0.28000000000000003</v>
      </c>
      <c r="K51" s="3">
        <v>19.96</v>
      </c>
      <c r="L51" s="3">
        <v>60</v>
      </c>
      <c r="P51" s="66" t="s">
        <v>234</v>
      </c>
    </row>
    <row r="52" spans="1:16" s="66" customFormat="1" ht="15" customHeight="1" x14ac:dyDescent="0.25">
      <c r="A52" s="80" t="s">
        <v>111</v>
      </c>
      <c r="B52" s="81"/>
      <c r="C52" s="6">
        <f t="shared" ref="C52:L52" si="4">SUM(C46:C51)</f>
        <v>560</v>
      </c>
      <c r="D52" s="6">
        <f t="shared" si="4"/>
        <v>25.240000000000002</v>
      </c>
      <c r="E52" s="6">
        <f t="shared" si="4"/>
        <v>24.09</v>
      </c>
      <c r="F52" s="6">
        <f t="shared" si="4"/>
        <v>79.830000000000013</v>
      </c>
      <c r="G52" s="6">
        <f t="shared" si="4"/>
        <v>670.57999999999993</v>
      </c>
      <c r="H52" s="6">
        <f t="shared" si="4"/>
        <v>695</v>
      </c>
      <c r="I52" s="6">
        <f t="shared" si="4"/>
        <v>29.07</v>
      </c>
      <c r="J52" s="6">
        <f t="shared" si="4"/>
        <v>29.220000000000002</v>
      </c>
      <c r="K52" s="6">
        <f t="shared" si="4"/>
        <v>90.43</v>
      </c>
      <c r="L52" s="6">
        <f t="shared" si="4"/>
        <v>799.43000000000006</v>
      </c>
    </row>
    <row r="53" spans="1:16" s="66" customFormat="1" ht="15" customHeight="1" x14ac:dyDescent="0.25">
      <c r="A53" s="58"/>
      <c r="B53" s="58"/>
      <c r="C53" s="58"/>
      <c r="D53" s="37"/>
      <c r="E53" s="37"/>
      <c r="F53" s="37"/>
      <c r="G53" s="37"/>
      <c r="H53" s="37"/>
      <c r="I53" s="37"/>
      <c r="J53" s="37"/>
      <c r="K53" s="37"/>
      <c r="L53" s="37"/>
    </row>
    <row r="54" spans="1:16" s="66" customFormat="1" ht="15" customHeight="1" x14ac:dyDescent="0.25">
      <c r="A54" s="207" t="s">
        <v>125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9"/>
    </row>
    <row r="55" spans="1:16" s="66" customFormat="1" x14ac:dyDescent="0.25">
      <c r="A55" s="6" t="s">
        <v>113</v>
      </c>
      <c r="B55" s="120" t="s">
        <v>182</v>
      </c>
      <c r="C55" s="3">
        <v>200</v>
      </c>
      <c r="D55" s="3">
        <v>0</v>
      </c>
      <c r="E55" s="3">
        <v>0</v>
      </c>
      <c r="F55" s="3">
        <v>22</v>
      </c>
      <c r="G55" s="3">
        <v>90</v>
      </c>
      <c r="H55" s="3">
        <v>200</v>
      </c>
      <c r="I55" s="3">
        <v>0</v>
      </c>
      <c r="J55" s="3">
        <v>0</v>
      </c>
      <c r="K55" s="3">
        <v>22</v>
      </c>
      <c r="L55" s="3">
        <v>90</v>
      </c>
    </row>
    <row r="56" spans="1:16" s="66" customFormat="1" ht="15" customHeight="1" x14ac:dyDescent="0.25">
      <c r="A56" s="80" t="s">
        <v>111</v>
      </c>
      <c r="B56" s="81"/>
      <c r="C56" s="6">
        <f t="shared" ref="C56:L56" si="5">SUM(C55:C55)</f>
        <v>200</v>
      </c>
      <c r="D56" s="6">
        <f t="shared" si="5"/>
        <v>0</v>
      </c>
      <c r="E56" s="6">
        <f t="shared" si="5"/>
        <v>0</v>
      </c>
      <c r="F56" s="6">
        <f t="shared" si="5"/>
        <v>22</v>
      </c>
      <c r="G56" s="6">
        <f t="shared" si="5"/>
        <v>90</v>
      </c>
      <c r="H56" s="6">
        <f t="shared" si="5"/>
        <v>200</v>
      </c>
      <c r="I56" s="6">
        <f t="shared" si="5"/>
        <v>0</v>
      </c>
      <c r="J56" s="6">
        <f t="shared" si="5"/>
        <v>0</v>
      </c>
      <c r="K56" s="6">
        <f t="shared" si="5"/>
        <v>22</v>
      </c>
      <c r="L56" s="6">
        <f t="shared" si="5"/>
        <v>90</v>
      </c>
    </row>
    <row r="57" spans="1:16" s="66" customFormat="1" ht="15" customHeight="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</row>
    <row r="58" spans="1:16" s="66" customFormat="1" ht="15" customHeight="1" x14ac:dyDescent="0.25">
      <c r="A58" s="207" t="s">
        <v>129</v>
      </c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9"/>
    </row>
    <row r="59" spans="1:16" s="66" customFormat="1" x14ac:dyDescent="0.25">
      <c r="A59" s="6">
        <v>86</v>
      </c>
      <c r="B59" s="48" t="s">
        <v>103</v>
      </c>
      <c r="C59" s="3">
        <v>150</v>
      </c>
      <c r="D59" s="3">
        <v>6</v>
      </c>
      <c r="E59" s="3">
        <v>8.85</v>
      </c>
      <c r="F59" s="3">
        <v>9.24</v>
      </c>
      <c r="G59" s="3">
        <v>155.24</v>
      </c>
      <c r="H59" s="3">
        <v>200</v>
      </c>
      <c r="I59" s="3">
        <v>8</v>
      </c>
      <c r="J59" s="3">
        <v>11.8</v>
      </c>
      <c r="K59" s="3">
        <v>12.32</v>
      </c>
      <c r="L59" s="3">
        <v>206.99</v>
      </c>
    </row>
    <row r="60" spans="1:16" s="66" customFormat="1" ht="15.75" customHeight="1" x14ac:dyDescent="0.25">
      <c r="A60" s="6" t="s">
        <v>145</v>
      </c>
      <c r="B60" s="12" t="s">
        <v>147</v>
      </c>
      <c r="C60" s="6">
        <v>40</v>
      </c>
      <c r="D60" s="6">
        <v>5.32</v>
      </c>
      <c r="E60" s="6">
        <v>1.98</v>
      </c>
      <c r="F60" s="6">
        <v>31.44</v>
      </c>
      <c r="G60" s="6">
        <v>164.71</v>
      </c>
      <c r="H60" s="6">
        <v>60</v>
      </c>
      <c r="I60" s="6">
        <v>7.08</v>
      </c>
      <c r="J60" s="6">
        <v>2.63</v>
      </c>
      <c r="K60" s="6">
        <v>41.81</v>
      </c>
      <c r="L60" s="6">
        <v>219.07</v>
      </c>
    </row>
    <row r="61" spans="1:16" s="66" customFormat="1" ht="15" customHeight="1" x14ac:dyDescent="0.25">
      <c r="A61" s="6">
        <v>410</v>
      </c>
      <c r="B61" s="10" t="s">
        <v>130</v>
      </c>
      <c r="C61" s="3">
        <v>150</v>
      </c>
      <c r="D61" s="3">
        <v>4.4999999999999998E-2</v>
      </c>
      <c r="E61" s="3">
        <v>0</v>
      </c>
      <c r="F61" s="3">
        <v>4.51</v>
      </c>
      <c r="G61" s="3">
        <v>18.239999999999998</v>
      </c>
      <c r="H61" s="3">
        <v>200</v>
      </c>
      <c r="I61" s="3">
        <v>0.06</v>
      </c>
      <c r="J61" s="3">
        <v>0</v>
      </c>
      <c r="K61" s="3">
        <v>6.02</v>
      </c>
      <c r="L61" s="3">
        <v>24.32</v>
      </c>
    </row>
    <row r="62" spans="1:16" s="66" customFormat="1" ht="15" customHeight="1" x14ac:dyDescent="0.25">
      <c r="A62" s="63" t="s">
        <v>113</v>
      </c>
      <c r="B62" s="10" t="s">
        <v>16</v>
      </c>
      <c r="C62" s="3">
        <v>20</v>
      </c>
      <c r="D62" s="3">
        <v>3.4</v>
      </c>
      <c r="E62" s="3">
        <v>1.32</v>
      </c>
      <c r="F62" s="3">
        <v>17</v>
      </c>
      <c r="G62" s="3">
        <v>51.8</v>
      </c>
      <c r="H62" s="3">
        <v>25</v>
      </c>
      <c r="I62" s="3">
        <v>4.25</v>
      </c>
      <c r="J62" s="3">
        <v>1.65</v>
      </c>
      <c r="K62" s="3">
        <v>21.25</v>
      </c>
      <c r="L62" s="3">
        <v>64.8</v>
      </c>
    </row>
    <row r="63" spans="1:16" s="66" customFormat="1" ht="15" customHeight="1" x14ac:dyDescent="0.25">
      <c r="A63" s="78" t="s">
        <v>111</v>
      </c>
      <c r="B63" s="79"/>
      <c r="C63" s="82">
        <v>330</v>
      </c>
      <c r="D63" s="6">
        <f>SUM(D59:D62)</f>
        <v>14.765000000000001</v>
      </c>
      <c r="E63" s="6">
        <f>SUM(E59:E62)</f>
        <v>12.15</v>
      </c>
      <c r="F63" s="6">
        <f>SUM(F59:F62)</f>
        <v>62.19</v>
      </c>
      <c r="G63" s="6">
        <f>SUM(G59:G62)</f>
        <v>389.99000000000007</v>
      </c>
      <c r="H63" s="6">
        <v>410</v>
      </c>
      <c r="I63" s="6">
        <f>SUM(I59:I62)</f>
        <v>19.39</v>
      </c>
      <c r="J63" s="6">
        <f>SUM(J59:J62)</f>
        <v>16.079999999999998</v>
      </c>
      <c r="K63" s="6">
        <f>SUM(K59:K62)</f>
        <v>81.400000000000006</v>
      </c>
      <c r="L63" s="6">
        <f>SUM(L59:L62)</f>
        <v>515.17999999999995</v>
      </c>
    </row>
    <row r="64" spans="1:16" s="66" customFormat="1" ht="15" customHeight="1" x14ac:dyDescent="0.25">
      <c r="A64" s="36" t="s">
        <v>131</v>
      </c>
      <c r="B64" s="57"/>
      <c r="C64" s="36">
        <f>C43+C52+C56+C63</f>
        <v>1432</v>
      </c>
      <c r="D64" s="57"/>
      <c r="E64" s="57"/>
      <c r="F64" s="57"/>
      <c r="G64" s="36">
        <f>G43+G52+G56+G63</f>
        <v>1512.08</v>
      </c>
      <c r="H64" s="36">
        <f>H43+H52+H56+H63</f>
        <v>1729</v>
      </c>
      <c r="I64" s="57"/>
      <c r="J64" s="57"/>
      <c r="K64" s="57"/>
      <c r="L64" s="36">
        <f>L43+L52+L56+L63</f>
        <v>1825.79</v>
      </c>
    </row>
    <row r="65" spans="1:17" s="66" customFormat="1" x14ac:dyDescent="0.25"/>
    <row r="66" spans="1:17" s="66" customFormat="1" ht="15" customHeight="1" x14ac:dyDescent="0.25">
      <c r="A66" s="204">
        <v>44489</v>
      </c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9"/>
    </row>
    <row r="67" spans="1:17" s="66" customFormat="1" ht="15" customHeight="1" x14ac:dyDescent="0.25">
      <c r="A67" s="207" t="s">
        <v>116</v>
      </c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9"/>
    </row>
    <row r="68" spans="1:17" s="66" customFormat="1" x14ac:dyDescent="0.25">
      <c r="A68" s="6">
        <v>100</v>
      </c>
      <c r="B68" s="11" t="s">
        <v>176</v>
      </c>
      <c r="C68" s="3">
        <v>150</v>
      </c>
      <c r="D68" s="3">
        <v>4.1900000000000004</v>
      </c>
      <c r="E68" s="3">
        <v>4.59</v>
      </c>
      <c r="F68" s="3">
        <v>14.8</v>
      </c>
      <c r="G68" s="3">
        <v>117.06</v>
      </c>
      <c r="H68" s="3">
        <v>200</v>
      </c>
      <c r="I68" s="3">
        <v>5.59</v>
      </c>
      <c r="J68" s="3">
        <v>6.12</v>
      </c>
      <c r="K68" s="3">
        <v>19.73</v>
      </c>
      <c r="L68" s="3">
        <v>156.1</v>
      </c>
    </row>
    <row r="69" spans="1:17" s="66" customFormat="1" ht="15.75" customHeight="1" x14ac:dyDescent="0.25">
      <c r="A69" s="6">
        <v>1</v>
      </c>
      <c r="B69" s="12" t="s">
        <v>110</v>
      </c>
      <c r="C69" s="6">
        <v>36</v>
      </c>
      <c r="D69" s="6">
        <v>2.17</v>
      </c>
      <c r="E69" s="6">
        <v>6.79</v>
      </c>
      <c r="F69" s="6">
        <v>13.15</v>
      </c>
      <c r="G69" s="6">
        <v>122.4</v>
      </c>
      <c r="H69" s="6">
        <v>37</v>
      </c>
      <c r="I69" s="6">
        <v>2.2599999999999998</v>
      </c>
      <c r="J69" s="6">
        <v>6.98</v>
      </c>
      <c r="K69" s="6">
        <v>13.52</v>
      </c>
      <c r="L69" s="6">
        <v>125.8</v>
      </c>
    </row>
    <row r="70" spans="1:17" s="66" customFormat="1" ht="15.75" customHeight="1" x14ac:dyDescent="0.25">
      <c r="A70" s="6">
        <v>416</v>
      </c>
      <c r="B70" s="12" t="s">
        <v>108</v>
      </c>
      <c r="C70" s="6">
        <v>150</v>
      </c>
      <c r="D70" s="6">
        <v>3.15</v>
      </c>
      <c r="E70" s="6">
        <v>2.72</v>
      </c>
      <c r="F70" s="6">
        <v>12.96</v>
      </c>
      <c r="G70" s="6">
        <v>89</v>
      </c>
      <c r="H70" s="6">
        <v>200</v>
      </c>
      <c r="I70" s="6">
        <v>4.2</v>
      </c>
      <c r="J70" s="6">
        <v>3.62</v>
      </c>
      <c r="K70" s="6">
        <v>17.28</v>
      </c>
      <c r="L70" s="6">
        <v>118.66</v>
      </c>
      <c r="Q70" s="66" t="s">
        <v>104</v>
      </c>
    </row>
    <row r="71" spans="1:17" s="66" customFormat="1" ht="15" customHeight="1" x14ac:dyDescent="0.25">
      <c r="A71" s="80" t="s">
        <v>111</v>
      </c>
      <c r="B71" s="81"/>
      <c r="C71" s="6">
        <f t="shared" ref="C71:K71" si="6">SUM(C68:C70)</f>
        <v>336</v>
      </c>
      <c r="D71" s="6">
        <f t="shared" si="6"/>
        <v>9.51</v>
      </c>
      <c r="E71" s="6">
        <f t="shared" si="6"/>
        <v>14.1</v>
      </c>
      <c r="F71" s="6">
        <f t="shared" si="6"/>
        <v>40.910000000000004</v>
      </c>
      <c r="G71" s="6">
        <f t="shared" si="6"/>
        <v>328.46000000000004</v>
      </c>
      <c r="H71" s="6">
        <f t="shared" si="6"/>
        <v>437</v>
      </c>
      <c r="I71" s="6">
        <f t="shared" si="6"/>
        <v>12.05</v>
      </c>
      <c r="J71" s="6">
        <f t="shared" si="6"/>
        <v>16.720000000000002</v>
      </c>
      <c r="K71" s="6">
        <f t="shared" si="6"/>
        <v>50.53</v>
      </c>
      <c r="L71" s="6">
        <f>SUM(L68:L70)</f>
        <v>400.55999999999995</v>
      </c>
    </row>
    <row r="72" spans="1:17" s="66" customFormat="1" ht="15" customHeight="1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</row>
    <row r="73" spans="1:17" s="66" customFormat="1" ht="15" customHeight="1" x14ac:dyDescent="0.25">
      <c r="A73" s="207" t="s">
        <v>117</v>
      </c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9"/>
    </row>
    <row r="74" spans="1:17" s="66" customFormat="1" x14ac:dyDescent="0.25">
      <c r="A74" s="6">
        <v>80</v>
      </c>
      <c r="B74" s="11" t="s">
        <v>188</v>
      </c>
      <c r="C74" s="3">
        <v>150</v>
      </c>
      <c r="D74" s="3">
        <v>2.95</v>
      </c>
      <c r="E74" s="3">
        <v>3.68</v>
      </c>
      <c r="F74" s="3">
        <v>12.63</v>
      </c>
      <c r="G74" s="3">
        <v>90.66</v>
      </c>
      <c r="H74" s="3">
        <v>200</v>
      </c>
      <c r="I74" s="3">
        <v>3.93</v>
      </c>
      <c r="J74" s="3">
        <v>4.91</v>
      </c>
      <c r="K74" s="3">
        <v>16.84</v>
      </c>
      <c r="L74" s="3">
        <v>120.88</v>
      </c>
    </row>
    <row r="75" spans="1:17" s="66" customFormat="1" x14ac:dyDescent="0.25">
      <c r="A75" s="6">
        <v>332</v>
      </c>
      <c r="B75" s="12" t="s">
        <v>90</v>
      </c>
      <c r="C75" s="6">
        <v>120</v>
      </c>
      <c r="D75" s="6">
        <v>2.92</v>
      </c>
      <c r="E75" s="6">
        <v>4.29</v>
      </c>
      <c r="F75" s="6">
        <v>29.34</v>
      </c>
      <c r="G75" s="6">
        <v>167.76</v>
      </c>
      <c r="H75" s="3">
        <v>130</v>
      </c>
      <c r="I75" s="6">
        <v>3.16</v>
      </c>
      <c r="J75" s="6">
        <v>4.6500000000000004</v>
      </c>
      <c r="K75" s="6">
        <v>31.79</v>
      </c>
      <c r="L75" s="6">
        <v>181.74</v>
      </c>
    </row>
    <row r="76" spans="1:17" s="66" customFormat="1" x14ac:dyDescent="0.25">
      <c r="A76" s="6">
        <v>312</v>
      </c>
      <c r="B76" s="47" t="s">
        <v>50</v>
      </c>
      <c r="C76" s="3">
        <v>60</v>
      </c>
      <c r="D76" s="3">
        <v>8.3000000000000007</v>
      </c>
      <c r="E76" s="3">
        <v>5.6</v>
      </c>
      <c r="F76" s="3">
        <v>3.36</v>
      </c>
      <c r="G76" s="3">
        <v>97.04</v>
      </c>
      <c r="H76" s="3">
        <v>70</v>
      </c>
      <c r="I76" s="3">
        <v>9.68</v>
      </c>
      <c r="J76" s="3">
        <v>6.53</v>
      </c>
      <c r="K76" s="3">
        <v>3.92</v>
      </c>
      <c r="L76" s="3">
        <v>113.21</v>
      </c>
    </row>
    <row r="77" spans="1:17" s="66" customFormat="1" x14ac:dyDescent="0.25">
      <c r="A77" s="6">
        <v>385</v>
      </c>
      <c r="B77" s="48" t="s">
        <v>219</v>
      </c>
      <c r="C77" s="6">
        <v>30</v>
      </c>
      <c r="D77" s="6">
        <v>0.5</v>
      </c>
      <c r="E77" s="6">
        <v>4.0199999999999996</v>
      </c>
      <c r="F77" s="6">
        <v>1.5</v>
      </c>
      <c r="G77" s="6">
        <v>44.04</v>
      </c>
      <c r="H77" s="6">
        <v>30</v>
      </c>
      <c r="I77" s="6">
        <v>0.5</v>
      </c>
      <c r="J77" s="6">
        <v>4.0199999999999996</v>
      </c>
      <c r="K77" s="6">
        <v>1.5</v>
      </c>
      <c r="L77" s="6">
        <v>44.04</v>
      </c>
    </row>
    <row r="78" spans="1:17" s="66" customFormat="1" ht="15.75" customHeight="1" x14ac:dyDescent="0.25">
      <c r="A78" s="6" t="s">
        <v>113</v>
      </c>
      <c r="B78" s="12" t="s">
        <v>243</v>
      </c>
      <c r="C78" s="6">
        <v>40</v>
      </c>
      <c r="D78" s="6">
        <v>0</v>
      </c>
      <c r="E78" s="6">
        <v>0</v>
      </c>
      <c r="F78" s="6">
        <v>1.2</v>
      </c>
      <c r="G78" s="6">
        <v>4.8</v>
      </c>
      <c r="H78" s="6">
        <v>50</v>
      </c>
      <c r="I78" s="6">
        <v>0</v>
      </c>
      <c r="J78" s="6">
        <v>0</v>
      </c>
      <c r="K78" s="6">
        <v>1.5</v>
      </c>
      <c r="L78" s="6">
        <v>6</v>
      </c>
    </row>
    <row r="79" spans="1:17" s="66" customFormat="1" ht="15.75" customHeight="1" x14ac:dyDescent="0.25">
      <c r="A79" s="6">
        <v>396</v>
      </c>
      <c r="B79" s="11" t="s">
        <v>254</v>
      </c>
      <c r="C79" s="3">
        <v>150</v>
      </c>
      <c r="D79" s="3">
        <v>0.1</v>
      </c>
      <c r="E79" s="3">
        <v>0</v>
      </c>
      <c r="F79" s="3">
        <v>15.86</v>
      </c>
      <c r="G79" s="3">
        <v>63.8</v>
      </c>
      <c r="H79" s="3">
        <v>200</v>
      </c>
      <c r="I79" s="3">
        <v>0.13</v>
      </c>
      <c r="J79" s="3">
        <v>0</v>
      </c>
      <c r="K79" s="3">
        <v>21.15</v>
      </c>
      <c r="L79" s="3">
        <v>85.1</v>
      </c>
    </row>
    <row r="80" spans="1:17" s="66" customFormat="1" ht="15" customHeight="1" x14ac:dyDescent="0.25">
      <c r="A80" s="63" t="s">
        <v>113</v>
      </c>
      <c r="B80" s="10" t="s">
        <v>124</v>
      </c>
      <c r="C80" s="3">
        <v>20</v>
      </c>
      <c r="D80" s="3">
        <v>2.8</v>
      </c>
      <c r="E80" s="3">
        <v>0.28000000000000003</v>
      </c>
      <c r="F80" s="3">
        <v>19.96</v>
      </c>
      <c r="G80" s="3">
        <v>48</v>
      </c>
      <c r="H80" s="3">
        <v>25</v>
      </c>
      <c r="I80" s="3">
        <v>2.8</v>
      </c>
      <c r="J80" s="3">
        <v>0.28000000000000003</v>
      </c>
      <c r="K80" s="3">
        <v>19.96</v>
      </c>
      <c r="L80" s="3">
        <v>60</v>
      </c>
      <c r="P80" s="66" t="s">
        <v>234</v>
      </c>
    </row>
    <row r="81" spans="1:12" s="66" customFormat="1" ht="15" customHeight="1" x14ac:dyDescent="0.25">
      <c r="A81" s="80" t="s">
        <v>111</v>
      </c>
      <c r="B81" s="81"/>
      <c r="C81" s="6">
        <f t="shared" ref="C81:K81" si="7">SUM(C74:C80)</f>
        <v>570</v>
      </c>
      <c r="D81" s="6">
        <f t="shared" si="7"/>
        <v>17.57</v>
      </c>
      <c r="E81" s="6">
        <f t="shared" si="7"/>
        <v>17.87</v>
      </c>
      <c r="F81" s="6">
        <f t="shared" si="7"/>
        <v>83.85</v>
      </c>
      <c r="G81" s="6">
        <f t="shared" si="7"/>
        <v>516.1</v>
      </c>
      <c r="H81" s="6">
        <f t="shared" si="7"/>
        <v>705</v>
      </c>
      <c r="I81" s="6">
        <f t="shared" si="7"/>
        <v>20.2</v>
      </c>
      <c r="J81" s="6">
        <f t="shared" si="7"/>
        <v>20.39</v>
      </c>
      <c r="K81" s="6">
        <f t="shared" si="7"/>
        <v>96.66</v>
      </c>
      <c r="L81" s="6">
        <f>SUM(L74:L80)</f>
        <v>610.97</v>
      </c>
    </row>
    <row r="82" spans="1:12" s="66" customFormat="1" ht="15" customHeight="1" x14ac:dyDescent="0.25">
      <c r="A82" s="58"/>
      <c r="B82" s="58"/>
      <c r="C82" s="58"/>
      <c r="D82" s="37"/>
      <c r="E82" s="37"/>
      <c r="F82" s="37"/>
      <c r="G82" s="37"/>
      <c r="H82" s="37"/>
      <c r="I82" s="37"/>
      <c r="J82" s="37"/>
      <c r="K82" s="37"/>
      <c r="L82" s="37"/>
    </row>
    <row r="83" spans="1:12" s="66" customFormat="1" ht="15" customHeight="1" x14ac:dyDescent="0.25">
      <c r="A83" s="207" t="s">
        <v>125</v>
      </c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9"/>
    </row>
    <row r="84" spans="1:12" s="66" customFormat="1" ht="15.75" customHeight="1" x14ac:dyDescent="0.25">
      <c r="A84" s="6" t="s">
        <v>113</v>
      </c>
      <c r="B84" s="59" t="s">
        <v>128</v>
      </c>
      <c r="C84" s="6">
        <v>150</v>
      </c>
      <c r="D84" s="6">
        <v>4.5</v>
      </c>
      <c r="E84" s="6">
        <v>4.8</v>
      </c>
      <c r="F84" s="6">
        <v>7.05</v>
      </c>
      <c r="G84" s="6">
        <v>87</v>
      </c>
      <c r="H84" s="6">
        <v>200</v>
      </c>
      <c r="I84" s="6">
        <v>6</v>
      </c>
      <c r="J84" s="6">
        <v>6.4</v>
      </c>
      <c r="K84" s="6">
        <v>9.4</v>
      </c>
      <c r="L84" s="6">
        <v>116</v>
      </c>
    </row>
    <row r="85" spans="1:12" s="66" customFormat="1" ht="15.75" customHeight="1" x14ac:dyDescent="0.25">
      <c r="A85" s="6" t="s">
        <v>113</v>
      </c>
      <c r="B85" s="12" t="s">
        <v>164</v>
      </c>
      <c r="C85" s="6">
        <v>30</v>
      </c>
      <c r="D85" s="6">
        <v>1.26</v>
      </c>
      <c r="E85" s="6">
        <v>6.36</v>
      </c>
      <c r="F85" s="6">
        <v>19.2</v>
      </c>
      <c r="G85" s="6">
        <v>137.1</v>
      </c>
      <c r="H85" s="6">
        <v>30</v>
      </c>
      <c r="I85" s="6">
        <v>1.26</v>
      </c>
      <c r="J85" s="6">
        <v>6.36</v>
      </c>
      <c r="K85" s="6">
        <v>19.2</v>
      </c>
      <c r="L85" s="6">
        <v>137.1</v>
      </c>
    </row>
    <row r="86" spans="1:12" s="66" customFormat="1" ht="15" customHeight="1" x14ac:dyDescent="0.25">
      <c r="A86" s="80" t="s">
        <v>111</v>
      </c>
      <c r="B86" s="81"/>
      <c r="C86" s="6">
        <f>SUM(C84:C85)</f>
        <v>180</v>
      </c>
      <c r="D86" s="6">
        <f t="shared" ref="D86:L86" si="8">SUM(D84:D85)</f>
        <v>5.76</v>
      </c>
      <c r="E86" s="6">
        <f t="shared" si="8"/>
        <v>11.16</v>
      </c>
      <c r="F86" s="6">
        <f t="shared" si="8"/>
        <v>26.25</v>
      </c>
      <c r="G86" s="6">
        <f t="shared" si="8"/>
        <v>224.1</v>
      </c>
      <c r="H86" s="6">
        <f t="shared" si="8"/>
        <v>230</v>
      </c>
      <c r="I86" s="6">
        <f t="shared" si="8"/>
        <v>7.26</v>
      </c>
      <c r="J86" s="6">
        <f t="shared" si="8"/>
        <v>12.760000000000002</v>
      </c>
      <c r="K86" s="6">
        <f t="shared" si="8"/>
        <v>28.6</v>
      </c>
      <c r="L86" s="6">
        <f t="shared" si="8"/>
        <v>253.1</v>
      </c>
    </row>
    <row r="87" spans="1:12" s="66" customFormat="1" ht="15" customHeight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</row>
    <row r="88" spans="1:12" s="66" customFormat="1" ht="15" customHeight="1" x14ac:dyDescent="0.25">
      <c r="A88" s="207" t="s">
        <v>129</v>
      </c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9"/>
    </row>
    <row r="89" spans="1:12" s="66" customFormat="1" ht="15.75" customHeight="1" x14ac:dyDescent="0.25">
      <c r="A89" s="6">
        <v>252</v>
      </c>
      <c r="B89" s="20" t="s">
        <v>183</v>
      </c>
      <c r="C89" s="3">
        <v>180</v>
      </c>
      <c r="D89" s="3">
        <v>25.57</v>
      </c>
      <c r="E89" s="3">
        <v>10.59</v>
      </c>
      <c r="F89" s="3">
        <v>25.47</v>
      </c>
      <c r="G89" s="3">
        <v>299.45999999999998</v>
      </c>
      <c r="H89" s="3">
        <v>220</v>
      </c>
      <c r="I89" s="3">
        <v>31.25</v>
      </c>
      <c r="J89" s="3">
        <v>12.94</v>
      </c>
      <c r="K89" s="3">
        <v>31.13</v>
      </c>
      <c r="L89" s="3">
        <v>366</v>
      </c>
    </row>
    <row r="90" spans="1:12" s="66" customFormat="1" ht="15.75" customHeight="1" x14ac:dyDescent="0.25">
      <c r="A90" s="6" t="s">
        <v>113</v>
      </c>
      <c r="B90" s="12" t="s">
        <v>190</v>
      </c>
      <c r="C90" s="6">
        <v>30</v>
      </c>
      <c r="D90" s="6">
        <v>2.04</v>
      </c>
      <c r="E90" s="6">
        <v>2.5499999999999998</v>
      </c>
      <c r="F90" s="6">
        <v>17.100000000000001</v>
      </c>
      <c r="G90" s="6">
        <v>92.1</v>
      </c>
      <c r="H90" s="6">
        <v>35</v>
      </c>
      <c r="I90" s="6">
        <v>2.38</v>
      </c>
      <c r="J90" s="6">
        <v>2.98</v>
      </c>
      <c r="K90" s="6">
        <v>19.95</v>
      </c>
      <c r="L90" s="6">
        <v>107.45</v>
      </c>
    </row>
    <row r="91" spans="1:12" s="66" customFormat="1" ht="15" customHeight="1" x14ac:dyDescent="0.25">
      <c r="A91" s="6">
        <v>410</v>
      </c>
      <c r="B91" s="10" t="s">
        <v>130</v>
      </c>
      <c r="C91" s="3">
        <v>150</v>
      </c>
      <c r="D91" s="3">
        <v>4.4999999999999998E-2</v>
      </c>
      <c r="E91" s="3">
        <v>0</v>
      </c>
      <c r="F91" s="3">
        <v>4.51</v>
      </c>
      <c r="G91" s="3">
        <v>18.239999999999998</v>
      </c>
      <c r="H91" s="3">
        <v>200</v>
      </c>
      <c r="I91" s="3">
        <v>0.06</v>
      </c>
      <c r="J91" s="3">
        <v>0</v>
      </c>
      <c r="K91" s="3">
        <v>6.02</v>
      </c>
      <c r="L91" s="3">
        <v>24.32</v>
      </c>
    </row>
    <row r="92" spans="1:12" s="66" customFormat="1" ht="15" customHeight="1" x14ac:dyDescent="0.25">
      <c r="A92" s="80" t="s">
        <v>111</v>
      </c>
      <c r="B92" s="81"/>
      <c r="C92" s="6">
        <f t="shared" ref="C92:L92" si="9">SUM(C89:C91)</f>
        <v>360</v>
      </c>
      <c r="D92" s="6">
        <f t="shared" si="9"/>
        <v>27.655000000000001</v>
      </c>
      <c r="E92" s="6">
        <f t="shared" si="9"/>
        <v>13.14</v>
      </c>
      <c r="F92" s="6">
        <f t="shared" si="9"/>
        <v>47.08</v>
      </c>
      <c r="G92" s="6">
        <f t="shared" si="9"/>
        <v>409.79999999999995</v>
      </c>
      <c r="H92" s="6">
        <f t="shared" si="9"/>
        <v>455</v>
      </c>
      <c r="I92" s="6">
        <f t="shared" si="9"/>
        <v>33.690000000000005</v>
      </c>
      <c r="J92" s="6">
        <f t="shared" si="9"/>
        <v>15.92</v>
      </c>
      <c r="K92" s="6">
        <f t="shared" si="9"/>
        <v>57.099999999999994</v>
      </c>
      <c r="L92" s="6">
        <f t="shared" si="9"/>
        <v>497.77</v>
      </c>
    </row>
    <row r="93" spans="1:12" s="66" customFormat="1" ht="15" customHeight="1" x14ac:dyDescent="0.25">
      <c r="A93" s="36" t="s">
        <v>131</v>
      </c>
      <c r="B93" s="57"/>
      <c r="C93" s="36">
        <f>C71+C81+C86+C92</f>
        <v>1446</v>
      </c>
      <c r="D93" s="57"/>
      <c r="E93" s="57"/>
      <c r="F93" s="57"/>
      <c r="G93" s="36">
        <f>G71+G81+G86+G92</f>
        <v>1478.46</v>
      </c>
      <c r="H93" s="36">
        <f>H71+H81+H86+H92</f>
        <v>1827</v>
      </c>
      <c r="I93" s="57"/>
      <c r="J93" s="57"/>
      <c r="K93" s="57"/>
      <c r="L93" s="36">
        <f>L71+L81+L86+L92</f>
        <v>1762.3999999999999</v>
      </c>
    </row>
    <row r="94" spans="1:12" s="66" customFormat="1" x14ac:dyDescent="0.25">
      <c r="L94" s="66" t="s">
        <v>248</v>
      </c>
    </row>
    <row r="95" spans="1:12" s="66" customFormat="1" ht="15" customHeight="1" x14ac:dyDescent="0.25">
      <c r="A95" s="204">
        <v>44490</v>
      </c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9"/>
    </row>
    <row r="96" spans="1:12" s="66" customFormat="1" ht="15" customHeight="1" x14ac:dyDescent="0.25">
      <c r="A96" s="207" t="s">
        <v>116</v>
      </c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9"/>
    </row>
    <row r="97" spans="1:12" s="66" customFormat="1" ht="15" customHeight="1" x14ac:dyDescent="0.25">
      <c r="A97" s="6">
        <v>168</v>
      </c>
      <c r="B97" s="11" t="s">
        <v>58</v>
      </c>
      <c r="C97" s="3">
        <v>150</v>
      </c>
      <c r="D97" s="3">
        <v>4.79</v>
      </c>
      <c r="E97" s="3">
        <v>6.1</v>
      </c>
      <c r="F97" s="3">
        <v>25.68</v>
      </c>
      <c r="G97" s="3">
        <v>176.42</v>
      </c>
      <c r="H97" s="3">
        <v>180</v>
      </c>
      <c r="I97" s="3">
        <v>5.75</v>
      </c>
      <c r="J97" s="3">
        <v>7.32</v>
      </c>
      <c r="K97" s="3">
        <v>25.68</v>
      </c>
      <c r="L97" s="3">
        <v>211.71</v>
      </c>
    </row>
    <row r="98" spans="1:12" s="66" customFormat="1" ht="15.75" customHeight="1" x14ac:dyDescent="0.25">
      <c r="A98" s="6">
        <v>3</v>
      </c>
      <c r="B98" s="64" t="s">
        <v>153</v>
      </c>
      <c r="C98" s="6">
        <v>42</v>
      </c>
      <c r="D98" s="6">
        <v>4.41</v>
      </c>
      <c r="E98" s="6">
        <v>6.42</v>
      </c>
      <c r="F98" s="6">
        <v>13.58</v>
      </c>
      <c r="G98" s="6">
        <v>129.69999999999999</v>
      </c>
      <c r="H98" s="6">
        <v>44</v>
      </c>
      <c r="I98" s="6">
        <v>4.7300000000000004</v>
      </c>
      <c r="J98" s="6">
        <v>6.88</v>
      </c>
      <c r="K98" s="6">
        <v>14.56</v>
      </c>
      <c r="L98" s="6">
        <v>139</v>
      </c>
    </row>
    <row r="99" spans="1:12" s="66" customFormat="1" ht="15.75" customHeight="1" x14ac:dyDescent="0.25">
      <c r="A99" s="6">
        <v>414</v>
      </c>
      <c r="B99" s="11" t="s">
        <v>24</v>
      </c>
      <c r="C99" s="3">
        <v>150</v>
      </c>
      <c r="D99" s="3">
        <v>2.09</v>
      </c>
      <c r="E99" s="3">
        <v>2.39</v>
      </c>
      <c r="F99" s="3">
        <v>14.78</v>
      </c>
      <c r="G99" s="3">
        <v>89.02</v>
      </c>
      <c r="H99" s="3">
        <v>200</v>
      </c>
      <c r="I99" s="3">
        <v>2.79</v>
      </c>
      <c r="J99" s="3">
        <v>3.19</v>
      </c>
      <c r="K99" s="3">
        <v>19.71</v>
      </c>
      <c r="L99" s="3">
        <v>118.69</v>
      </c>
    </row>
    <row r="100" spans="1:12" s="66" customFormat="1" ht="15" customHeight="1" x14ac:dyDescent="0.25">
      <c r="A100" s="80" t="s">
        <v>111</v>
      </c>
      <c r="B100" s="81"/>
      <c r="C100" s="6">
        <f t="shared" ref="C100:H100" si="10">SUM(C97:C99)</f>
        <v>342</v>
      </c>
      <c r="D100" s="6">
        <f t="shared" si="10"/>
        <v>11.29</v>
      </c>
      <c r="E100" s="6">
        <f t="shared" si="10"/>
        <v>14.91</v>
      </c>
      <c r="F100" s="6">
        <f t="shared" si="10"/>
        <v>54.04</v>
      </c>
      <c r="G100" s="6">
        <f t="shared" si="10"/>
        <v>395.14</v>
      </c>
      <c r="H100" s="6">
        <f t="shared" si="10"/>
        <v>424</v>
      </c>
      <c r="I100" s="6">
        <f>SUM(I97:I99)</f>
        <v>13.27</v>
      </c>
      <c r="J100" s="6">
        <f>SUM(J97:J99)</f>
        <v>17.39</v>
      </c>
      <c r="K100" s="6">
        <f>SUM(K97:K99)</f>
        <v>59.95</v>
      </c>
      <c r="L100" s="6">
        <f>SUM(L97:L99)</f>
        <v>469.40000000000003</v>
      </c>
    </row>
    <row r="101" spans="1:12" s="66" customFormat="1" ht="15" customHeight="1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</row>
    <row r="102" spans="1:12" s="66" customFormat="1" ht="15" customHeight="1" x14ac:dyDescent="0.25">
      <c r="A102" s="207" t="s">
        <v>117</v>
      </c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9"/>
    </row>
    <row r="103" spans="1:12" s="66" customFormat="1" x14ac:dyDescent="0.25">
      <c r="A103" s="6">
        <v>73</v>
      </c>
      <c r="B103" s="11" t="s">
        <v>71</v>
      </c>
      <c r="C103" s="3">
        <v>150</v>
      </c>
      <c r="D103" s="3">
        <v>1.94</v>
      </c>
      <c r="E103" s="3">
        <v>5.87</v>
      </c>
      <c r="F103" s="3">
        <v>6.84</v>
      </c>
      <c r="G103" s="3">
        <v>85.76</v>
      </c>
      <c r="H103" s="3">
        <v>200</v>
      </c>
      <c r="I103" s="3">
        <v>2.59</v>
      </c>
      <c r="J103" s="3">
        <v>7.83</v>
      </c>
      <c r="K103" s="3">
        <v>9.1199999999999992</v>
      </c>
      <c r="L103" s="3">
        <v>114.34</v>
      </c>
    </row>
    <row r="104" spans="1:12" s="66" customFormat="1" x14ac:dyDescent="0.25">
      <c r="A104" s="6">
        <v>332</v>
      </c>
      <c r="B104" s="48" t="s">
        <v>91</v>
      </c>
      <c r="C104" s="6">
        <v>120</v>
      </c>
      <c r="D104" s="6">
        <v>2.92</v>
      </c>
      <c r="E104" s="6">
        <v>4.29</v>
      </c>
      <c r="F104" s="6">
        <v>29.34</v>
      </c>
      <c r="G104" s="6">
        <v>167.76</v>
      </c>
      <c r="H104" s="3">
        <v>130</v>
      </c>
      <c r="I104" s="4">
        <v>3.37</v>
      </c>
      <c r="J104" s="4">
        <v>4.34</v>
      </c>
      <c r="K104" s="4">
        <v>34.92</v>
      </c>
      <c r="L104" s="3">
        <v>195.15</v>
      </c>
    </row>
    <row r="105" spans="1:12" s="66" customFormat="1" x14ac:dyDescent="0.25">
      <c r="A105" s="6">
        <v>277</v>
      </c>
      <c r="B105" s="121" t="s">
        <v>99</v>
      </c>
      <c r="C105" s="3">
        <v>80</v>
      </c>
      <c r="D105" s="6">
        <v>9.73</v>
      </c>
      <c r="E105" s="6">
        <v>3.45</v>
      </c>
      <c r="F105" s="6">
        <v>10.06</v>
      </c>
      <c r="G105" s="6">
        <v>110.66</v>
      </c>
      <c r="H105" s="3">
        <v>90</v>
      </c>
      <c r="I105" s="6">
        <v>10.95</v>
      </c>
      <c r="J105" s="6">
        <v>3.88</v>
      </c>
      <c r="K105" s="6">
        <v>11.32</v>
      </c>
      <c r="L105" s="6">
        <v>124.5</v>
      </c>
    </row>
    <row r="106" spans="1:12" s="66" customFormat="1" x14ac:dyDescent="0.25">
      <c r="A106" s="6">
        <v>385</v>
      </c>
      <c r="B106" s="48" t="s">
        <v>219</v>
      </c>
      <c r="C106" s="6">
        <v>30</v>
      </c>
      <c r="D106" s="6">
        <v>0.5</v>
      </c>
      <c r="E106" s="6">
        <v>4.0199999999999996</v>
      </c>
      <c r="F106" s="6">
        <v>1.5</v>
      </c>
      <c r="G106" s="6">
        <v>44.04</v>
      </c>
      <c r="H106" s="6">
        <v>30</v>
      </c>
      <c r="I106" s="6">
        <v>0.5</v>
      </c>
      <c r="J106" s="6">
        <v>4.0199999999999996</v>
      </c>
      <c r="K106" s="6">
        <v>1.5</v>
      </c>
      <c r="L106" s="6">
        <v>44.04</v>
      </c>
    </row>
    <row r="107" spans="1:12" s="66" customFormat="1" ht="15.75" customHeight="1" x14ac:dyDescent="0.25">
      <c r="A107" s="6">
        <v>34</v>
      </c>
      <c r="B107" s="11" t="s">
        <v>37</v>
      </c>
      <c r="C107" s="3">
        <v>40</v>
      </c>
      <c r="D107" s="3">
        <v>0.88</v>
      </c>
      <c r="E107" s="3">
        <v>2.68</v>
      </c>
      <c r="F107" s="3">
        <v>4.12</v>
      </c>
      <c r="G107" s="3">
        <v>44</v>
      </c>
      <c r="H107" s="3">
        <v>50</v>
      </c>
      <c r="I107" s="3">
        <v>1.1000000000000001</v>
      </c>
      <c r="J107" s="3">
        <v>3.35</v>
      </c>
      <c r="K107" s="3">
        <v>5.15</v>
      </c>
      <c r="L107" s="3">
        <v>55</v>
      </c>
    </row>
    <row r="108" spans="1:12" s="66" customFormat="1" ht="15.75" customHeight="1" x14ac:dyDescent="0.25">
      <c r="A108" s="6">
        <v>394</v>
      </c>
      <c r="B108" s="11" t="s">
        <v>185</v>
      </c>
      <c r="C108" s="3">
        <v>150</v>
      </c>
      <c r="D108" s="3">
        <v>0.12</v>
      </c>
      <c r="E108" s="3">
        <v>0</v>
      </c>
      <c r="F108" s="3">
        <v>11.24</v>
      </c>
      <c r="G108" s="3">
        <v>45</v>
      </c>
      <c r="H108" s="3">
        <v>200</v>
      </c>
      <c r="I108" s="3">
        <v>0.16</v>
      </c>
      <c r="J108" s="3">
        <v>0</v>
      </c>
      <c r="K108" s="3">
        <v>14.99</v>
      </c>
      <c r="L108" s="3">
        <v>60</v>
      </c>
    </row>
    <row r="109" spans="1:12" s="66" customFormat="1" ht="15" customHeight="1" x14ac:dyDescent="0.25">
      <c r="A109" s="63" t="s">
        <v>113</v>
      </c>
      <c r="B109" s="10" t="s">
        <v>124</v>
      </c>
      <c r="C109" s="3">
        <v>40</v>
      </c>
      <c r="D109" s="3">
        <v>2.8</v>
      </c>
      <c r="E109" s="3">
        <v>0.28000000000000003</v>
      </c>
      <c r="F109" s="3">
        <v>19.96</v>
      </c>
      <c r="G109" s="3">
        <v>96</v>
      </c>
      <c r="H109" s="3">
        <v>50</v>
      </c>
      <c r="I109" s="3">
        <v>2.8</v>
      </c>
      <c r="J109" s="3">
        <v>0.28000000000000003</v>
      </c>
      <c r="K109" s="3">
        <v>19.96</v>
      </c>
      <c r="L109" s="3">
        <v>120</v>
      </c>
    </row>
    <row r="110" spans="1:12" s="66" customFormat="1" ht="15" customHeight="1" x14ac:dyDescent="0.25">
      <c r="A110" s="80" t="s">
        <v>111</v>
      </c>
      <c r="B110" s="81"/>
      <c r="C110" s="6">
        <f>SUM(C103:C109)</f>
        <v>610</v>
      </c>
      <c r="D110" s="6">
        <f t="shared" ref="D110:K110" si="11">SUM(D103:D109)</f>
        <v>18.89</v>
      </c>
      <c r="E110" s="6">
        <f t="shared" si="11"/>
        <v>20.59</v>
      </c>
      <c r="F110" s="6">
        <f t="shared" si="11"/>
        <v>83.06</v>
      </c>
      <c r="G110" s="6">
        <f t="shared" si="11"/>
        <v>593.22</v>
      </c>
      <c r="H110" s="6">
        <f t="shared" si="11"/>
        <v>750</v>
      </c>
      <c r="I110" s="6">
        <f t="shared" si="11"/>
        <v>21.470000000000002</v>
      </c>
      <c r="J110" s="6">
        <f t="shared" si="11"/>
        <v>23.700000000000003</v>
      </c>
      <c r="K110" s="6">
        <f t="shared" si="11"/>
        <v>96.960000000000008</v>
      </c>
      <c r="L110" s="6">
        <f>SUM(L103:L109)</f>
        <v>713.03</v>
      </c>
    </row>
    <row r="111" spans="1:12" s="66" customFormat="1" ht="15" customHeight="1" x14ac:dyDescent="0.25">
      <c r="A111" s="58"/>
      <c r="B111" s="58"/>
      <c r="C111" s="58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2" s="66" customFormat="1" ht="15" customHeight="1" x14ac:dyDescent="0.25">
      <c r="A112" s="207" t="s">
        <v>125</v>
      </c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9"/>
    </row>
    <row r="113" spans="1:16" s="66" customFormat="1" x14ac:dyDescent="0.25">
      <c r="A113" s="6" t="s">
        <v>113</v>
      </c>
      <c r="B113" s="11" t="s">
        <v>30</v>
      </c>
      <c r="C113" s="3">
        <v>200</v>
      </c>
      <c r="D113" s="3">
        <v>0.8</v>
      </c>
      <c r="E113" s="3">
        <v>0</v>
      </c>
      <c r="F113" s="3">
        <v>22.6</v>
      </c>
      <c r="G113" s="3">
        <v>92</v>
      </c>
      <c r="H113" s="3">
        <v>200</v>
      </c>
      <c r="I113" s="3">
        <v>0.8</v>
      </c>
      <c r="J113" s="3">
        <v>0</v>
      </c>
      <c r="K113" s="3">
        <v>22.6</v>
      </c>
      <c r="L113" s="3">
        <v>92</v>
      </c>
    </row>
    <row r="114" spans="1:16" s="66" customFormat="1" ht="15" customHeight="1" x14ac:dyDescent="0.25">
      <c r="A114" s="80" t="s">
        <v>111</v>
      </c>
      <c r="B114" s="81"/>
      <c r="C114" s="6">
        <f t="shared" ref="C114:L114" si="12">SUM(C113:C113)</f>
        <v>200</v>
      </c>
      <c r="D114" s="6">
        <f t="shared" si="12"/>
        <v>0.8</v>
      </c>
      <c r="E114" s="6">
        <f t="shared" si="12"/>
        <v>0</v>
      </c>
      <c r="F114" s="6">
        <f t="shared" si="12"/>
        <v>22.6</v>
      </c>
      <c r="G114" s="6">
        <f t="shared" si="12"/>
        <v>92</v>
      </c>
      <c r="H114" s="6">
        <f t="shared" si="12"/>
        <v>200</v>
      </c>
      <c r="I114" s="6">
        <f t="shared" si="12"/>
        <v>0.8</v>
      </c>
      <c r="J114" s="6">
        <f t="shared" si="12"/>
        <v>0</v>
      </c>
      <c r="K114" s="6">
        <f t="shared" si="12"/>
        <v>22.6</v>
      </c>
      <c r="L114" s="6">
        <f t="shared" si="12"/>
        <v>92</v>
      </c>
    </row>
    <row r="115" spans="1:16" s="66" customFormat="1" ht="15" customHeight="1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</row>
    <row r="116" spans="1:16" s="66" customFormat="1" ht="15" customHeight="1" x14ac:dyDescent="0.25">
      <c r="A116" s="207" t="s">
        <v>129</v>
      </c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9"/>
    </row>
    <row r="117" spans="1:16" s="66" customFormat="1" x14ac:dyDescent="0.25">
      <c r="A117" s="6">
        <v>114</v>
      </c>
      <c r="B117" s="12" t="s">
        <v>114</v>
      </c>
      <c r="C117" s="6">
        <v>150</v>
      </c>
      <c r="D117" s="6">
        <v>3.52</v>
      </c>
      <c r="E117" s="6">
        <v>6.91</v>
      </c>
      <c r="F117" s="6">
        <v>18.239999999999998</v>
      </c>
      <c r="G117" s="6">
        <v>117.3</v>
      </c>
      <c r="H117" s="6">
        <v>200</v>
      </c>
      <c r="I117" s="6">
        <v>4.6900000000000004</v>
      </c>
      <c r="J117" s="6">
        <v>9.1999999999999993</v>
      </c>
      <c r="K117" s="6">
        <v>13.65</v>
      </c>
      <c r="L117" s="6">
        <v>156.4</v>
      </c>
    </row>
    <row r="118" spans="1:16" s="66" customFormat="1" x14ac:dyDescent="0.25">
      <c r="A118" s="39"/>
      <c r="B118" s="11" t="s">
        <v>52</v>
      </c>
      <c r="C118" s="3">
        <v>40</v>
      </c>
      <c r="D118" s="3">
        <v>5.48</v>
      </c>
      <c r="E118" s="3">
        <v>11.16</v>
      </c>
      <c r="F118" s="3">
        <v>0.96</v>
      </c>
      <c r="G118" s="3">
        <v>125.8</v>
      </c>
      <c r="H118" s="3">
        <v>50</v>
      </c>
      <c r="I118" s="3">
        <v>6.85</v>
      </c>
      <c r="J118" s="3">
        <v>13.95</v>
      </c>
      <c r="K118" s="3">
        <v>1.2</v>
      </c>
      <c r="L118" s="3">
        <v>157.25</v>
      </c>
    </row>
    <row r="119" spans="1:16" s="66" customFormat="1" ht="15.75" customHeight="1" x14ac:dyDescent="0.25">
      <c r="A119" s="6" t="s">
        <v>113</v>
      </c>
      <c r="B119" s="12" t="s">
        <v>115</v>
      </c>
      <c r="C119" s="6"/>
      <c r="D119" s="6"/>
      <c r="E119" s="6"/>
      <c r="F119" s="6"/>
      <c r="G119" s="6"/>
      <c r="H119" s="6">
        <v>20</v>
      </c>
      <c r="I119" s="6">
        <v>0.1</v>
      </c>
      <c r="J119" s="6">
        <v>0</v>
      </c>
      <c r="K119" s="6">
        <v>15.23</v>
      </c>
      <c r="L119" s="6">
        <v>60.8</v>
      </c>
    </row>
    <row r="120" spans="1:16" s="66" customFormat="1" ht="15.75" customHeight="1" x14ac:dyDescent="0.25">
      <c r="A120" s="6">
        <v>410</v>
      </c>
      <c r="B120" s="10" t="s">
        <v>20</v>
      </c>
      <c r="C120" s="3">
        <v>150</v>
      </c>
      <c r="D120" s="3">
        <v>0.09</v>
      </c>
      <c r="E120" s="3">
        <v>0</v>
      </c>
      <c r="F120" s="3">
        <v>9.0299999999999994</v>
      </c>
      <c r="G120" s="3">
        <v>36.479999999999997</v>
      </c>
      <c r="H120" s="3">
        <v>200</v>
      </c>
      <c r="I120" s="3">
        <v>0.12</v>
      </c>
      <c r="J120" s="3">
        <v>0</v>
      </c>
      <c r="K120" s="3">
        <v>12.04</v>
      </c>
      <c r="L120" s="3">
        <v>48.64</v>
      </c>
    </row>
    <row r="121" spans="1:16" s="66" customFormat="1" ht="15" customHeight="1" x14ac:dyDescent="0.25">
      <c r="A121" s="63" t="s">
        <v>113</v>
      </c>
      <c r="B121" s="10" t="s">
        <v>124</v>
      </c>
      <c r="C121" s="3">
        <v>20</v>
      </c>
      <c r="D121" s="3">
        <v>2.8</v>
      </c>
      <c r="E121" s="3">
        <v>0.28000000000000003</v>
      </c>
      <c r="F121" s="3">
        <v>19.96</v>
      </c>
      <c r="G121" s="3">
        <v>48</v>
      </c>
      <c r="H121" s="3">
        <v>25</v>
      </c>
      <c r="I121" s="3">
        <v>2.8</v>
      </c>
      <c r="J121" s="3">
        <v>0.28000000000000003</v>
      </c>
      <c r="K121" s="3">
        <v>19.96</v>
      </c>
      <c r="L121" s="3">
        <v>60</v>
      </c>
      <c r="P121" s="66" t="s">
        <v>234</v>
      </c>
    </row>
    <row r="122" spans="1:16" s="66" customFormat="1" ht="15" customHeight="1" x14ac:dyDescent="0.25">
      <c r="A122" s="80" t="s">
        <v>111</v>
      </c>
      <c r="B122" s="81"/>
      <c r="C122" s="6">
        <f t="shared" ref="C122:K122" si="13">SUM(C117:C121)</f>
        <v>360</v>
      </c>
      <c r="D122" s="6">
        <f t="shared" si="13"/>
        <v>11.89</v>
      </c>
      <c r="E122" s="6">
        <f t="shared" si="13"/>
        <v>18.350000000000001</v>
      </c>
      <c r="F122" s="6">
        <f t="shared" si="13"/>
        <v>48.19</v>
      </c>
      <c r="G122" s="6">
        <f t="shared" si="13"/>
        <v>327.58</v>
      </c>
      <c r="H122" s="6">
        <f t="shared" si="13"/>
        <v>495</v>
      </c>
      <c r="I122" s="6">
        <f t="shared" si="13"/>
        <v>14.559999999999999</v>
      </c>
      <c r="J122" s="6">
        <f t="shared" si="13"/>
        <v>23.43</v>
      </c>
      <c r="K122" s="6">
        <f t="shared" si="13"/>
        <v>62.08</v>
      </c>
      <c r="L122" s="6">
        <f>SUM(L117:L121)</f>
        <v>483.09</v>
      </c>
    </row>
    <row r="123" spans="1:16" s="66" customFormat="1" ht="15" customHeight="1" x14ac:dyDescent="0.25">
      <c r="A123" s="36" t="s">
        <v>131</v>
      </c>
      <c r="B123" s="57"/>
      <c r="C123" s="36">
        <f>C100+C110+C122+C114</f>
        <v>1512</v>
      </c>
      <c r="D123" s="57"/>
      <c r="E123" s="57"/>
      <c r="F123" s="57"/>
      <c r="G123" s="36">
        <f>G100+G110+G122+G114</f>
        <v>1407.94</v>
      </c>
      <c r="H123" s="36">
        <f>H100+H110+H122+H114</f>
        <v>1869</v>
      </c>
      <c r="I123" s="57"/>
      <c r="J123" s="57"/>
      <c r="K123" s="57"/>
      <c r="L123" s="36">
        <f>L100+L110+L122+L114</f>
        <v>1757.52</v>
      </c>
    </row>
    <row r="124" spans="1:16" s="66" customFormat="1" x14ac:dyDescent="0.25"/>
    <row r="125" spans="1:16" s="66" customFormat="1" ht="15" customHeight="1" x14ac:dyDescent="0.25">
      <c r="A125" s="204">
        <v>44491</v>
      </c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9"/>
    </row>
    <row r="126" spans="1:16" s="66" customFormat="1" ht="15" customHeight="1" x14ac:dyDescent="0.25">
      <c r="A126" s="207" t="s">
        <v>116</v>
      </c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9"/>
    </row>
    <row r="127" spans="1:16" s="66" customFormat="1" ht="15.75" customHeight="1" x14ac:dyDescent="0.25">
      <c r="A127" s="6">
        <v>168</v>
      </c>
      <c r="B127" s="11" t="s">
        <v>42</v>
      </c>
      <c r="C127" s="3">
        <v>150</v>
      </c>
      <c r="D127" s="3">
        <v>5.58</v>
      </c>
      <c r="E127" s="3">
        <v>6.05</v>
      </c>
      <c r="F127" s="3">
        <v>26.46</v>
      </c>
      <c r="G127" s="3">
        <v>182.94</v>
      </c>
      <c r="H127" s="3">
        <v>180</v>
      </c>
      <c r="I127" s="3">
        <v>6.7</v>
      </c>
      <c r="J127" s="3">
        <v>7.3</v>
      </c>
      <c r="K127" s="3">
        <v>31.75</v>
      </c>
      <c r="L127" s="3">
        <v>219.53</v>
      </c>
    </row>
    <row r="128" spans="1:16" s="66" customFormat="1" ht="15.75" customHeight="1" x14ac:dyDescent="0.25">
      <c r="A128" s="6">
        <v>1</v>
      </c>
      <c r="B128" s="12" t="s">
        <v>110</v>
      </c>
      <c r="C128" s="6">
        <v>36</v>
      </c>
      <c r="D128" s="6">
        <v>2.17</v>
      </c>
      <c r="E128" s="6">
        <v>6.79</v>
      </c>
      <c r="F128" s="6">
        <v>13.15</v>
      </c>
      <c r="G128" s="6">
        <v>122.4</v>
      </c>
      <c r="H128" s="6">
        <v>37</v>
      </c>
      <c r="I128" s="6">
        <v>2.2599999999999998</v>
      </c>
      <c r="J128" s="6">
        <v>6.98</v>
      </c>
      <c r="K128" s="6">
        <v>13.52</v>
      </c>
      <c r="L128" s="6">
        <v>125.8</v>
      </c>
    </row>
    <row r="129" spans="1:16" s="66" customFormat="1" ht="15.75" customHeight="1" x14ac:dyDescent="0.25">
      <c r="A129" s="6">
        <v>410</v>
      </c>
      <c r="B129" s="10" t="s">
        <v>20</v>
      </c>
      <c r="C129" s="3">
        <v>150</v>
      </c>
      <c r="D129" s="3">
        <v>0.09</v>
      </c>
      <c r="E129" s="3">
        <v>0</v>
      </c>
      <c r="F129" s="3">
        <v>9.0299999999999994</v>
      </c>
      <c r="G129" s="3">
        <v>36.479999999999997</v>
      </c>
      <c r="H129" s="3">
        <v>200</v>
      </c>
      <c r="I129" s="3">
        <v>0.12</v>
      </c>
      <c r="J129" s="3">
        <v>0</v>
      </c>
      <c r="K129" s="3">
        <v>12.04</v>
      </c>
      <c r="L129" s="3">
        <v>48.64</v>
      </c>
    </row>
    <row r="130" spans="1:16" s="66" customFormat="1" ht="15" customHeight="1" x14ac:dyDescent="0.25">
      <c r="A130" s="80" t="s">
        <v>111</v>
      </c>
      <c r="B130" s="81"/>
      <c r="C130" s="6">
        <f t="shared" ref="C130:H130" si="14">SUM(C127:C129)</f>
        <v>336</v>
      </c>
      <c r="D130" s="6">
        <f t="shared" si="14"/>
        <v>7.84</v>
      </c>
      <c r="E130" s="6">
        <f t="shared" si="14"/>
        <v>12.84</v>
      </c>
      <c r="F130" s="6">
        <f t="shared" si="14"/>
        <v>48.64</v>
      </c>
      <c r="G130" s="6">
        <f>SUM(G127:G129)</f>
        <v>341.82000000000005</v>
      </c>
      <c r="H130" s="6">
        <f t="shared" si="14"/>
        <v>417</v>
      </c>
      <c r="I130" s="6">
        <f>SUM(I127:I129)</f>
        <v>9.08</v>
      </c>
      <c r="J130" s="6">
        <f>SUM(J127:J129)</f>
        <v>14.280000000000001</v>
      </c>
      <c r="K130" s="6">
        <f>SUM(K127:K129)</f>
        <v>57.309999999999995</v>
      </c>
      <c r="L130" s="6">
        <f>SUM(L127:L129)</f>
        <v>393.96999999999997</v>
      </c>
    </row>
    <row r="131" spans="1:16" s="66" customFormat="1" ht="15" customHeight="1" x14ac:dyDescent="0.25">
      <c r="A131" s="58"/>
      <c r="B131" s="58"/>
      <c r="C131" s="58"/>
      <c r="D131" s="37"/>
      <c r="E131" s="37"/>
      <c r="F131" s="37"/>
      <c r="G131" s="37"/>
      <c r="H131" s="37"/>
      <c r="I131" s="37"/>
      <c r="J131" s="37"/>
      <c r="K131" s="37"/>
      <c r="L131" s="37"/>
    </row>
    <row r="132" spans="1:16" s="66" customFormat="1" ht="15" customHeight="1" x14ac:dyDescent="0.25">
      <c r="A132" s="207" t="s">
        <v>117</v>
      </c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9"/>
    </row>
    <row r="133" spans="1:16" s="66" customFormat="1" x14ac:dyDescent="0.25">
      <c r="A133" s="6">
        <v>70</v>
      </c>
      <c r="B133" s="10" t="s">
        <v>172</v>
      </c>
      <c r="C133" s="3">
        <v>150</v>
      </c>
      <c r="D133" s="3">
        <v>1.1599999999999999</v>
      </c>
      <c r="E133" s="3">
        <v>3.8</v>
      </c>
      <c r="F133" s="3">
        <v>6.03</v>
      </c>
      <c r="G133" s="3">
        <v>62.5</v>
      </c>
      <c r="H133" s="3">
        <v>200</v>
      </c>
      <c r="I133" s="3">
        <v>1.55</v>
      </c>
      <c r="J133" s="3">
        <v>5.0999999999999996</v>
      </c>
      <c r="K133" s="3">
        <v>8.0399999999999991</v>
      </c>
      <c r="L133" s="3">
        <v>83.33</v>
      </c>
    </row>
    <row r="134" spans="1:16" s="66" customFormat="1" ht="15.75" customHeight="1" x14ac:dyDescent="0.25">
      <c r="A134" s="6">
        <v>219</v>
      </c>
      <c r="B134" s="11" t="s">
        <v>34</v>
      </c>
      <c r="C134" s="3">
        <v>120</v>
      </c>
      <c r="D134" s="3">
        <v>4.41</v>
      </c>
      <c r="E134" s="3">
        <v>4.25</v>
      </c>
      <c r="F134" s="3">
        <v>28.27</v>
      </c>
      <c r="G134" s="3">
        <v>168.87</v>
      </c>
      <c r="H134" s="3">
        <v>130</v>
      </c>
      <c r="I134" s="3">
        <v>4.78</v>
      </c>
      <c r="J134" s="3">
        <v>4.5999999999999996</v>
      </c>
      <c r="K134" s="3">
        <v>30.63</v>
      </c>
      <c r="L134" s="3">
        <v>182.94</v>
      </c>
    </row>
    <row r="135" spans="1:16" s="66" customFormat="1" ht="15.75" customHeight="1" x14ac:dyDescent="0.25">
      <c r="A135" s="6">
        <v>293</v>
      </c>
      <c r="B135" s="11" t="s">
        <v>27</v>
      </c>
      <c r="C135" s="3">
        <v>80</v>
      </c>
      <c r="D135" s="3">
        <v>14.85</v>
      </c>
      <c r="E135" s="3">
        <v>16.579999999999998</v>
      </c>
      <c r="F135" s="3">
        <v>4.62</v>
      </c>
      <c r="G135" s="3">
        <v>227.03</v>
      </c>
      <c r="H135" s="3">
        <v>90</v>
      </c>
      <c r="I135" s="3">
        <v>16.7</v>
      </c>
      <c r="J135" s="3">
        <v>18.649999999999999</v>
      </c>
      <c r="K135" s="3">
        <v>5.19</v>
      </c>
      <c r="L135" s="3">
        <v>255.4</v>
      </c>
    </row>
    <row r="136" spans="1:16" s="66" customFormat="1" ht="15.75" customHeight="1" x14ac:dyDescent="0.25">
      <c r="A136" s="6" t="s">
        <v>113</v>
      </c>
      <c r="B136" s="11" t="s">
        <v>76</v>
      </c>
      <c r="C136" s="3">
        <v>40</v>
      </c>
      <c r="D136" s="3">
        <v>0</v>
      </c>
      <c r="E136" s="3">
        <v>2.8</v>
      </c>
      <c r="F136" s="3">
        <v>2.8</v>
      </c>
      <c r="G136" s="3">
        <v>36</v>
      </c>
      <c r="H136" s="3">
        <v>50</v>
      </c>
      <c r="I136" s="3">
        <v>0</v>
      </c>
      <c r="J136" s="3">
        <v>3.5</v>
      </c>
      <c r="K136" s="3">
        <v>3.5</v>
      </c>
      <c r="L136" s="3">
        <v>45</v>
      </c>
    </row>
    <row r="137" spans="1:16" s="66" customFormat="1" ht="15.75" customHeight="1" x14ac:dyDescent="0.25">
      <c r="A137" s="6">
        <v>394</v>
      </c>
      <c r="B137" s="11" t="s">
        <v>55</v>
      </c>
      <c r="C137" s="3">
        <v>150</v>
      </c>
      <c r="D137" s="3">
        <v>0.25</v>
      </c>
      <c r="E137" s="3">
        <v>0</v>
      </c>
      <c r="F137" s="3">
        <v>17</v>
      </c>
      <c r="G137" s="3">
        <v>68.989999999999995</v>
      </c>
      <c r="H137" s="3">
        <v>200</v>
      </c>
      <c r="I137" s="3">
        <v>0.33</v>
      </c>
      <c r="J137" s="3">
        <v>0</v>
      </c>
      <c r="K137" s="3">
        <v>22.67</v>
      </c>
      <c r="L137" s="3">
        <v>91.99</v>
      </c>
    </row>
    <row r="138" spans="1:16" s="66" customFormat="1" ht="15" customHeight="1" x14ac:dyDescent="0.25">
      <c r="A138" s="63" t="s">
        <v>113</v>
      </c>
      <c r="B138" s="10" t="s">
        <v>124</v>
      </c>
      <c r="C138" s="3">
        <v>20</v>
      </c>
      <c r="D138" s="3">
        <v>2.8</v>
      </c>
      <c r="E138" s="3">
        <v>0.28000000000000003</v>
      </c>
      <c r="F138" s="3">
        <v>19.96</v>
      </c>
      <c r="G138" s="3">
        <v>48</v>
      </c>
      <c r="H138" s="3">
        <v>25</v>
      </c>
      <c r="I138" s="3">
        <v>2.8</v>
      </c>
      <c r="J138" s="3">
        <v>0.28000000000000003</v>
      </c>
      <c r="K138" s="3">
        <v>19.96</v>
      </c>
      <c r="L138" s="3">
        <v>60</v>
      </c>
      <c r="P138" s="66" t="s">
        <v>234</v>
      </c>
    </row>
    <row r="139" spans="1:16" s="66" customFormat="1" ht="15" customHeight="1" x14ac:dyDescent="0.25">
      <c r="A139" s="80" t="s">
        <v>111</v>
      </c>
      <c r="B139" s="81"/>
      <c r="C139" s="6">
        <f>SUM(C133:C138)</f>
        <v>560</v>
      </c>
      <c r="D139" s="6">
        <f t="shared" ref="D139:K139" si="15">SUM(D133:D138)</f>
        <v>23.470000000000002</v>
      </c>
      <c r="E139" s="6">
        <f t="shared" si="15"/>
        <v>27.71</v>
      </c>
      <c r="F139" s="6">
        <f t="shared" si="15"/>
        <v>78.679999999999993</v>
      </c>
      <c r="G139" s="6">
        <f>SUM(G133:G138)</f>
        <v>611.39</v>
      </c>
      <c r="H139" s="6">
        <f t="shared" si="15"/>
        <v>695</v>
      </c>
      <c r="I139" s="6">
        <f t="shared" si="15"/>
        <v>26.16</v>
      </c>
      <c r="J139" s="6">
        <f t="shared" si="15"/>
        <v>32.129999999999995</v>
      </c>
      <c r="K139" s="6">
        <f t="shared" si="15"/>
        <v>89.990000000000009</v>
      </c>
      <c r="L139" s="6">
        <f>SUM(L133:L138)</f>
        <v>718.66</v>
      </c>
    </row>
    <row r="140" spans="1:16" s="66" customFormat="1" ht="15" customHeight="1" x14ac:dyDescent="0.25">
      <c r="A140" s="58"/>
      <c r="B140" s="58"/>
      <c r="C140" s="58"/>
      <c r="D140" s="37"/>
      <c r="E140" s="37"/>
      <c r="F140" s="37"/>
      <c r="G140" s="37"/>
      <c r="H140" s="37"/>
      <c r="I140" s="37"/>
      <c r="J140" s="37"/>
      <c r="K140" s="37"/>
      <c r="L140" s="37"/>
    </row>
    <row r="141" spans="1:16" s="66" customFormat="1" ht="15" customHeight="1" x14ac:dyDescent="0.25">
      <c r="A141" s="207" t="s">
        <v>125</v>
      </c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9"/>
    </row>
    <row r="142" spans="1:16" s="66" customFormat="1" x14ac:dyDescent="0.25"/>
    <row r="143" spans="1:16" s="66" customFormat="1" ht="15.75" customHeight="1" x14ac:dyDescent="0.25">
      <c r="A143" s="6">
        <v>417</v>
      </c>
      <c r="B143" s="83" t="s">
        <v>255</v>
      </c>
      <c r="C143" s="3">
        <v>200</v>
      </c>
      <c r="D143" s="3">
        <v>0.11</v>
      </c>
      <c r="E143" s="3">
        <v>0</v>
      </c>
      <c r="F143" s="3">
        <v>21.1</v>
      </c>
      <c r="G143" s="3">
        <v>84.7</v>
      </c>
      <c r="H143" s="3">
        <v>200</v>
      </c>
      <c r="I143" s="3">
        <v>0.11</v>
      </c>
      <c r="J143" s="3">
        <v>0</v>
      </c>
      <c r="K143" s="3">
        <v>21.1</v>
      </c>
      <c r="L143" s="3">
        <v>84.7</v>
      </c>
    </row>
    <row r="144" spans="1:16" s="66" customFormat="1" x14ac:dyDescent="0.25">
      <c r="A144" s="6" t="s">
        <v>113</v>
      </c>
      <c r="B144" s="12" t="s">
        <v>112</v>
      </c>
      <c r="C144" s="6">
        <v>15</v>
      </c>
      <c r="D144" s="6">
        <v>1.1299999999999999</v>
      </c>
      <c r="E144" s="6">
        <v>2.25</v>
      </c>
      <c r="F144" s="6">
        <v>10.4</v>
      </c>
      <c r="G144" s="6">
        <v>66</v>
      </c>
      <c r="H144" s="6">
        <v>30</v>
      </c>
      <c r="I144" s="6">
        <v>2.25</v>
      </c>
      <c r="J144" s="6">
        <v>4.5</v>
      </c>
      <c r="K144" s="6">
        <v>20.399999999999999</v>
      </c>
      <c r="L144" s="6">
        <v>132</v>
      </c>
    </row>
    <row r="145" spans="1:17" s="66" customFormat="1" ht="15" customHeight="1" x14ac:dyDescent="0.25">
      <c r="A145" s="80" t="s">
        <v>111</v>
      </c>
      <c r="B145" s="81"/>
      <c r="C145" s="6">
        <f t="shared" ref="C145:L145" si="16">SUM(C143:C144)</f>
        <v>215</v>
      </c>
      <c r="D145" s="6">
        <f t="shared" si="16"/>
        <v>1.24</v>
      </c>
      <c r="E145" s="6">
        <f t="shared" si="16"/>
        <v>2.25</v>
      </c>
      <c r="F145" s="6">
        <f t="shared" si="16"/>
        <v>31.5</v>
      </c>
      <c r="G145" s="6">
        <f t="shared" si="16"/>
        <v>150.69999999999999</v>
      </c>
      <c r="H145" s="6">
        <f t="shared" si="16"/>
        <v>230</v>
      </c>
      <c r="I145" s="6">
        <f t="shared" si="16"/>
        <v>2.36</v>
      </c>
      <c r="J145" s="6">
        <f t="shared" si="16"/>
        <v>4.5</v>
      </c>
      <c r="K145" s="6">
        <f t="shared" si="16"/>
        <v>41.5</v>
      </c>
      <c r="L145" s="6">
        <f t="shared" si="16"/>
        <v>216.7</v>
      </c>
    </row>
    <row r="146" spans="1:17" s="66" customFormat="1" ht="15" customHeight="1" x14ac:dyDescent="0.25">
      <c r="A146" s="207" t="s">
        <v>129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9"/>
    </row>
    <row r="147" spans="1:17" s="66" customFormat="1" x14ac:dyDescent="0.25">
      <c r="A147" s="6">
        <v>95</v>
      </c>
      <c r="B147" s="10" t="s">
        <v>19</v>
      </c>
      <c r="C147" s="3">
        <v>150</v>
      </c>
      <c r="D147" s="3">
        <v>7.93</v>
      </c>
      <c r="E147" s="3">
        <v>2.4700000000000002</v>
      </c>
      <c r="F147" s="3">
        <v>4.0199999999999996</v>
      </c>
      <c r="G147" s="3">
        <v>69.739999999999995</v>
      </c>
      <c r="H147" s="3">
        <v>200</v>
      </c>
      <c r="I147" s="3">
        <v>10.57</v>
      </c>
      <c r="J147" s="3">
        <v>3.29</v>
      </c>
      <c r="K147" s="3">
        <v>5.36</v>
      </c>
      <c r="L147" s="3">
        <v>92.99</v>
      </c>
    </row>
    <row r="148" spans="1:17" s="66" customFormat="1" ht="15.75" customHeight="1" x14ac:dyDescent="0.25">
      <c r="A148" s="6">
        <v>492</v>
      </c>
      <c r="B148" s="12" t="s">
        <v>18</v>
      </c>
      <c r="C148" s="6">
        <v>40</v>
      </c>
      <c r="D148" s="6">
        <v>2.72</v>
      </c>
      <c r="E148" s="6">
        <v>4.68</v>
      </c>
      <c r="F148" s="6">
        <v>27.06</v>
      </c>
      <c r="G148" s="6">
        <v>161.4</v>
      </c>
      <c r="H148" s="6">
        <v>60</v>
      </c>
      <c r="I148" s="6">
        <v>4.09</v>
      </c>
      <c r="J148" s="6">
        <v>7.02</v>
      </c>
      <c r="K148" s="6">
        <v>40.590000000000003</v>
      </c>
      <c r="L148" s="6">
        <v>242.1</v>
      </c>
    </row>
    <row r="149" spans="1:17" s="66" customFormat="1" ht="15" customHeight="1" x14ac:dyDescent="0.25">
      <c r="A149" s="6">
        <v>410</v>
      </c>
      <c r="B149" s="10" t="s">
        <v>130</v>
      </c>
      <c r="C149" s="3">
        <v>150</v>
      </c>
      <c r="D149" s="3">
        <v>4.4999999999999998E-2</v>
      </c>
      <c r="E149" s="3">
        <v>0</v>
      </c>
      <c r="F149" s="3">
        <v>4.51</v>
      </c>
      <c r="G149" s="3">
        <v>18.239999999999998</v>
      </c>
      <c r="H149" s="3">
        <v>200</v>
      </c>
      <c r="I149" s="3">
        <v>0.06</v>
      </c>
      <c r="J149" s="3">
        <v>0</v>
      </c>
      <c r="K149" s="3">
        <v>6.02</v>
      </c>
      <c r="L149" s="3">
        <v>24.32</v>
      </c>
    </row>
    <row r="150" spans="1:17" s="66" customFormat="1" ht="15" customHeight="1" x14ac:dyDescent="0.25">
      <c r="A150" s="63" t="s">
        <v>113</v>
      </c>
      <c r="B150" s="10" t="s">
        <v>16</v>
      </c>
      <c r="C150" s="3">
        <v>20</v>
      </c>
      <c r="D150" s="3">
        <v>3.4</v>
      </c>
      <c r="E150" s="3">
        <v>1.32</v>
      </c>
      <c r="F150" s="3">
        <v>17</v>
      </c>
      <c r="G150" s="3">
        <v>51.8</v>
      </c>
      <c r="H150" s="3">
        <v>25</v>
      </c>
      <c r="I150" s="3">
        <v>4.25</v>
      </c>
      <c r="J150" s="3">
        <v>1.65</v>
      </c>
      <c r="K150" s="3">
        <v>21.25</v>
      </c>
      <c r="L150" s="3">
        <v>64.8</v>
      </c>
    </row>
    <row r="151" spans="1:17" s="66" customFormat="1" ht="15" customHeight="1" x14ac:dyDescent="0.25">
      <c r="A151" s="80" t="s">
        <v>111</v>
      </c>
      <c r="B151" s="81"/>
      <c r="C151" s="6">
        <f t="shared" ref="C151:K151" si="17">SUM(C147:C150)</f>
        <v>360</v>
      </c>
      <c r="D151" s="6">
        <f t="shared" si="17"/>
        <v>14.095000000000001</v>
      </c>
      <c r="E151" s="6">
        <f t="shared" si="17"/>
        <v>8.4700000000000006</v>
      </c>
      <c r="F151" s="6">
        <f t="shared" si="17"/>
        <v>52.589999999999996</v>
      </c>
      <c r="G151" s="6">
        <f t="shared" si="17"/>
        <v>301.18</v>
      </c>
      <c r="H151" s="6">
        <f t="shared" si="17"/>
        <v>485</v>
      </c>
      <c r="I151" s="6">
        <f t="shared" si="17"/>
        <v>18.97</v>
      </c>
      <c r="J151" s="6">
        <f t="shared" si="17"/>
        <v>11.959999999999999</v>
      </c>
      <c r="K151" s="6">
        <f t="shared" si="17"/>
        <v>73.22</v>
      </c>
      <c r="L151" s="6">
        <f>SUM(L147:L150)</f>
        <v>424.21</v>
      </c>
    </row>
    <row r="152" spans="1:17" s="66" customFormat="1" ht="15" customHeight="1" x14ac:dyDescent="0.25">
      <c r="A152" s="36" t="s">
        <v>131</v>
      </c>
      <c r="B152" s="57"/>
      <c r="C152" s="36">
        <f>C130+C139+C145+C151</f>
        <v>1471</v>
      </c>
      <c r="D152" s="57"/>
      <c r="E152" s="57"/>
      <c r="F152" s="57"/>
      <c r="G152" s="36">
        <f>G130+G139+G145+G151</f>
        <v>1405.0900000000001</v>
      </c>
      <c r="H152" s="36">
        <f>H130+H139+H145+H151</f>
        <v>1827</v>
      </c>
      <c r="I152" s="57"/>
      <c r="J152" s="57"/>
      <c r="K152" s="57"/>
      <c r="L152" s="36">
        <f>L130+L139+L145+L151</f>
        <v>1753.54</v>
      </c>
    </row>
    <row r="153" spans="1:17" s="66" customFormat="1" x14ac:dyDescent="0.25"/>
    <row r="154" spans="1:17" s="66" customFormat="1" ht="15" customHeight="1" x14ac:dyDescent="0.25">
      <c r="A154" s="204">
        <v>44494</v>
      </c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9"/>
    </row>
    <row r="155" spans="1:17" s="66" customFormat="1" ht="15" customHeight="1" x14ac:dyDescent="0.25">
      <c r="A155" s="207" t="s">
        <v>116</v>
      </c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9"/>
    </row>
    <row r="156" spans="1:17" s="66" customFormat="1" ht="15.75" customHeight="1" x14ac:dyDescent="0.25">
      <c r="A156" s="6">
        <v>168</v>
      </c>
      <c r="B156" s="11" t="s">
        <v>22</v>
      </c>
      <c r="C156" s="3">
        <v>150</v>
      </c>
      <c r="D156" s="3">
        <v>7.35</v>
      </c>
      <c r="E156" s="3">
        <v>10.46</v>
      </c>
      <c r="F156" s="3">
        <v>31.3</v>
      </c>
      <c r="G156" s="3">
        <v>248.69</v>
      </c>
      <c r="H156" s="3">
        <v>180</v>
      </c>
      <c r="I156" s="3">
        <v>8.82</v>
      </c>
      <c r="J156" s="3">
        <v>12.56</v>
      </c>
      <c r="K156" s="3">
        <v>37.56</v>
      </c>
      <c r="L156" s="3">
        <v>298.43</v>
      </c>
    </row>
    <row r="157" spans="1:17" s="66" customFormat="1" ht="15.75" customHeight="1" x14ac:dyDescent="0.25">
      <c r="A157" s="6">
        <v>2</v>
      </c>
      <c r="B157" s="64" t="s">
        <v>135</v>
      </c>
      <c r="C157" s="6">
        <v>42</v>
      </c>
      <c r="D157" s="6">
        <v>2.17</v>
      </c>
      <c r="E157" s="6">
        <v>6.79</v>
      </c>
      <c r="F157" s="6">
        <v>13.15</v>
      </c>
      <c r="G157" s="6">
        <v>136.91999999999999</v>
      </c>
      <c r="H157" s="6">
        <v>44</v>
      </c>
      <c r="I157" s="6">
        <v>2.2599999999999998</v>
      </c>
      <c r="J157" s="6">
        <v>6.98</v>
      </c>
      <c r="K157" s="6">
        <v>13.52</v>
      </c>
      <c r="L157" s="6">
        <v>142.74</v>
      </c>
    </row>
    <row r="158" spans="1:17" s="66" customFormat="1" x14ac:dyDescent="0.25">
      <c r="A158" s="6">
        <v>412</v>
      </c>
      <c r="B158" s="10" t="s">
        <v>12</v>
      </c>
      <c r="C158" s="3">
        <v>150</v>
      </c>
      <c r="D158" s="3">
        <v>0.05</v>
      </c>
      <c r="E158" s="3">
        <v>0.01</v>
      </c>
      <c r="F158" s="3">
        <v>11.48</v>
      </c>
      <c r="G158" s="3">
        <v>46.22</v>
      </c>
      <c r="H158" s="3">
        <v>200</v>
      </c>
      <c r="I158" s="3">
        <v>0.1</v>
      </c>
      <c r="J158" s="3">
        <v>0.01</v>
      </c>
      <c r="K158" s="3">
        <v>15.31</v>
      </c>
      <c r="L158" s="3">
        <v>61.63</v>
      </c>
      <c r="Q158" s="66" t="s">
        <v>223</v>
      </c>
    </row>
    <row r="159" spans="1:17" s="66" customFormat="1" ht="15" customHeight="1" x14ac:dyDescent="0.25">
      <c r="A159" s="80" t="s">
        <v>111</v>
      </c>
      <c r="B159" s="81"/>
      <c r="C159" s="6">
        <f>SUM(C156:C158)</f>
        <v>342</v>
      </c>
      <c r="D159" s="6">
        <f t="shared" ref="D159:L159" si="18">SUM(D156:D158)</f>
        <v>9.57</v>
      </c>
      <c r="E159" s="6">
        <f t="shared" si="18"/>
        <v>17.260000000000002</v>
      </c>
      <c r="F159" s="6">
        <f t="shared" si="18"/>
        <v>55.930000000000007</v>
      </c>
      <c r="G159" s="6">
        <f t="shared" si="18"/>
        <v>431.83000000000004</v>
      </c>
      <c r="H159" s="6">
        <f t="shared" si="18"/>
        <v>424</v>
      </c>
      <c r="I159" s="6">
        <f t="shared" si="18"/>
        <v>11.18</v>
      </c>
      <c r="J159" s="6">
        <f t="shared" si="18"/>
        <v>19.55</v>
      </c>
      <c r="K159" s="6">
        <f t="shared" si="18"/>
        <v>66.39</v>
      </c>
      <c r="L159" s="6">
        <f t="shared" si="18"/>
        <v>502.8</v>
      </c>
    </row>
    <row r="160" spans="1:17" s="66" customFormat="1" ht="15" customHeight="1" x14ac:dyDescent="0.2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</row>
    <row r="161" spans="1:12" s="66" customFormat="1" ht="15" customHeight="1" x14ac:dyDescent="0.25">
      <c r="A161" s="207" t="s">
        <v>117</v>
      </c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9"/>
    </row>
    <row r="162" spans="1:12" s="66" customFormat="1" x14ac:dyDescent="0.25">
      <c r="A162" s="6">
        <v>80</v>
      </c>
      <c r="B162" s="11" t="s">
        <v>53</v>
      </c>
      <c r="C162" s="3">
        <v>150</v>
      </c>
      <c r="D162" s="3">
        <v>3.02</v>
      </c>
      <c r="E162" s="3">
        <v>6.78</v>
      </c>
      <c r="F162" s="3">
        <v>19.43</v>
      </c>
      <c r="G162" s="3">
        <v>89.76</v>
      </c>
      <c r="H162" s="3">
        <v>200</v>
      </c>
      <c r="I162" s="3">
        <v>4.03</v>
      </c>
      <c r="J162" s="3">
        <v>9.0399999999999991</v>
      </c>
      <c r="K162" s="3">
        <v>25.91</v>
      </c>
      <c r="L162" s="3">
        <v>119.68</v>
      </c>
    </row>
    <row r="163" spans="1:12" s="66" customFormat="1" ht="15.75" customHeight="1" x14ac:dyDescent="0.25">
      <c r="A163" s="6">
        <v>339</v>
      </c>
      <c r="B163" s="10" t="s">
        <v>13</v>
      </c>
      <c r="C163" s="3">
        <v>120</v>
      </c>
      <c r="D163" s="3">
        <v>2.4500000000000002</v>
      </c>
      <c r="E163" s="3">
        <v>3.84</v>
      </c>
      <c r="F163" s="3">
        <v>16.350000000000001</v>
      </c>
      <c r="G163" s="3">
        <v>109.8</v>
      </c>
      <c r="H163" s="3">
        <v>130</v>
      </c>
      <c r="I163" s="3">
        <v>2.65</v>
      </c>
      <c r="J163" s="3">
        <v>4.16</v>
      </c>
      <c r="K163" s="3">
        <v>17.71</v>
      </c>
      <c r="L163" s="3">
        <v>118.95</v>
      </c>
    </row>
    <row r="164" spans="1:12" s="66" customFormat="1" ht="15.75" customHeight="1" x14ac:dyDescent="0.25">
      <c r="A164" s="6" t="s">
        <v>212</v>
      </c>
      <c r="B164" s="12" t="s">
        <v>213</v>
      </c>
      <c r="C164" s="3">
        <v>60</v>
      </c>
      <c r="D164" s="6">
        <v>7.34</v>
      </c>
      <c r="E164" s="6">
        <v>9.0500000000000007</v>
      </c>
      <c r="F164" s="6">
        <v>8.4700000000000006</v>
      </c>
      <c r="G164" s="6">
        <v>144.6</v>
      </c>
      <c r="H164" s="3">
        <v>70</v>
      </c>
      <c r="I164" s="6">
        <v>8.57</v>
      </c>
      <c r="J164" s="6">
        <v>10.55</v>
      </c>
      <c r="K164" s="6">
        <v>9.8800000000000008</v>
      </c>
      <c r="L164" s="6">
        <v>168.7</v>
      </c>
    </row>
    <row r="165" spans="1:12" s="66" customFormat="1" x14ac:dyDescent="0.25">
      <c r="A165" s="6">
        <v>385</v>
      </c>
      <c r="B165" s="48" t="s">
        <v>219</v>
      </c>
      <c r="C165" s="6">
        <v>30</v>
      </c>
      <c r="D165" s="6">
        <v>0.5</v>
      </c>
      <c r="E165" s="6">
        <v>4.0199999999999996</v>
      </c>
      <c r="F165" s="6">
        <v>1.5</v>
      </c>
      <c r="G165" s="6">
        <v>44.04</v>
      </c>
      <c r="H165" s="6">
        <v>30</v>
      </c>
      <c r="I165" s="6">
        <v>0.5</v>
      </c>
      <c r="J165" s="6">
        <v>4.0199999999999996</v>
      </c>
      <c r="K165" s="6">
        <v>1.5</v>
      </c>
      <c r="L165" s="6">
        <v>44.04</v>
      </c>
    </row>
    <row r="166" spans="1:12" s="66" customFormat="1" ht="15.75" customHeight="1" x14ac:dyDescent="0.25">
      <c r="A166" s="6" t="s">
        <v>113</v>
      </c>
      <c r="B166" s="12" t="s">
        <v>243</v>
      </c>
      <c r="C166" s="6">
        <v>40</v>
      </c>
      <c r="D166" s="6">
        <v>0</v>
      </c>
      <c r="E166" s="6">
        <v>0</v>
      </c>
      <c r="F166" s="6">
        <v>1.2</v>
      </c>
      <c r="G166" s="6">
        <v>4.8</v>
      </c>
      <c r="H166" s="6">
        <v>50</v>
      </c>
      <c r="I166" s="6">
        <v>0</v>
      </c>
      <c r="J166" s="6">
        <v>0</v>
      </c>
      <c r="K166" s="6">
        <v>1.5</v>
      </c>
      <c r="L166" s="6">
        <v>6</v>
      </c>
    </row>
    <row r="167" spans="1:12" s="66" customFormat="1" ht="15.75" customHeight="1" x14ac:dyDescent="0.25">
      <c r="A167" s="6">
        <v>396</v>
      </c>
      <c r="B167" s="11" t="s">
        <v>28</v>
      </c>
      <c r="C167" s="3">
        <v>150</v>
      </c>
      <c r="D167" s="3">
        <v>0.1</v>
      </c>
      <c r="E167" s="3">
        <v>0</v>
      </c>
      <c r="F167" s="3">
        <v>15.86</v>
      </c>
      <c r="G167" s="3">
        <v>63.8</v>
      </c>
      <c r="H167" s="3">
        <v>200</v>
      </c>
      <c r="I167" s="3">
        <v>0.13</v>
      </c>
      <c r="J167" s="3">
        <v>0</v>
      </c>
      <c r="K167" s="3">
        <v>21.15</v>
      </c>
      <c r="L167" s="3">
        <v>85.1</v>
      </c>
    </row>
    <row r="168" spans="1:12" s="66" customFormat="1" ht="15" customHeight="1" x14ac:dyDescent="0.25">
      <c r="A168" s="63" t="s">
        <v>113</v>
      </c>
      <c r="B168" s="10" t="s">
        <v>124</v>
      </c>
      <c r="C168" s="3">
        <v>40</v>
      </c>
      <c r="D168" s="3">
        <v>2.8</v>
      </c>
      <c r="E168" s="3">
        <v>0.28000000000000003</v>
      </c>
      <c r="F168" s="3">
        <v>19.96</v>
      </c>
      <c r="G168" s="3">
        <v>96</v>
      </c>
      <c r="H168" s="3">
        <v>50</v>
      </c>
      <c r="I168" s="3">
        <v>2.8</v>
      </c>
      <c r="J168" s="3">
        <v>0.28000000000000003</v>
      </c>
      <c r="K168" s="3">
        <v>19.96</v>
      </c>
      <c r="L168" s="3">
        <v>120</v>
      </c>
    </row>
    <row r="169" spans="1:12" s="66" customFormat="1" ht="15" customHeight="1" x14ac:dyDescent="0.25">
      <c r="A169" s="80" t="s">
        <v>111</v>
      </c>
      <c r="B169" s="81"/>
      <c r="C169" s="6">
        <f t="shared" ref="C169:K169" si="19">SUM(C162:C168)</f>
        <v>590</v>
      </c>
      <c r="D169" s="6">
        <f t="shared" si="19"/>
        <v>16.21</v>
      </c>
      <c r="E169" s="6">
        <f t="shared" si="19"/>
        <v>23.970000000000002</v>
      </c>
      <c r="F169" s="6">
        <f t="shared" si="19"/>
        <v>82.77000000000001</v>
      </c>
      <c r="G169" s="6">
        <f t="shared" si="19"/>
        <v>552.79999999999995</v>
      </c>
      <c r="H169" s="6">
        <f t="shared" si="19"/>
        <v>730</v>
      </c>
      <c r="I169" s="6">
        <f t="shared" si="19"/>
        <v>18.68</v>
      </c>
      <c r="J169" s="6">
        <f t="shared" si="19"/>
        <v>28.05</v>
      </c>
      <c r="K169" s="6">
        <f t="shared" si="19"/>
        <v>97.610000000000014</v>
      </c>
      <c r="L169" s="6">
        <f>SUM(L162:L168)</f>
        <v>662.47</v>
      </c>
    </row>
    <row r="170" spans="1:12" s="66" customFormat="1" ht="15" customHeight="1" x14ac:dyDescent="0.25">
      <c r="A170" s="58"/>
      <c r="B170" s="58"/>
      <c r="C170" s="58"/>
      <c r="D170" s="37"/>
      <c r="E170" s="37"/>
      <c r="F170" s="37"/>
      <c r="G170" s="37"/>
      <c r="H170" s="37"/>
      <c r="I170" s="37"/>
      <c r="J170" s="37"/>
      <c r="K170" s="37"/>
      <c r="L170" s="37"/>
    </row>
    <row r="171" spans="1:12" s="66" customFormat="1" ht="15" customHeight="1" x14ac:dyDescent="0.25">
      <c r="A171" s="207" t="s">
        <v>125</v>
      </c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9"/>
    </row>
    <row r="172" spans="1:12" s="66" customFormat="1" ht="15.75" customHeight="1" x14ac:dyDescent="0.25">
      <c r="A172" s="6" t="s">
        <v>113</v>
      </c>
      <c r="B172" s="59" t="s">
        <v>128</v>
      </c>
      <c r="C172" s="6">
        <v>200</v>
      </c>
      <c r="D172" s="6">
        <v>6</v>
      </c>
      <c r="E172" s="6">
        <v>6.4</v>
      </c>
      <c r="F172" s="6">
        <v>9.4</v>
      </c>
      <c r="G172" s="6">
        <v>116</v>
      </c>
      <c r="H172" s="6">
        <v>200</v>
      </c>
      <c r="I172" s="6">
        <v>6</v>
      </c>
      <c r="J172" s="6">
        <v>6.4</v>
      </c>
      <c r="K172" s="6">
        <v>9.4</v>
      </c>
      <c r="L172" s="6">
        <v>116</v>
      </c>
    </row>
    <row r="173" spans="1:12" s="66" customFormat="1" ht="15.75" customHeight="1" x14ac:dyDescent="0.25">
      <c r="A173" s="6" t="s">
        <v>113</v>
      </c>
      <c r="B173" s="12" t="s">
        <v>115</v>
      </c>
      <c r="C173" s="6"/>
      <c r="D173" s="6"/>
      <c r="E173" s="6"/>
      <c r="F173" s="6"/>
      <c r="G173" s="6"/>
      <c r="H173" s="6">
        <v>20</v>
      </c>
      <c r="I173" s="6">
        <v>0.1</v>
      </c>
      <c r="J173" s="6">
        <v>0</v>
      </c>
      <c r="K173" s="6">
        <v>15.23</v>
      </c>
      <c r="L173" s="6">
        <v>60.8</v>
      </c>
    </row>
    <row r="174" spans="1:12" s="66" customFormat="1" ht="15" customHeight="1" x14ac:dyDescent="0.25">
      <c r="A174" s="80" t="s">
        <v>111</v>
      </c>
      <c r="B174" s="81"/>
      <c r="C174" s="6">
        <f t="shared" ref="C174:K174" si="20">SUM(C170:C173)</f>
        <v>200</v>
      </c>
      <c r="D174" s="6">
        <f t="shared" si="20"/>
        <v>6</v>
      </c>
      <c r="E174" s="6">
        <f t="shared" si="20"/>
        <v>6.4</v>
      </c>
      <c r="F174" s="6">
        <f t="shared" si="20"/>
        <v>9.4</v>
      </c>
      <c r="G174" s="6">
        <f t="shared" si="20"/>
        <v>116</v>
      </c>
      <c r="H174" s="6">
        <f t="shared" si="20"/>
        <v>220</v>
      </c>
      <c r="I174" s="6">
        <f t="shared" si="20"/>
        <v>6.1</v>
      </c>
      <c r="J174" s="6">
        <f t="shared" si="20"/>
        <v>6.4</v>
      </c>
      <c r="K174" s="6">
        <f t="shared" si="20"/>
        <v>24.630000000000003</v>
      </c>
      <c r="L174" s="6">
        <f>SUM(L170:L173)</f>
        <v>176.8</v>
      </c>
    </row>
    <row r="175" spans="1:12" s="66" customFormat="1" ht="15" customHeight="1" x14ac:dyDescent="0.2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</row>
    <row r="176" spans="1:12" s="66" customFormat="1" ht="15" customHeight="1" x14ac:dyDescent="0.25">
      <c r="A176" s="207" t="s">
        <v>129</v>
      </c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9"/>
    </row>
    <row r="177" spans="1:12" s="66" customFormat="1" ht="15.75" customHeight="1" x14ac:dyDescent="0.25">
      <c r="A177" s="6">
        <v>252</v>
      </c>
      <c r="B177" s="20" t="s">
        <v>183</v>
      </c>
      <c r="C177" s="3">
        <v>150</v>
      </c>
      <c r="D177" s="3">
        <v>21.92</v>
      </c>
      <c r="E177" s="3">
        <v>9.08</v>
      </c>
      <c r="F177" s="3">
        <v>21.83</v>
      </c>
      <c r="G177" s="3">
        <v>256.68</v>
      </c>
      <c r="H177" s="3">
        <v>180</v>
      </c>
      <c r="I177" s="3">
        <v>25.57</v>
      </c>
      <c r="J177" s="3">
        <v>10.59</v>
      </c>
      <c r="K177" s="3">
        <v>25.47</v>
      </c>
      <c r="L177" s="3">
        <v>299.45999999999998</v>
      </c>
    </row>
    <row r="178" spans="1:12" s="66" customFormat="1" ht="15.75" customHeight="1" x14ac:dyDescent="0.25">
      <c r="A178" s="6" t="s">
        <v>113</v>
      </c>
      <c r="B178" s="12" t="s">
        <v>190</v>
      </c>
      <c r="C178" s="6">
        <v>30</v>
      </c>
      <c r="D178" s="6">
        <v>2.04</v>
      </c>
      <c r="E178" s="6">
        <v>2.5499999999999998</v>
      </c>
      <c r="F178" s="6">
        <v>17.100000000000001</v>
      </c>
      <c r="G178" s="6">
        <v>92.1</v>
      </c>
      <c r="H178" s="6">
        <v>30</v>
      </c>
      <c r="I178" s="6">
        <v>2.04</v>
      </c>
      <c r="J178" s="6">
        <v>2.5499999999999998</v>
      </c>
      <c r="K178" s="6">
        <v>17.100000000000001</v>
      </c>
      <c r="L178" s="6">
        <v>92.1</v>
      </c>
    </row>
    <row r="179" spans="1:12" s="66" customFormat="1" ht="15" customHeight="1" x14ac:dyDescent="0.25">
      <c r="A179" s="6">
        <v>410</v>
      </c>
      <c r="B179" s="10" t="s">
        <v>130</v>
      </c>
      <c r="C179" s="3">
        <v>150</v>
      </c>
      <c r="D179" s="3">
        <v>4.4999999999999998E-2</v>
      </c>
      <c r="E179" s="3">
        <v>0</v>
      </c>
      <c r="F179" s="3">
        <v>4.51</v>
      </c>
      <c r="G179" s="3">
        <v>18.239999999999998</v>
      </c>
      <c r="H179" s="3">
        <v>200</v>
      </c>
      <c r="I179" s="3">
        <v>0.06</v>
      </c>
      <c r="J179" s="3">
        <v>0</v>
      </c>
      <c r="K179" s="3">
        <v>6.02</v>
      </c>
      <c r="L179" s="3">
        <v>24.32</v>
      </c>
    </row>
    <row r="180" spans="1:12" s="66" customFormat="1" ht="15" customHeight="1" x14ac:dyDescent="0.25">
      <c r="A180" s="80" t="s">
        <v>111</v>
      </c>
      <c r="B180" s="81"/>
      <c r="C180" s="6">
        <f t="shared" ref="C180:L180" si="21">SUM(C177:C179)</f>
        <v>330</v>
      </c>
      <c r="D180" s="6">
        <f t="shared" si="21"/>
        <v>24.005000000000003</v>
      </c>
      <c r="E180" s="6">
        <f t="shared" si="21"/>
        <v>11.629999999999999</v>
      </c>
      <c r="F180" s="6">
        <f t="shared" si="21"/>
        <v>43.44</v>
      </c>
      <c r="G180" s="6">
        <f t="shared" si="21"/>
        <v>367.02</v>
      </c>
      <c r="H180" s="6">
        <f t="shared" si="21"/>
        <v>410</v>
      </c>
      <c r="I180" s="6">
        <f t="shared" si="21"/>
        <v>27.669999999999998</v>
      </c>
      <c r="J180" s="6">
        <f t="shared" si="21"/>
        <v>13.14</v>
      </c>
      <c r="K180" s="6">
        <f t="shared" si="21"/>
        <v>48.59</v>
      </c>
      <c r="L180" s="6">
        <f t="shared" si="21"/>
        <v>415.87999999999994</v>
      </c>
    </row>
    <row r="181" spans="1:12" s="66" customFormat="1" ht="15" customHeight="1" x14ac:dyDescent="0.25">
      <c r="A181" s="36" t="s">
        <v>131</v>
      </c>
      <c r="B181" s="57"/>
      <c r="C181" s="36">
        <f>C180+C174+C169+C159</f>
        <v>1462</v>
      </c>
      <c r="D181" s="57"/>
      <c r="E181" s="57"/>
      <c r="F181" s="57"/>
      <c r="G181" s="36">
        <f>G180+G174+G169+G159</f>
        <v>1467.65</v>
      </c>
      <c r="H181" s="36">
        <f>H180+H174+H169+H159</f>
        <v>1784</v>
      </c>
      <c r="I181" s="36"/>
      <c r="J181" s="57"/>
      <c r="K181" s="57"/>
      <c r="L181" s="36">
        <f>L180+L174+L169+L159</f>
        <v>1757.95</v>
      </c>
    </row>
    <row r="182" spans="1:12" s="66" customFormat="1" x14ac:dyDescent="0.25"/>
    <row r="183" spans="1:12" s="66" customFormat="1" ht="15" customHeight="1" x14ac:dyDescent="0.25">
      <c r="A183" s="204">
        <v>44495</v>
      </c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9"/>
    </row>
    <row r="184" spans="1:12" s="66" customFormat="1" ht="15" customHeight="1" x14ac:dyDescent="0.25">
      <c r="A184" s="207" t="s">
        <v>116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9"/>
    </row>
    <row r="185" spans="1:12" s="66" customFormat="1" ht="15.75" customHeight="1" x14ac:dyDescent="0.25">
      <c r="A185" s="6">
        <v>168</v>
      </c>
      <c r="B185" s="11" t="s">
        <v>48</v>
      </c>
      <c r="C185" s="3">
        <v>150</v>
      </c>
      <c r="D185" s="3">
        <v>5.3</v>
      </c>
      <c r="E185" s="3">
        <v>4.88</v>
      </c>
      <c r="F185" s="3">
        <v>28.93</v>
      </c>
      <c r="G185" s="3">
        <v>180.64</v>
      </c>
      <c r="H185" s="3">
        <v>180</v>
      </c>
      <c r="I185" s="3">
        <v>6.39</v>
      </c>
      <c r="J185" s="3">
        <v>5.86</v>
      </c>
      <c r="K185" s="3">
        <v>34.72</v>
      </c>
      <c r="L185" s="3">
        <v>216.77</v>
      </c>
    </row>
    <row r="186" spans="1:12" s="66" customFormat="1" ht="15.75" customHeight="1" x14ac:dyDescent="0.25">
      <c r="A186" s="6">
        <v>1</v>
      </c>
      <c r="B186" s="12" t="s">
        <v>110</v>
      </c>
      <c r="C186" s="6">
        <v>36</v>
      </c>
      <c r="D186" s="6">
        <v>2.17</v>
      </c>
      <c r="E186" s="6">
        <v>6.79</v>
      </c>
      <c r="F186" s="6">
        <v>13.15</v>
      </c>
      <c r="G186" s="6">
        <v>122.4</v>
      </c>
      <c r="H186" s="6">
        <v>37</v>
      </c>
      <c r="I186" s="6">
        <v>2.2599999999999998</v>
      </c>
      <c r="J186" s="6">
        <v>6.98</v>
      </c>
      <c r="K186" s="6">
        <v>13.52</v>
      </c>
      <c r="L186" s="6">
        <v>125.8</v>
      </c>
    </row>
    <row r="187" spans="1:12" s="66" customFormat="1" ht="15.75" customHeight="1" x14ac:dyDescent="0.25">
      <c r="A187" s="6">
        <v>414</v>
      </c>
      <c r="B187" s="11" t="s">
        <v>24</v>
      </c>
      <c r="C187" s="3">
        <v>150</v>
      </c>
      <c r="D187" s="3">
        <v>2.09</v>
      </c>
      <c r="E187" s="3">
        <v>2.39</v>
      </c>
      <c r="F187" s="3">
        <v>14.78</v>
      </c>
      <c r="G187" s="3">
        <v>89.02</v>
      </c>
      <c r="H187" s="3">
        <v>200</v>
      </c>
      <c r="I187" s="3">
        <v>2.79</v>
      </c>
      <c r="J187" s="3">
        <v>3.19</v>
      </c>
      <c r="K187" s="3">
        <v>19.71</v>
      </c>
      <c r="L187" s="3">
        <v>118.69</v>
      </c>
    </row>
    <row r="188" spans="1:12" s="66" customFormat="1" ht="15" customHeight="1" x14ac:dyDescent="0.25">
      <c r="A188" s="80" t="s">
        <v>111</v>
      </c>
      <c r="B188" s="81"/>
      <c r="C188" s="6">
        <f>SUM(C184:C187)</f>
        <v>336</v>
      </c>
      <c r="D188" s="6">
        <f>SUM(D185:D187)</f>
        <v>9.5599999999999987</v>
      </c>
      <c r="E188" s="6">
        <f>SUM(E185:E187)</f>
        <v>14.06</v>
      </c>
      <c r="F188" s="6">
        <f>SUM(F185:F187)</f>
        <v>56.86</v>
      </c>
      <c r="G188" s="6">
        <f>SUM(G185:G187)</f>
        <v>392.05999999999995</v>
      </c>
      <c r="H188" s="6">
        <f>SUM(H184:H187)</f>
        <v>417</v>
      </c>
      <c r="I188" s="6">
        <f>SUM(I185:I187)</f>
        <v>11.439999999999998</v>
      </c>
      <c r="J188" s="6">
        <f>SUM(J185:J187)</f>
        <v>16.03</v>
      </c>
      <c r="K188" s="6">
        <f>SUM(K185:K187)</f>
        <v>67.949999999999989</v>
      </c>
      <c r="L188" s="6">
        <f>SUM(L185:L187)</f>
        <v>461.26</v>
      </c>
    </row>
    <row r="189" spans="1:12" s="66" customFormat="1" ht="15" customHeight="1" x14ac:dyDescent="0.25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</row>
    <row r="190" spans="1:12" s="66" customFormat="1" ht="15" customHeight="1" x14ac:dyDescent="0.25">
      <c r="A190" s="207" t="s">
        <v>117</v>
      </c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9"/>
    </row>
    <row r="191" spans="1:12" s="66" customFormat="1" x14ac:dyDescent="0.25">
      <c r="A191" s="6">
        <v>91</v>
      </c>
      <c r="B191" s="12" t="s">
        <v>85</v>
      </c>
      <c r="C191" s="3">
        <v>150</v>
      </c>
      <c r="D191" s="3">
        <v>6</v>
      </c>
      <c r="E191" s="3">
        <v>8.85</v>
      </c>
      <c r="F191" s="3">
        <v>9.24</v>
      </c>
      <c r="G191" s="3">
        <v>155.24</v>
      </c>
      <c r="H191" s="3">
        <v>200</v>
      </c>
      <c r="I191" s="3">
        <v>8</v>
      </c>
      <c r="J191" s="3">
        <v>11.8</v>
      </c>
      <c r="K191" s="3">
        <v>12.32</v>
      </c>
      <c r="L191" s="3">
        <v>206.99</v>
      </c>
    </row>
    <row r="192" spans="1:12" s="66" customFormat="1" x14ac:dyDescent="0.25">
      <c r="A192" s="6">
        <v>332</v>
      </c>
      <c r="B192" s="12" t="s">
        <v>90</v>
      </c>
      <c r="C192" s="6">
        <v>120</v>
      </c>
      <c r="D192" s="6">
        <v>2.92</v>
      </c>
      <c r="E192" s="6">
        <v>4.29</v>
      </c>
      <c r="F192" s="6">
        <v>29.34</v>
      </c>
      <c r="G192" s="6">
        <v>167.76</v>
      </c>
      <c r="H192" s="3">
        <v>130</v>
      </c>
      <c r="I192" s="6">
        <v>3.16</v>
      </c>
      <c r="J192" s="6">
        <v>4.6500000000000004</v>
      </c>
      <c r="K192" s="6">
        <v>31.79</v>
      </c>
      <c r="L192" s="6">
        <v>181.74</v>
      </c>
    </row>
    <row r="193" spans="1:12" s="66" customFormat="1" x14ac:dyDescent="0.25">
      <c r="A193" s="6">
        <v>296</v>
      </c>
      <c r="B193" s="12" t="s">
        <v>105</v>
      </c>
      <c r="C193" s="6">
        <v>60</v>
      </c>
      <c r="D193" s="6">
        <v>11.67</v>
      </c>
      <c r="E193" s="6">
        <v>8.5399999999999991</v>
      </c>
      <c r="F193" s="6">
        <v>12.53</v>
      </c>
      <c r="G193" s="6">
        <v>174</v>
      </c>
      <c r="H193" s="6">
        <v>70</v>
      </c>
      <c r="I193" s="6">
        <v>13.6</v>
      </c>
      <c r="J193" s="6">
        <v>9.9600000000000009</v>
      </c>
      <c r="K193" s="6">
        <v>14.61</v>
      </c>
      <c r="L193" s="6">
        <v>232</v>
      </c>
    </row>
    <row r="194" spans="1:12" s="66" customFormat="1" x14ac:dyDescent="0.25">
      <c r="A194" s="6">
        <v>385</v>
      </c>
      <c r="B194" s="48" t="s">
        <v>219</v>
      </c>
      <c r="C194" s="6">
        <v>30</v>
      </c>
      <c r="D194" s="6">
        <v>0.5</v>
      </c>
      <c r="E194" s="6">
        <v>4.0199999999999996</v>
      </c>
      <c r="F194" s="6">
        <v>1.5</v>
      </c>
      <c r="G194" s="6">
        <v>44.04</v>
      </c>
      <c r="H194" s="6">
        <v>30</v>
      </c>
      <c r="I194" s="6">
        <v>0.5</v>
      </c>
      <c r="J194" s="6">
        <v>4.0199999999999996</v>
      </c>
      <c r="K194" s="6">
        <v>1.5</v>
      </c>
      <c r="L194" s="6">
        <v>44.04</v>
      </c>
    </row>
    <row r="195" spans="1:12" s="66" customFormat="1" ht="15.75" customHeight="1" x14ac:dyDescent="0.25">
      <c r="A195" s="6">
        <v>390</v>
      </c>
      <c r="B195" s="12" t="s">
        <v>109</v>
      </c>
      <c r="C195" s="6">
        <v>150</v>
      </c>
      <c r="D195" s="6">
        <v>0.24</v>
      </c>
      <c r="E195" s="6">
        <v>0.06</v>
      </c>
      <c r="F195" s="6">
        <v>18.149999999999999</v>
      </c>
      <c r="G195" s="6">
        <v>74.099999999999994</v>
      </c>
      <c r="H195" s="6">
        <v>200</v>
      </c>
      <c r="I195" s="6">
        <v>0.32</v>
      </c>
      <c r="J195" s="6">
        <v>0.08</v>
      </c>
      <c r="K195" s="6">
        <v>24.2</v>
      </c>
      <c r="L195" s="6">
        <v>98.8</v>
      </c>
    </row>
    <row r="196" spans="1:12" s="66" customFormat="1" ht="15" customHeight="1" x14ac:dyDescent="0.25">
      <c r="A196" s="63" t="s">
        <v>113</v>
      </c>
      <c r="B196" s="10" t="s">
        <v>124</v>
      </c>
      <c r="C196" s="3">
        <v>40</v>
      </c>
      <c r="D196" s="3">
        <v>2.8</v>
      </c>
      <c r="E196" s="3">
        <v>0.28000000000000003</v>
      </c>
      <c r="F196" s="3">
        <v>19.96</v>
      </c>
      <c r="G196" s="3">
        <v>96</v>
      </c>
      <c r="H196" s="3">
        <v>50</v>
      </c>
      <c r="I196" s="3">
        <v>2.8</v>
      </c>
      <c r="J196" s="3">
        <v>0.28000000000000003</v>
      </c>
      <c r="K196" s="3">
        <v>19.96</v>
      </c>
      <c r="L196" s="3">
        <v>120</v>
      </c>
    </row>
    <row r="197" spans="1:12" s="66" customFormat="1" ht="15" customHeight="1" x14ac:dyDescent="0.25">
      <c r="A197" s="80" t="s">
        <v>111</v>
      </c>
      <c r="B197" s="81"/>
      <c r="C197" s="6">
        <f t="shared" ref="C197:K197" si="22">SUM(C191:C196)</f>
        <v>550</v>
      </c>
      <c r="D197" s="6">
        <f t="shared" si="22"/>
        <v>24.13</v>
      </c>
      <c r="E197" s="6">
        <f t="shared" si="22"/>
        <v>26.04</v>
      </c>
      <c r="F197" s="6">
        <f t="shared" si="22"/>
        <v>90.72</v>
      </c>
      <c r="G197" s="6">
        <f t="shared" si="22"/>
        <v>711.14</v>
      </c>
      <c r="H197" s="6">
        <f t="shared" si="22"/>
        <v>680</v>
      </c>
      <c r="I197" s="6">
        <f t="shared" si="22"/>
        <v>28.38</v>
      </c>
      <c r="J197" s="6">
        <f t="shared" si="22"/>
        <v>30.790000000000003</v>
      </c>
      <c r="K197" s="6">
        <f t="shared" si="22"/>
        <v>104.38</v>
      </c>
      <c r="L197" s="6">
        <f>SUM(L191:L196)</f>
        <v>883.56999999999994</v>
      </c>
    </row>
    <row r="198" spans="1:12" s="66" customFormat="1" ht="15" customHeight="1" x14ac:dyDescent="0.25">
      <c r="A198" s="58"/>
      <c r="B198" s="58"/>
      <c r="C198" s="58"/>
      <c r="D198" s="37"/>
      <c r="E198" s="37"/>
      <c r="F198" s="37"/>
      <c r="G198" s="37"/>
      <c r="H198" s="37"/>
      <c r="I198" s="37"/>
      <c r="J198" s="37"/>
      <c r="K198" s="37"/>
      <c r="L198" s="37"/>
    </row>
    <row r="199" spans="1:12" s="66" customFormat="1" ht="15" customHeight="1" x14ac:dyDescent="0.25">
      <c r="A199" s="207" t="s">
        <v>125</v>
      </c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9"/>
    </row>
    <row r="200" spans="1:12" s="66" customFormat="1" x14ac:dyDescent="0.25">
      <c r="A200" s="6" t="s">
        <v>113</v>
      </c>
      <c r="B200" s="11" t="s">
        <v>30</v>
      </c>
      <c r="C200" s="3">
        <v>200</v>
      </c>
      <c r="D200" s="3">
        <v>0.8</v>
      </c>
      <c r="E200" s="3">
        <v>0</v>
      </c>
      <c r="F200" s="3">
        <v>22.6</v>
      </c>
      <c r="G200" s="3">
        <v>92</v>
      </c>
      <c r="H200" s="3">
        <v>200</v>
      </c>
      <c r="I200" s="3">
        <v>0.8</v>
      </c>
      <c r="J200" s="3">
        <v>0</v>
      </c>
      <c r="K200" s="3">
        <v>22.6</v>
      </c>
      <c r="L200" s="3">
        <v>92</v>
      </c>
    </row>
    <row r="201" spans="1:12" s="66" customFormat="1" ht="15" customHeight="1" x14ac:dyDescent="0.25">
      <c r="A201" s="80" t="s">
        <v>111</v>
      </c>
      <c r="B201" s="81"/>
      <c r="C201" s="6">
        <f t="shared" ref="C201:L201" si="23">SUM(C200:C200)</f>
        <v>200</v>
      </c>
      <c r="D201" s="6">
        <f t="shared" si="23"/>
        <v>0.8</v>
      </c>
      <c r="E201" s="6">
        <f t="shared" si="23"/>
        <v>0</v>
      </c>
      <c r="F201" s="6">
        <f t="shared" si="23"/>
        <v>22.6</v>
      </c>
      <c r="G201" s="6">
        <f t="shared" si="23"/>
        <v>92</v>
      </c>
      <c r="H201" s="6">
        <f t="shared" si="23"/>
        <v>200</v>
      </c>
      <c r="I201" s="6">
        <f t="shared" si="23"/>
        <v>0.8</v>
      </c>
      <c r="J201" s="6">
        <f t="shared" si="23"/>
        <v>0</v>
      </c>
      <c r="K201" s="6">
        <f t="shared" si="23"/>
        <v>22.6</v>
      </c>
      <c r="L201" s="6">
        <f t="shared" si="23"/>
        <v>92</v>
      </c>
    </row>
    <row r="202" spans="1:12" s="66" customFormat="1" ht="15" customHeight="1" x14ac:dyDescent="0.25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</row>
    <row r="203" spans="1:12" s="66" customFormat="1" ht="15" customHeight="1" x14ac:dyDescent="0.25">
      <c r="A203" s="207" t="s">
        <v>129</v>
      </c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9"/>
    </row>
    <row r="204" spans="1:12" s="66" customFormat="1" ht="15.75" customHeight="1" x14ac:dyDescent="0.25">
      <c r="A204" s="6">
        <v>233</v>
      </c>
      <c r="B204" s="11" t="s">
        <v>193</v>
      </c>
      <c r="C204" s="3">
        <v>180</v>
      </c>
      <c r="D204" s="3">
        <v>13.8</v>
      </c>
      <c r="E204" s="3">
        <v>17.100000000000001</v>
      </c>
      <c r="F204" s="3">
        <v>20.12</v>
      </c>
      <c r="G204" s="3">
        <v>252</v>
      </c>
      <c r="H204" s="3">
        <v>200</v>
      </c>
      <c r="I204" s="3">
        <v>15.33</v>
      </c>
      <c r="J204" s="3">
        <v>19</v>
      </c>
      <c r="K204" s="3">
        <v>22.36</v>
      </c>
      <c r="L204" s="3">
        <v>280</v>
      </c>
    </row>
    <row r="205" spans="1:12" s="66" customFormat="1" ht="15" customHeight="1" x14ac:dyDescent="0.25">
      <c r="A205" s="6">
        <v>410</v>
      </c>
      <c r="B205" s="10" t="s">
        <v>130</v>
      </c>
      <c r="C205" s="3">
        <v>150</v>
      </c>
      <c r="D205" s="3">
        <v>4.4999999999999998E-2</v>
      </c>
      <c r="E205" s="3">
        <v>0</v>
      </c>
      <c r="F205" s="3">
        <v>4.51</v>
      </c>
      <c r="G205" s="3">
        <v>18.239999999999998</v>
      </c>
      <c r="H205" s="3">
        <v>200</v>
      </c>
      <c r="I205" s="3">
        <v>0.06</v>
      </c>
      <c r="J205" s="3">
        <v>0</v>
      </c>
      <c r="K205" s="3">
        <v>6.02</v>
      </c>
      <c r="L205" s="3">
        <v>24.32</v>
      </c>
    </row>
    <row r="206" spans="1:12" s="66" customFormat="1" ht="15" customHeight="1" x14ac:dyDescent="0.25">
      <c r="A206" s="63" t="s">
        <v>113</v>
      </c>
      <c r="B206" s="10" t="s">
        <v>16</v>
      </c>
      <c r="C206" s="3">
        <v>20</v>
      </c>
      <c r="D206" s="3">
        <v>3.4</v>
      </c>
      <c r="E206" s="3">
        <v>1.32</v>
      </c>
      <c r="F206" s="3">
        <v>17</v>
      </c>
      <c r="G206" s="3">
        <v>51.8</v>
      </c>
      <c r="H206" s="3">
        <v>25</v>
      </c>
      <c r="I206" s="3">
        <v>4.25</v>
      </c>
      <c r="J206" s="3">
        <v>1.65</v>
      </c>
      <c r="K206" s="3">
        <v>21.25</v>
      </c>
      <c r="L206" s="3">
        <v>64.8</v>
      </c>
    </row>
    <row r="207" spans="1:12" s="66" customFormat="1" ht="15" customHeight="1" x14ac:dyDescent="0.25">
      <c r="A207" s="80" t="s">
        <v>111</v>
      </c>
      <c r="B207" s="81"/>
      <c r="C207" s="6">
        <f t="shared" ref="C207:K207" si="24">SUM(C204:C206)</f>
        <v>350</v>
      </c>
      <c r="D207" s="6">
        <f t="shared" si="24"/>
        <v>17.245000000000001</v>
      </c>
      <c r="E207" s="6">
        <f t="shared" si="24"/>
        <v>18.420000000000002</v>
      </c>
      <c r="F207" s="6">
        <f t="shared" si="24"/>
        <v>41.63</v>
      </c>
      <c r="G207" s="6">
        <f t="shared" si="24"/>
        <v>322.04000000000002</v>
      </c>
      <c r="H207" s="6">
        <f t="shared" si="24"/>
        <v>425</v>
      </c>
      <c r="I207" s="6">
        <f t="shared" si="24"/>
        <v>19.64</v>
      </c>
      <c r="J207" s="6">
        <f t="shared" si="24"/>
        <v>20.65</v>
      </c>
      <c r="K207" s="6">
        <f t="shared" si="24"/>
        <v>49.629999999999995</v>
      </c>
      <c r="L207" s="6">
        <f>SUM(L204:L206)</f>
        <v>369.12</v>
      </c>
    </row>
    <row r="208" spans="1:12" s="66" customFormat="1" ht="15" customHeight="1" x14ac:dyDescent="0.25">
      <c r="A208" s="36" t="s">
        <v>131</v>
      </c>
      <c r="B208" s="57"/>
      <c r="C208" s="36">
        <f>C188+C197+C201+C207</f>
        <v>1436</v>
      </c>
      <c r="D208" s="57"/>
      <c r="E208" s="57"/>
      <c r="F208" s="57"/>
      <c r="G208" s="36">
        <f>G188+G197+G201+G207</f>
        <v>1517.2399999999998</v>
      </c>
      <c r="H208" s="36">
        <f>H188+H197+H201+H207</f>
        <v>1722</v>
      </c>
      <c r="I208" s="57"/>
      <c r="J208" s="57"/>
      <c r="K208" s="57"/>
      <c r="L208" s="36">
        <f>L188+L197+L201+L207</f>
        <v>1805.9499999999998</v>
      </c>
    </row>
    <row r="209" spans="1:17" s="66" customFormat="1" x14ac:dyDescent="0.25"/>
    <row r="210" spans="1:17" s="66" customFormat="1" ht="15" customHeight="1" x14ac:dyDescent="0.25">
      <c r="A210" s="204">
        <v>44496</v>
      </c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9"/>
    </row>
    <row r="211" spans="1:17" s="66" customFormat="1" ht="15" customHeight="1" x14ac:dyDescent="0.25">
      <c r="A211" s="207" t="s">
        <v>116</v>
      </c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9"/>
    </row>
    <row r="212" spans="1:17" s="66" customFormat="1" ht="15.75" customHeight="1" x14ac:dyDescent="0.25">
      <c r="A212" s="6">
        <v>177</v>
      </c>
      <c r="B212" s="11" t="s">
        <v>83</v>
      </c>
      <c r="C212" s="3">
        <v>150</v>
      </c>
      <c r="D212" s="3">
        <v>3.86</v>
      </c>
      <c r="E212" s="3">
        <v>8.2899999999999991</v>
      </c>
      <c r="F212" s="3">
        <v>30.1</v>
      </c>
      <c r="G212" s="3">
        <v>224.6</v>
      </c>
      <c r="H212" s="3">
        <v>180</v>
      </c>
      <c r="I212" s="3">
        <v>4.75</v>
      </c>
      <c r="J212" s="3">
        <v>10.210000000000001</v>
      </c>
      <c r="K212" s="3">
        <v>37.130000000000003</v>
      </c>
      <c r="L212" s="3">
        <v>276.3</v>
      </c>
    </row>
    <row r="213" spans="1:17" s="66" customFormat="1" ht="15.75" customHeight="1" x14ac:dyDescent="0.25">
      <c r="A213" s="6">
        <v>3</v>
      </c>
      <c r="B213" s="64" t="s">
        <v>153</v>
      </c>
      <c r="C213" s="6">
        <v>42</v>
      </c>
      <c r="D213" s="6">
        <v>4.41</v>
      </c>
      <c r="E213" s="6">
        <v>6.42</v>
      </c>
      <c r="F213" s="6">
        <v>13.58</v>
      </c>
      <c r="G213" s="6">
        <v>129.69999999999999</v>
      </c>
      <c r="H213" s="6">
        <v>44</v>
      </c>
      <c r="I213" s="6">
        <v>4.7300000000000004</v>
      </c>
      <c r="J213" s="6">
        <v>6.88</v>
      </c>
      <c r="K213" s="6">
        <v>14.56</v>
      </c>
      <c r="L213" s="6">
        <v>139</v>
      </c>
    </row>
    <row r="214" spans="1:17" s="66" customFormat="1" ht="15.75" customHeight="1" x14ac:dyDescent="0.25">
      <c r="A214" s="6">
        <v>416</v>
      </c>
      <c r="B214" s="12" t="s">
        <v>108</v>
      </c>
      <c r="C214" s="6">
        <v>150</v>
      </c>
      <c r="D214" s="6">
        <v>3.15</v>
      </c>
      <c r="E214" s="6">
        <v>2.72</v>
      </c>
      <c r="F214" s="6">
        <v>12.96</v>
      </c>
      <c r="G214" s="6">
        <v>89</v>
      </c>
      <c r="H214" s="6">
        <v>200</v>
      </c>
      <c r="I214" s="6">
        <v>4.2</v>
      </c>
      <c r="J214" s="6">
        <v>3.62</v>
      </c>
      <c r="K214" s="6">
        <v>17.28</v>
      </c>
      <c r="L214" s="6">
        <v>118.66</v>
      </c>
      <c r="Q214" s="66" t="s">
        <v>104</v>
      </c>
    </row>
    <row r="215" spans="1:17" s="66" customFormat="1" ht="15" customHeight="1" x14ac:dyDescent="0.25">
      <c r="A215" s="80" t="s">
        <v>111</v>
      </c>
      <c r="B215" s="81"/>
      <c r="C215" s="6">
        <f>SUM(C212:C214)</f>
        <v>342</v>
      </c>
      <c r="D215" s="6">
        <f t="shared" ref="D215:L215" si="25">SUM(D212:D214)</f>
        <v>11.42</v>
      </c>
      <c r="E215" s="6">
        <f t="shared" si="25"/>
        <v>17.43</v>
      </c>
      <c r="F215" s="6">
        <f t="shared" si="25"/>
        <v>56.64</v>
      </c>
      <c r="G215" s="6">
        <f t="shared" si="25"/>
        <v>443.29999999999995</v>
      </c>
      <c r="H215" s="6">
        <f t="shared" si="25"/>
        <v>424</v>
      </c>
      <c r="I215" s="6">
        <f t="shared" si="25"/>
        <v>13.68</v>
      </c>
      <c r="J215" s="6">
        <f t="shared" si="25"/>
        <v>20.71</v>
      </c>
      <c r="K215" s="6">
        <f t="shared" si="25"/>
        <v>68.97</v>
      </c>
      <c r="L215" s="6">
        <f t="shared" si="25"/>
        <v>533.96</v>
      </c>
    </row>
    <row r="216" spans="1:17" s="66" customFormat="1" ht="15" customHeight="1" x14ac:dyDescent="0.25">
      <c r="A216" s="58"/>
      <c r="B216" s="58"/>
      <c r="C216" s="58"/>
      <c r="D216" s="37"/>
      <c r="E216" s="37"/>
      <c r="F216" s="37"/>
      <c r="G216" s="37"/>
      <c r="H216" s="37"/>
      <c r="I216" s="37"/>
      <c r="J216" s="37"/>
      <c r="K216" s="37"/>
      <c r="L216" s="37"/>
    </row>
    <row r="217" spans="1:17" s="66" customFormat="1" ht="15" customHeight="1" x14ac:dyDescent="0.25">
      <c r="A217" s="207" t="s">
        <v>117</v>
      </c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9"/>
    </row>
    <row r="218" spans="1:17" s="66" customFormat="1" x14ac:dyDescent="0.25">
      <c r="A218" s="53"/>
      <c r="B218" s="47" t="s">
        <v>49</v>
      </c>
      <c r="C218" s="3">
        <v>150</v>
      </c>
      <c r="D218" s="3">
        <v>1.39</v>
      </c>
      <c r="E218" s="3">
        <v>4.6399999999999997</v>
      </c>
      <c r="F218" s="3">
        <v>9.26</v>
      </c>
      <c r="G218" s="3">
        <v>84.35</v>
      </c>
      <c r="H218" s="3">
        <v>200</v>
      </c>
      <c r="I218" s="3">
        <v>1.85</v>
      </c>
      <c r="J218" s="3">
        <v>6.19</v>
      </c>
      <c r="K218" s="3">
        <v>12.35</v>
      </c>
      <c r="L218" s="3">
        <v>112.47</v>
      </c>
    </row>
    <row r="219" spans="1:17" s="66" customFormat="1" ht="15.75" customHeight="1" x14ac:dyDescent="0.25">
      <c r="A219" s="6">
        <v>293</v>
      </c>
      <c r="B219" s="11" t="s">
        <v>27</v>
      </c>
      <c r="C219" s="3">
        <v>80</v>
      </c>
      <c r="D219" s="3">
        <v>14.85</v>
      </c>
      <c r="E219" s="3">
        <v>16.579999999999998</v>
      </c>
      <c r="F219" s="3">
        <v>4.62</v>
      </c>
      <c r="G219" s="3">
        <v>227.03</v>
      </c>
      <c r="H219" s="3">
        <v>90</v>
      </c>
      <c r="I219" s="3">
        <v>16.7</v>
      </c>
      <c r="J219" s="3">
        <v>18.649999999999999</v>
      </c>
      <c r="K219" s="3">
        <v>5.19</v>
      </c>
      <c r="L219" s="3">
        <v>255.4</v>
      </c>
    </row>
    <row r="220" spans="1:17" s="66" customFormat="1" ht="15.75" customHeight="1" x14ac:dyDescent="0.25">
      <c r="A220" s="6">
        <v>34</v>
      </c>
      <c r="B220" s="11" t="s">
        <v>37</v>
      </c>
      <c r="C220" s="3">
        <v>40</v>
      </c>
      <c r="D220" s="3">
        <v>0.88</v>
      </c>
      <c r="E220" s="3">
        <v>2.68</v>
      </c>
      <c r="F220" s="3">
        <v>4.12</v>
      </c>
      <c r="G220" s="3">
        <v>44</v>
      </c>
      <c r="H220" s="3">
        <v>50</v>
      </c>
      <c r="I220" s="3">
        <v>1.1000000000000001</v>
      </c>
      <c r="J220" s="3">
        <v>3.35</v>
      </c>
      <c r="K220" s="3">
        <v>5.15</v>
      </c>
      <c r="L220" s="3">
        <v>55</v>
      </c>
    </row>
    <row r="221" spans="1:17" s="66" customFormat="1" ht="15.75" customHeight="1" x14ac:dyDescent="0.25">
      <c r="A221" s="6">
        <v>394</v>
      </c>
      <c r="B221" s="11" t="s">
        <v>158</v>
      </c>
      <c r="C221" s="3">
        <v>150</v>
      </c>
      <c r="D221" s="3">
        <v>0.25</v>
      </c>
      <c r="E221" s="3">
        <v>0</v>
      </c>
      <c r="F221" s="3">
        <v>17</v>
      </c>
      <c r="G221" s="3">
        <v>68.989999999999995</v>
      </c>
      <c r="H221" s="3">
        <v>200</v>
      </c>
      <c r="I221" s="3">
        <v>0.33</v>
      </c>
      <c r="J221" s="3">
        <v>0</v>
      </c>
      <c r="K221" s="3">
        <v>22.67</v>
      </c>
      <c r="L221" s="3">
        <v>91.99</v>
      </c>
    </row>
    <row r="222" spans="1:17" s="66" customFormat="1" ht="15" customHeight="1" x14ac:dyDescent="0.25">
      <c r="A222" s="63" t="s">
        <v>113</v>
      </c>
      <c r="B222" s="10" t="s">
        <v>124</v>
      </c>
      <c r="C222" s="3">
        <v>40</v>
      </c>
      <c r="D222" s="3">
        <v>2.8</v>
      </c>
      <c r="E222" s="3">
        <v>0.28000000000000003</v>
      </c>
      <c r="F222" s="3">
        <v>19.96</v>
      </c>
      <c r="G222" s="3">
        <v>96</v>
      </c>
      <c r="H222" s="3">
        <v>50</v>
      </c>
      <c r="I222" s="3">
        <v>2.8</v>
      </c>
      <c r="J222" s="3">
        <v>0.28000000000000003</v>
      </c>
      <c r="K222" s="3">
        <v>19.96</v>
      </c>
      <c r="L222" s="3">
        <v>120</v>
      </c>
    </row>
    <row r="223" spans="1:17" s="66" customFormat="1" ht="15" customHeight="1" x14ac:dyDescent="0.25">
      <c r="A223" s="80" t="s">
        <v>111</v>
      </c>
      <c r="B223" s="81"/>
      <c r="C223" s="6">
        <f t="shared" ref="C223:K223" si="26">SUM(C218:C222)</f>
        <v>460</v>
      </c>
      <c r="D223" s="6">
        <f t="shared" si="26"/>
        <v>20.169999999999998</v>
      </c>
      <c r="E223" s="6">
        <f t="shared" si="26"/>
        <v>24.18</v>
      </c>
      <c r="F223" s="6">
        <f t="shared" si="26"/>
        <v>54.96</v>
      </c>
      <c r="G223" s="6">
        <f t="shared" si="26"/>
        <v>520.37</v>
      </c>
      <c r="H223" s="6">
        <f>SUM(H218:H222)</f>
        <v>590</v>
      </c>
      <c r="I223" s="6">
        <f t="shared" si="26"/>
        <v>22.78</v>
      </c>
      <c r="J223" s="6">
        <f t="shared" si="26"/>
        <v>28.470000000000002</v>
      </c>
      <c r="K223" s="6">
        <f t="shared" si="26"/>
        <v>65.319999999999993</v>
      </c>
      <c r="L223" s="6">
        <f>SUM(L218:L222)</f>
        <v>634.86</v>
      </c>
    </row>
    <row r="224" spans="1:17" s="66" customFormat="1" ht="15" customHeight="1" x14ac:dyDescent="0.25">
      <c r="A224" s="58"/>
      <c r="B224" s="58"/>
      <c r="C224" s="58"/>
      <c r="D224" s="37"/>
      <c r="E224" s="37"/>
      <c r="F224" s="37"/>
      <c r="G224" s="37"/>
      <c r="H224" s="37"/>
      <c r="I224" s="37"/>
      <c r="J224" s="37"/>
      <c r="K224" s="37"/>
      <c r="L224" s="37"/>
    </row>
    <row r="225" spans="1:12" s="66" customFormat="1" ht="15" customHeight="1" x14ac:dyDescent="0.25">
      <c r="A225" s="207" t="s">
        <v>125</v>
      </c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9"/>
    </row>
    <row r="226" spans="1:12" s="66" customFormat="1" x14ac:dyDescent="0.25">
      <c r="A226" s="6" t="s">
        <v>113</v>
      </c>
      <c r="B226" s="120" t="s">
        <v>182</v>
      </c>
      <c r="C226" s="3">
        <v>200</v>
      </c>
      <c r="D226" s="3">
        <v>0</v>
      </c>
      <c r="E226" s="3">
        <v>0</v>
      </c>
      <c r="F226" s="3">
        <v>22</v>
      </c>
      <c r="G226" s="3">
        <v>90</v>
      </c>
      <c r="H226" s="3">
        <v>200</v>
      </c>
      <c r="I226" s="3">
        <v>0</v>
      </c>
      <c r="J226" s="3">
        <v>0</v>
      </c>
      <c r="K226" s="3">
        <v>22</v>
      </c>
      <c r="L226" s="3">
        <v>90</v>
      </c>
    </row>
    <row r="227" spans="1:12" s="66" customFormat="1" ht="15" customHeight="1" x14ac:dyDescent="0.25">
      <c r="A227" s="80" t="s">
        <v>111</v>
      </c>
      <c r="B227" s="81"/>
      <c r="C227" s="6">
        <f t="shared" ref="C227:L227" si="27">SUM(C226:C226)</f>
        <v>200</v>
      </c>
      <c r="D227" s="6">
        <f t="shared" si="27"/>
        <v>0</v>
      </c>
      <c r="E227" s="6">
        <f t="shared" si="27"/>
        <v>0</v>
      </c>
      <c r="F227" s="6">
        <f t="shared" si="27"/>
        <v>22</v>
      </c>
      <c r="G227" s="6">
        <f t="shared" si="27"/>
        <v>90</v>
      </c>
      <c r="H227" s="6">
        <f t="shared" si="27"/>
        <v>200</v>
      </c>
      <c r="I227" s="6">
        <f t="shared" si="27"/>
        <v>0</v>
      </c>
      <c r="J227" s="6">
        <f t="shared" si="27"/>
        <v>0</v>
      </c>
      <c r="K227" s="6">
        <f t="shared" si="27"/>
        <v>22</v>
      </c>
      <c r="L227" s="6">
        <f t="shared" si="27"/>
        <v>90</v>
      </c>
    </row>
    <row r="228" spans="1:12" s="66" customFormat="1" ht="15" customHeight="1" x14ac:dyDescent="0.25">
      <c r="A228" s="58"/>
      <c r="B228" s="58"/>
      <c r="C228" s="58"/>
      <c r="D228" s="37"/>
      <c r="E228" s="37"/>
      <c r="F228" s="37"/>
      <c r="G228" s="37"/>
      <c r="H228" s="37"/>
      <c r="I228" s="37"/>
      <c r="J228" s="37"/>
      <c r="K228" s="37"/>
      <c r="L228" s="37"/>
    </row>
    <row r="229" spans="1:12" s="66" customFormat="1" ht="15" customHeight="1" x14ac:dyDescent="0.25">
      <c r="A229" s="224" t="s">
        <v>129</v>
      </c>
      <c r="B229" s="225"/>
      <c r="C229" s="225"/>
      <c r="D229" s="225"/>
      <c r="E229" s="225"/>
      <c r="F229" s="225"/>
      <c r="G229" s="225"/>
      <c r="H229" s="225"/>
      <c r="I229" s="225"/>
      <c r="J229" s="225"/>
      <c r="K229" s="225"/>
      <c r="L229" s="226"/>
    </row>
    <row r="230" spans="1:12" s="66" customFormat="1" ht="15.75" customHeight="1" x14ac:dyDescent="0.25">
      <c r="A230" s="6">
        <v>217</v>
      </c>
      <c r="B230" s="11" t="s">
        <v>51</v>
      </c>
      <c r="C230" s="3">
        <v>150</v>
      </c>
      <c r="D230" s="3">
        <v>19.07</v>
      </c>
      <c r="E230" s="3">
        <v>7.62</v>
      </c>
      <c r="F230" s="3">
        <v>19.34</v>
      </c>
      <c r="G230" s="3">
        <v>222.15</v>
      </c>
      <c r="H230" s="3">
        <v>200</v>
      </c>
      <c r="I230" s="3">
        <v>25.43</v>
      </c>
      <c r="J230" s="3">
        <v>10.16</v>
      </c>
      <c r="K230" s="3">
        <v>25.79</v>
      </c>
      <c r="L230" s="3">
        <v>296.2</v>
      </c>
    </row>
    <row r="231" spans="1:12" s="66" customFormat="1" x14ac:dyDescent="0.25">
      <c r="A231" s="6" t="s">
        <v>171</v>
      </c>
      <c r="B231" s="11" t="s">
        <v>170</v>
      </c>
      <c r="C231" s="3">
        <v>40</v>
      </c>
      <c r="D231" s="3">
        <v>3.09</v>
      </c>
      <c r="E231" s="3">
        <v>2.59</v>
      </c>
      <c r="F231" s="3">
        <v>19.260000000000002</v>
      </c>
      <c r="G231" s="3">
        <v>112.86</v>
      </c>
      <c r="H231" s="3">
        <v>60</v>
      </c>
      <c r="I231" s="3">
        <v>4.6399999999999997</v>
      </c>
      <c r="J231" s="3">
        <v>3.89</v>
      </c>
      <c r="K231" s="3">
        <v>28.9</v>
      </c>
      <c r="L231" s="3">
        <v>169.3</v>
      </c>
    </row>
    <row r="232" spans="1:12" s="66" customFormat="1" ht="15.75" customHeight="1" x14ac:dyDescent="0.25">
      <c r="A232" s="6">
        <v>410</v>
      </c>
      <c r="B232" s="10" t="s">
        <v>20</v>
      </c>
      <c r="C232" s="3">
        <v>150</v>
      </c>
      <c r="D232" s="3">
        <v>0.09</v>
      </c>
      <c r="E232" s="3">
        <v>0</v>
      </c>
      <c r="F232" s="3">
        <v>9.0299999999999994</v>
      </c>
      <c r="G232" s="3">
        <v>36.479999999999997</v>
      </c>
      <c r="H232" s="3">
        <v>200</v>
      </c>
      <c r="I232" s="3">
        <v>0.12</v>
      </c>
      <c r="J232" s="3">
        <v>0</v>
      </c>
      <c r="K232" s="3">
        <v>12.04</v>
      </c>
      <c r="L232" s="3">
        <v>48.64</v>
      </c>
    </row>
    <row r="233" spans="1:12" s="66" customFormat="1" ht="15" customHeight="1" x14ac:dyDescent="0.25">
      <c r="A233" s="63" t="s">
        <v>113</v>
      </c>
      <c r="B233" s="10" t="s">
        <v>16</v>
      </c>
      <c r="C233" s="3">
        <v>20</v>
      </c>
      <c r="D233" s="3">
        <v>3.4</v>
      </c>
      <c r="E233" s="3">
        <v>1.32</v>
      </c>
      <c r="F233" s="3">
        <v>17</v>
      </c>
      <c r="G233" s="3">
        <v>51.8</v>
      </c>
      <c r="H233" s="3">
        <v>25</v>
      </c>
      <c r="I233" s="3">
        <v>4.25</v>
      </c>
      <c r="J233" s="3">
        <v>1.65</v>
      </c>
      <c r="K233" s="3">
        <v>21.25</v>
      </c>
      <c r="L233" s="3">
        <v>64.8</v>
      </c>
    </row>
    <row r="234" spans="1:12" s="66" customFormat="1" ht="15" customHeight="1" x14ac:dyDescent="0.25">
      <c r="A234" s="80" t="s">
        <v>111</v>
      </c>
      <c r="B234" s="81"/>
      <c r="C234" s="6">
        <f>SUM(C230:C233)</f>
        <v>360</v>
      </c>
      <c r="D234" s="6">
        <f t="shared" ref="D234:L234" si="28">SUM(D230:D233)</f>
        <v>25.65</v>
      </c>
      <c r="E234" s="6">
        <f t="shared" si="28"/>
        <v>11.530000000000001</v>
      </c>
      <c r="F234" s="6">
        <f t="shared" si="28"/>
        <v>64.63</v>
      </c>
      <c r="G234" s="6">
        <f t="shared" si="28"/>
        <v>423.29</v>
      </c>
      <c r="H234" s="6">
        <f t="shared" si="28"/>
        <v>485</v>
      </c>
      <c r="I234" s="6">
        <f t="shared" si="28"/>
        <v>34.44</v>
      </c>
      <c r="J234" s="6">
        <f t="shared" si="28"/>
        <v>15.700000000000001</v>
      </c>
      <c r="K234" s="6">
        <f t="shared" si="28"/>
        <v>87.97999999999999</v>
      </c>
      <c r="L234" s="6">
        <f t="shared" si="28"/>
        <v>578.93999999999994</v>
      </c>
    </row>
    <row r="235" spans="1:12" s="66" customFormat="1" ht="15" customHeight="1" x14ac:dyDescent="0.25">
      <c r="A235" s="36" t="s">
        <v>131</v>
      </c>
      <c r="B235" s="57"/>
      <c r="C235" s="36">
        <f>C215+C223+C234+C227</f>
        <v>1362</v>
      </c>
      <c r="D235" s="57"/>
      <c r="E235" s="57"/>
      <c r="F235" s="57"/>
      <c r="G235" s="36">
        <f>G215+G223+G234+G227</f>
        <v>1476.96</v>
      </c>
      <c r="H235" s="36">
        <f>H215+H223+H234+H227</f>
        <v>1699</v>
      </c>
      <c r="I235" s="57"/>
      <c r="J235" s="57"/>
      <c r="K235" s="57"/>
      <c r="L235" s="36">
        <f>L215+L223+L234+L227</f>
        <v>1837.7600000000002</v>
      </c>
    </row>
    <row r="236" spans="1:12" s="66" customFormat="1" x14ac:dyDescent="0.25"/>
    <row r="237" spans="1:12" s="66" customFormat="1" ht="15" customHeight="1" x14ac:dyDescent="0.25">
      <c r="A237" s="204">
        <v>44497</v>
      </c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9"/>
    </row>
    <row r="238" spans="1:12" s="66" customFormat="1" ht="15" customHeight="1" x14ac:dyDescent="0.25">
      <c r="A238" s="207" t="s">
        <v>116</v>
      </c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9"/>
    </row>
    <row r="239" spans="1:12" s="66" customFormat="1" ht="15.75" customHeight="1" x14ac:dyDescent="0.25">
      <c r="A239" s="6">
        <v>168</v>
      </c>
      <c r="B239" s="11" t="s">
        <v>31</v>
      </c>
      <c r="C239" s="3">
        <v>150</v>
      </c>
      <c r="D239" s="3">
        <v>5.96</v>
      </c>
      <c r="E239" s="3">
        <v>6.16</v>
      </c>
      <c r="F239" s="3">
        <v>26.36</v>
      </c>
      <c r="G239" s="3">
        <v>184.63</v>
      </c>
      <c r="H239" s="3">
        <v>180</v>
      </c>
      <c r="I239" s="3">
        <v>7.16</v>
      </c>
      <c r="J239" s="3">
        <v>7.39</v>
      </c>
      <c r="K239" s="3">
        <v>28.94</v>
      </c>
      <c r="L239" s="3">
        <v>221.54</v>
      </c>
    </row>
    <row r="240" spans="1:12" s="66" customFormat="1" ht="15.75" customHeight="1" x14ac:dyDescent="0.25">
      <c r="A240" s="6">
        <v>1</v>
      </c>
      <c r="B240" s="12" t="s">
        <v>110</v>
      </c>
      <c r="C240" s="6">
        <v>36</v>
      </c>
      <c r="D240" s="6">
        <v>2.17</v>
      </c>
      <c r="E240" s="6">
        <v>6.79</v>
      </c>
      <c r="F240" s="6">
        <v>13.15</v>
      </c>
      <c r="G240" s="6">
        <v>122.4</v>
      </c>
      <c r="H240" s="6">
        <v>37</v>
      </c>
      <c r="I240" s="6">
        <v>2.2599999999999998</v>
      </c>
      <c r="J240" s="6">
        <v>6.98</v>
      </c>
      <c r="K240" s="6">
        <v>13.52</v>
      </c>
      <c r="L240" s="6">
        <v>125.8</v>
      </c>
    </row>
    <row r="241" spans="1:12" s="66" customFormat="1" ht="15.75" customHeight="1" x14ac:dyDescent="0.25">
      <c r="A241" s="6">
        <v>410</v>
      </c>
      <c r="B241" s="10" t="s">
        <v>20</v>
      </c>
      <c r="C241" s="3">
        <v>150</v>
      </c>
      <c r="D241" s="3">
        <v>0.09</v>
      </c>
      <c r="E241" s="3">
        <v>0</v>
      </c>
      <c r="F241" s="3">
        <v>9.0299999999999994</v>
      </c>
      <c r="G241" s="3">
        <v>36.479999999999997</v>
      </c>
      <c r="H241" s="3">
        <v>200</v>
      </c>
      <c r="I241" s="3">
        <v>0.12</v>
      </c>
      <c r="J241" s="3">
        <v>0</v>
      </c>
      <c r="K241" s="3">
        <v>12.04</v>
      </c>
      <c r="L241" s="3">
        <v>48.64</v>
      </c>
    </row>
    <row r="242" spans="1:12" s="66" customFormat="1" ht="15" customHeight="1" x14ac:dyDescent="0.25">
      <c r="A242" s="80" t="s">
        <v>111</v>
      </c>
      <c r="B242" s="81"/>
      <c r="C242" s="6">
        <f>SUM(C239:C241)</f>
        <v>336</v>
      </c>
      <c r="D242" s="6">
        <f t="shared" ref="D242:L242" si="29">SUM(D239:D241)</f>
        <v>8.2199999999999989</v>
      </c>
      <c r="E242" s="6">
        <f t="shared" si="29"/>
        <v>12.95</v>
      </c>
      <c r="F242" s="6">
        <f t="shared" si="29"/>
        <v>48.54</v>
      </c>
      <c r="G242" s="6">
        <f t="shared" si="29"/>
        <v>343.51</v>
      </c>
      <c r="H242" s="6">
        <f t="shared" si="29"/>
        <v>417</v>
      </c>
      <c r="I242" s="6">
        <f t="shared" si="29"/>
        <v>9.5399999999999991</v>
      </c>
      <c r="J242" s="6">
        <f t="shared" si="29"/>
        <v>14.370000000000001</v>
      </c>
      <c r="K242" s="6">
        <f t="shared" si="29"/>
        <v>54.5</v>
      </c>
      <c r="L242" s="6">
        <f t="shared" si="29"/>
        <v>395.97999999999996</v>
      </c>
    </row>
    <row r="243" spans="1:12" s="66" customFormat="1" ht="15" customHeight="1" x14ac:dyDescent="0.25">
      <c r="A243" s="58"/>
      <c r="B243" s="58"/>
      <c r="C243" s="58"/>
      <c r="D243" s="37"/>
      <c r="E243" s="37"/>
      <c r="F243" s="37"/>
      <c r="G243" s="37"/>
      <c r="H243" s="37"/>
      <c r="I243" s="37"/>
      <c r="J243" s="37"/>
      <c r="K243" s="37"/>
      <c r="L243" s="37"/>
    </row>
    <row r="244" spans="1:12" s="66" customFormat="1" ht="15" customHeight="1" x14ac:dyDescent="0.25">
      <c r="A244" s="207" t="s">
        <v>117</v>
      </c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9"/>
    </row>
    <row r="245" spans="1:12" s="66" customFormat="1" x14ac:dyDescent="0.25">
      <c r="A245" s="6" t="s">
        <v>141</v>
      </c>
      <c r="B245" s="47" t="s">
        <v>144</v>
      </c>
      <c r="C245" s="3">
        <v>150</v>
      </c>
      <c r="D245" s="3">
        <v>1.4</v>
      </c>
      <c r="E245" s="3">
        <v>2.33</v>
      </c>
      <c r="F245" s="3">
        <v>8.17</v>
      </c>
      <c r="G245" s="3">
        <v>59.27</v>
      </c>
      <c r="H245" s="3">
        <v>200</v>
      </c>
      <c r="I245" s="3">
        <v>1.87</v>
      </c>
      <c r="J245" s="3">
        <v>3.11</v>
      </c>
      <c r="K245" s="3">
        <v>10.9</v>
      </c>
      <c r="L245" s="3">
        <v>79</v>
      </c>
    </row>
    <row r="246" spans="1:12" s="66" customFormat="1" ht="15.75" customHeight="1" x14ac:dyDescent="0.25">
      <c r="A246" s="6">
        <v>123</v>
      </c>
      <c r="B246" s="12" t="s">
        <v>142</v>
      </c>
      <c r="C246" s="6">
        <v>20</v>
      </c>
      <c r="D246" s="6">
        <v>2.46</v>
      </c>
      <c r="E246" s="6">
        <v>0.3</v>
      </c>
      <c r="F246" s="6">
        <v>15.21</v>
      </c>
      <c r="G246" s="6">
        <v>73.64</v>
      </c>
      <c r="H246" s="6">
        <v>25</v>
      </c>
      <c r="I246" s="6">
        <v>3.1</v>
      </c>
      <c r="J246" s="6">
        <v>0.39</v>
      </c>
      <c r="K246" s="6">
        <v>19.010000000000002</v>
      </c>
      <c r="L246" s="6">
        <v>92.05</v>
      </c>
    </row>
    <row r="247" spans="1:12" s="66" customFormat="1" ht="15.75" customHeight="1" x14ac:dyDescent="0.25">
      <c r="A247" s="6">
        <v>339</v>
      </c>
      <c r="B247" s="10" t="s">
        <v>13</v>
      </c>
      <c r="C247" s="3">
        <v>120</v>
      </c>
      <c r="D247" s="3">
        <v>2.4500000000000002</v>
      </c>
      <c r="E247" s="3">
        <v>3.84</v>
      </c>
      <c r="F247" s="3">
        <v>16.350000000000001</v>
      </c>
      <c r="G247" s="3">
        <v>109.8</v>
      </c>
      <c r="H247" s="3">
        <v>130</v>
      </c>
      <c r="I247" s="3">
        <v>2.65</v>
      </c>
      <c r="J247" s="3">
        <v>4.16</v>
      </c>
      <c r="K247" s="3">
        <v>17.71</v>
      </c>
      <c r="L247" s="3">
        <v>118.95</v>
      </c>
    </row>
    <row r="248" spans="1:12" s="66" customFormat="1" x14ac:dyDescent="0.25">
      <c r="A248" s="6">
        <v>263</v>
      </c>
      <c r="B248" s="121" t="s">
        <v>152</v>
      </c>
      <c r="C248" s="3">
        <v>80</v>
      </c>
      <c r="D248" s="6">
        <v>13.73</v>
      </c>
      <c r="E248" s="6">
        <v>4.74</v>
      </c>
      <c r="F248" s="6">
        <v>3.42</v>
      </c>
      <c r="G248" s="6">
        <v>112</v>
      </c>
      <c r="H248" s="3">
        <v>90</v>
      </c>
      <c r="I248" s="6">
        <v>15.45</v>
      </c>
      <c r="J248" s="6">
        <v>5.34</v>
      </c>
      <c r="K248" s="6">
        <v>3.85</v>
      </c>
      <c r="L248" s="6">
        <v>126</v>
      </c>
    </row>
    <row r="249" spans="1:12" s="66" customFormat="1" ht="15.75" customHeight="1" x14ac:dyDescent="0.25">
      <c r="A249" s="6">
        <v>394</v>
      </c>
      <c r="B249" s="11" t="s">
        <v>249</v>
      </c>
      <c r="C249" s="3">
        <v>150</v>
      </c>
      <c r="D249" s="3">
        <v>0.25</v>
      </c>
      <c r="E249" s="3">
        <v>0</v>
      </c>
      <c r="F249" s="3">
        <v>17</v>
      </c>
      <c r="G249" s="3">
        <v>68.989999999999995</v>
      </c>
      <c r="H249" s="3">
        <v>200</v>
      </c>
      <c r="I249" s="3">
        <v>0.33</v>
      </c>
      <c r="J249" s="3">
        <v>0</v>
      </c>
      <c r="K249" s="3">
        <v>22.67</v>
      </c>
      <c r="L249" s="3">
        <v>91.99</v>
      </c>
    </row>
    <row r="250" spans="1:12" s="66" customFormat="1" ht="15" customHeight="1" x14ac:dyDescent="0.25">
      <c r="A250" s="63" t="s">
        <v>113</v>
      </c>
      <c r="B250" s="10" t="s">
        <v>124</v>
      </c>
      <c r="C250" s="3">
        <v>20</v>
      </c>
      <c r="D250" s="3">
        <v>2.8</v>
      </c>
      <c r="E250" s="3">
        <v>0.28000000000000003</v>
      </c>
      <c r="F250" s="3">
        <v>19.96</v>
      </c>
      <c r="G250" s="3">
        <v>48</v>
      </c>
      <c r="H250" s="3">
        <v>25</v>
      </c>
      <c r="I250" s="3">
        <v>2.8</v>
      </c>
      <c r="J250" s="3">
        <v>0.28000000000000003</v>
      </c>
      <c r="K250" s="3">
        <v>19.96</v>
      </c>
      <c r="L250" s="3">
        <v>60</v>
      </c>
    </row>
    <row r="251" spans="1:12" s="66" customFormat="1" ht="15" customHeight="1" x14ac:dyDescent="0.25">
      <c r="A251" s="80" t="s">
        <v>111</v>
      </c>
      <c r="B251" s="81"/>
      <c r="C251" s="6">
        <f>SUM(C245:C250)</f>
        <v>540</v>
      </c>
      <c r="D251" s="6">
        <f t="shared" ref="D251:K251" si="30">SUM(D245:D250)</f>
        <v>23.09</v>
      </c>
      <c r="E251" s="6">
        <f t="shared" si="30"/>
        <v>11.49</v>
      </c>
      <c r="F251" s="6">
        <f t="shared" si="30"/>
        <v>80.110000000000014</v>
      </c>
      <c r="G251" s="6">
        <f t="shared" si="30"/>
        <v>471.7</v>
      </c>
      <c r="H251" s="6">
        <f t="shared" si="30"/>
        <v>670</v>
      </c>
      <c r="I251" s="6">
        <f t="shared" si="30"/>
        <v>26.2</v>
      </c>
      <c r="J251" s="6">
        <f t="shared" si="30"/>
        <v>13.28</v>
      </c>
      <c r="K251" s="6">
        <f t="shared" si="30"/>
        <v>94.100000000000023</v>
      </c>
      <c r="L251" s="6">
        <f>SUM(L245:L250)</f>
        <v>567.99</v>
      </c>
    </row>
    <row r="252" spans="1:12" s="66" customFormat="1" ht="15" customHeight="1" x14ac:dyDescent="0.25">
      <c r="A252" s="58"/>
      <c r="B252" s="58"/>
      <c r="C252" s="58"/>
      <c r="D252" s="37"/>
      <c r="E252" s="37"/>
      <c r="F252" s="37"/>
      <c r="G252" s="37"/>
      <c r="H252" s="37"/>
      <c r="I252" s="37"/>
      <c r="J252" s="37"/>
      <c r="K252" s="37"/>
      <c r="L252" s="37"/>
    </row>
    <row r="253" spans="1:12" s="66" customFormat="1" ht="15" customHeight="1" x14ac:dyDescent="0.25">
      <c r="A253" s="207" t="s">
        <v>125</v>
      </c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9"/>
    </row>
    <row r="254" spans="1:12" s="66" customFormat="1" ht="15.75" customHeight="1" x14ac:dyDescent="0.25">
      <c r="A254" s="6" t="s">
        <v>113</v>
      </c>
      <c r="B254" s="59" t="s">
        <v>128</v>
      </c>
      <c r="C254" s="6">
        <v>200</v>
      </c>
      <c r="D254" s="6">
        <v>6</v>
      </c>
      <c r="E254" s="6">
        <v>6.4</v>
      </c>
      <c r="F254" s="6">
        <v>9.4</v>
      </c>
      <c r="G254" s="6">
        <v>116</v>
      </c>
      <c r="H254" s="6">
        <v>200</v>
      </c>
      <c r="I254" s="6">
        <v>6</v>
      </c>
      <c r="J254" s="6">
        <v>6.4</v>
      </c>
      <c r="K254" s="6">
        <v>9.4</v>
      </c>
      <c r="L254" s="6">
        <v>116</v>
      </c>
    </row>
    <row r="255" spans="1:12" s="66" customFormat="1" ht="15.75" customHeight="1" x14ac:dyDescent="0.25">
      <c r="A255" s="6" t="s">
        <v>113</v>
      </c>
      <c r="B255" s="12" t="s">
        <v>164</v>
      </c>
      <c r="C255" s="6">
        <v>15</v>
      </c>
      <c r="D255" s="6">
        <v>0.6</v>
      </c>
      <c r="E255" s="6">
        <v>3.2</v>
      </c>
      <c r="F255" s="6">
        <v>9.6</v>
      </c>
      <c r="G255" s="6">
        <v>68.5</v>
      </c>
      <c r="H255" s="6">
        <v>30</v>
      </c>
      <c r="I255" s="6">
        <v>1.26</v>
      </c>
      <c r="J255" s="6">
        <v>6.36</v>
      </c>
      <c r="K255" s="6">
        <v>19.2</v>
      </c>
      <c r="L255" s="6">
        <v>137.1</v>
      </c>
    </row>
    <row r="256" spans="1:12" s="66" customFormat="1" ht="15" customHeight="1" x14ac:dyDescent="0.25">
      <c r="A256" s="80" t="s">
        <v>111</v>
      </c>
      <c r="B256" s="81"/>
      <c r="C256" s="6">
        <f>SUM(C254:C255)</f>
        <v>215</v>
      </c>
      <c r="D256" s="6">
        <f t="shared" ref="D256:L256" si="31">SUM(D254:D255)</f>
        <v>6.6</v>
      </c>
      <c r="E256" s="6">
        <f t="shared" si="31"/>
        <v>9.6000000000000014</v>
      </c>
      <c r="F256" s="6">
        <f t="shared" si="31"/>
        <v>19</v>
      </c>
      <c r="G256" s="6">
        <f t="shared" si="31"/>
        <v>184.5</v>
      </c>
      <c r="H256" s="6">
        <f t="shared" si="31"/>
        <v>230</v>
      </c>
      <c r="I256" s="6">
        <f t="shared" si="31"/>
        <v>7.26</v>
      </c>
      <c r="J256" s="6">
        <f t="shared" si="31"/>
        <v>12.760000000000002</v>
      </c>
      <c r="K256" s="6">
        <f>SUM(K254:K255)</f>
        <v>28.6</v>
      </c>
      <c r="L256" s="6">
        <f t="shared" si="31"/>
        <v>253.1</v>
      </c>
    </row>
    <row r="257" spans="1:12" s="66" customFormat="1" ht="15.75" customHeight="1" x14ac:dyDescent="0.25">
      <c r="A257" s="37"/>
      <c r="B257" s="122"/>
      <c r="C257" s="37"/>
      <c r="D257" s="37"/>
      <c r="E257" s="37"/>
      <c r="F257" s="37"/>
      <c r="G257" s="37"/>
      <c r="H257" s="37"/>
      <c r="I257" s="37"/>
      <c r="J257" s="37"/>
      <c r="K257" s="37"/>
      <c r="L257" s="37"/>
    </row>
    <row r="258" spans="1:12" s="66" customFormat="1" ht="15" customHeight="1" x14ac:dyDescent="0.25">
      <c r="A258" s="227" t="s">
        <v>129</v>
      </c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s="66" customFormat="1" ht="15.75" customHeight="1" x14ac:dyDescent="0.25">
      <c r="A259" s="6" t="s">
        <v>180</v>
      </c>
      <c r="B259" s="12" t="s">
        <v>179</v>
      </c>
      <c r="C259" s="6">
        <v>150</v>
      </c>
      <c r="D259" s="6">
        <v>7.41</v>
      </c>
      <c r="E259" s="6">
        <v>5.99</v>
      </c>
      <c r="F259" s="6">
        <v>39.78</v>
      </c>
      <c r="G259" s="6">
        <v>242.7</v>
      </c>
      <c r="H259" s="6">
        <v>200</v>
      </c>
      <c r="I259" s="6">
        <v>9.8800000000000008</v>
      </c>
      <c r="J259" s="6">
        <v>7.99</v>
      </c>
      <c r="K259" s="6">
        <v>53.04</v>
      </c>
      <c r="L259" s="6">
        <v>323.60000000000002</v>
      </c>
    </row>
    <row r="260" spans="1:12" s="66" customFormat="1" ht="15.75" customHeight="1" x14ac:dyDescent="0.25">
      <c r="A260" s="6" t="s">
        <v>113</v>
      </c>
      <c r="B260" s="12" t="s">
        <v>190</v>
      </c>
      <c r="C260" s="6">
        <v>25</v>
      </c>
      <c r="D260" s="6">
        <v>1.7</v>
      </c>
      <c r="E260" s="6">
        <v>2.13</v>
      </c>
      <c r="F260" s="6">
        <v>14.25</v>
      </c>
      <c r="G260" s="6">
        <v>76.75</v>
      </c>
      <c r="H260" s="6">
        <v>30</v>
      </c>
      <c r="I260" s="6">
        <v>2.04</v>
      </c>
      <c r="J260" s="6">
        <v>2.5499999999999998</v>
      </c>
      <c r="K260" s="6">
        <v>17.100000000000001</v>
      </c>
      <c r="L260" s="6">
        <v>92.1</v>
      </c>
    </row>
    <row r="261" spans="1:12" s="66" customFormat="1" ht="15" customHeight="1" x14ac:dyDescent="0.25">
      <c r="A261" s="6">
        <v>410</v>
      </c>
      <c r="B261" s="10" t="s">
        <v>130</v>
      </c>
      <c r="C261" s="3">
        <v>150</v>
      </c>
      <c r="D261" s="3">
        <v>4.4999999999999998E-2</v>
      </c>
      <c r="E261" s="3">
        <v>0</v>
      </c>
      <c r="F261" s="3">
        <v>4.51</v>
      </c>
      <c r="G261" s="3">
        <v>18.239999999999998</v>
      </c>
      <c r="H261" s="3">
        <v>200</v>
      </c>
      <c r="I261" s="3">
        <v>0.06</v>
      </c>
      <c r="J261" s="3">
        <v>0</v>
      </c>
      <c r="K261" s="3">
        <v>6.02</v>
      </c>
      <c r="L261" s="3">
        <v>24.32</v>
      </c>
    </row>
    <row r="262" spans="1:12" s="66" customFormat="1" ht="15" customHeight="1" x14ac:dyDescent="0.25">
      <c r="A262" s="80" t="s">
        <v>111</v>
      </c>
      <c r="B262" s="81"/>
      <c r="C262" s="6">
        <f t="shared" ref="C262:L262" ca="1" si="32">SUM(C259:C287)</f>
        <v>345</v>
      </c>
      <c r="D262" s="6">
        <f t="shared" ca="1" si="32"/>
        <v>12.555</v>
      </c>
      <c r="E262" s="6">
        <f t="shared" ca="1" si="32"/>
        <v>9.4400000000000013</v>
      </c>
      <c r="F262" s="6">
        <f t="shared" ca="1" si="32"/>
        <v>75.539999999999992</v>
      </c>
      <c r="G262" s="6">
        <f t="shared" ca="1" si="32"/>
        <v>389.49</v>
      </c>
      <c r="H262" s="6">
        <f t="shared" ca="1" si="32"/>
        <v>455</v>
      </c>
      <c r="I262" s="6">
        <f t="shared" ca="1" si="32"/>
        <v>16.230000000000004</v>
      </c>
      <c r="J262" s="6">
        <f t="shared" ca="1" si="32"/>
        <v>12.19</v>
      </c>
      <c r="K262" s="6">
        <f t="shared" ca="1" si="32"/>
        <v>97.41</v>
      </c>
      <c r="L262" s="6">
        <f t="shared" ca="1" si="32"/>
        <v>504.82000000000005</v>
      </c>
    </row>
    <row r="263" spans="1:12" s="66" customFormat="1" ht="15" customHeight="1" x14ac:dyDescent="0.25">
      <c r="A263" s="36" t="s">
        <v>131</v>
      </c>
      <c r="B263" s="57"/>
      <c r="C263" s="36">
        <f ca="1">C262+C251+C242+C256</f>
        <v>1436</v>
      </c>
      <c r="D263" s="57"/>
      <c r="E263" s="57"/>
      <c r="F263" s="57"/>
      <c r="G263" s="36">
        <f ca="1">G262+G251+G242+G256</f>
        <v>1389.2</v>
      </c>
      <c r="H263" s="36">
        <f ca="1">H262+H251+H242+H256</f>
        <v>1772</v>
      </c>
      <c r="I263" s="57"/>
      <c r="J263" s="57"/>
      <c r="K263" s="57"/>
      <c r="L263" s="36">
        <f ca="1">L262+L251+L242+L256</f>
        <v>1721.8899999999999</v>
      </c>
    </row>
    <row r="264" spans="1:12" s="66" customFormat="1" x14ac:dyDescent="0.25"/>
    <row r="265" spans="1:12" s="66" customFormat="1" ht="15" customHeight="1" x14ac:dyDescent="0.25">
      <c r="A265" s="204">
        <v>44498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9"/>
    </row>
    <row r="266" spans="1:12" s="66" customFormat="1" ht="15" customHeight="1" x14ac:dyDescent="0.25">
      <c r="A266" s="207" t="s">
        <v>116</v>
      </c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9"/>
    </row>
    <row r="267" spans="1:12" s="66" customFormat="1" ht="15.75" customHeight="1" x14ac:dyDescent="0.25">
      <c r="A267" s="6">
        <v>168</v>
      </c>
      <c r="B267" s="10" t="s">
        <v>8</v>
      </c>
      <c r="C267" s="3">
        <v>150</v>
      </c>
      <c r="D267" s="3">
        <v>4.74</v>
      </c>
      <c r="E267" s="3">
        <v>6.68</v>
      </c>
      <c r="F267" s="3">
        <v>19.12</v>
      </c>
      <c r="G267" s="3">
        <v>155.54</v>
      </c>
      <c r="H267" s="3">
        <v>180</v>
      </c>
      <c r="I267" s="3">
        <v>5.69</v>
      </c>
      <c r="J267" s="3">
        <v>8.02</v>
      </c>
      <c r="K267" s="3">
        <v>22.94</v>
      </c>
      <c r="L267" s="3">
        <v>186.65</v>
      </c>
    </row>
    <row r="268" spans="1:12" s="66" customFormat="1" ht="15.75" customHeight="1" x14ac:dyDescent="0.25">
      <c r="A268" s="6">
        <v>2</v>
      </c>
      <c r="B268" s="64" t="s">
        <v>135</v>
      </c>
      <c r="C268" s="6">
        <v>42</v>
      </c>
      <c r="D268" s="6">
        <v>2.17</v>
      </c>
      <c r="E268" s="6">
        <v>6.79</v>
      </c>
      <c r="F268" s="6">
        <v>13.15</v>
      </c>
      <c r="G268" s="6">
        <v>136.91999999999999</v>
      </c>
      <c r="H268" s="6">
        <v>44</v>
      </c>
      <c r="I268" s="6">
        <v>2.2599999999999998</v>
      </c>
      <c r="J268" s="6">
        <v>6.98</v>
      </c>
      <c r="K268" s="6">
        <v>13.52</v>
      </c>
      <c r="L268" s="6">
        <v>142.74</v>
      </c>
    </row>
    <row r="269" spans="1:12" s="66" customFormat="1" x14ac:dyDescent="0.25">
      <c r="A269" s="6">
        <v>413</v>
      </c>
      <c r="B269" s="11" t="s">
        <v>32</v>
      </c>
      <c r="C269" s="3">
        <v>150</v>
      </c>
      <c r="D269" s="3">
        <v>1.05</v>
      </c>
      <c r="E269" s="3">
        <v>1.2</v>
      </c>
      <c r="F269" s="3">
        <v>13.01</v>
      </c>
      <c r="G269" s="3">
        <v>66.989999999999995</v>
      </c>
      <c r="H269" s="3">
        <v>200</v>
      </c>
      <c r="I269" s="3">
        <v>1.4</v>
      </c>
      <c r="J269" s="3">
        <v>1.6</v>
      </c>
      <c r="K269" s="3">
        <v>17.350000000000001</v>
      </c>
      <c r="L269" s="3">
        <v>89.32</v>
      </c>
    </row>
    <row r="270" spans="1:12" s="66" customFormat="1" ht="15" customHeight="1" x14ac:dyDescent="0.25">
      <c r="A270" s="80" t="s">
        <v>111</v>
      </c>
      <c r="B270" s="81"/>
      <c r="C270" s="6">
        <f>SUM(C266:C269)</f>
        <v>342</v>
      </c>
      <c r="D270" s="6">
        <f>SUM(D267:D269)</f>
        <v>7.96</v>
      </c>
      <c r="E270" s="6">
        <f>SUM(E267:E269)</f>
        <v>14.669999999999998</v>
      </c>
      <c r="F270" s="6">
        <f>SUM(F267:F269)</f>
        <v>45.28</v>
      </c>
      <c r="G270" s="6">
        <f>SUM(G267:G269)</f>
        <v>359.45</v>
      </c>
      <c r="H270" s="6">
        <f>SUM(H266:H269)</f>
        <v>424</v>
      </c>
      <c r="I270" s="6">
        <f>SUM(I267:I269)</f>
        <v>9.35</v>
      </c>
      <c r="J270" s="6">
        <f>SUM(J267:J269)</f>
        <v>16.600000000000001</v>
      </c>
      <c r="K270" s="6">
        <f>SUM(K267:K269)</f>
        <v>53.81</v>
      </c>
      <c r="L270" s="6">
        <f>SUM(L267:L269)</f>
        <v>418.71</v>
      </c>
    </row>
    <row r="271" spans="1:12" s="66" customFormat="1" ht="15" customHeight="1" x14ac:dyDescent="0.25">
      <c r="A271" s="58"/>
      <c r="B271" s="58"/>
      <c r="C271" s="58"/>
      <c r="D271" s="37"/>
      <c r="E271" s="37"/>
      <c r="F271" s="37"/>
      <c r="G271" s="37"/>
      <c r="H271" s="37"/>
      <c r="I271" s="37"/>
      <c r="J271" s="37"/>
      <c r="K271" s="37"/>
      <c r="L271" s="37"/>
    </row>
    <row r="272" spans="1:12" s="66" customFormat="1" ht="15" customHeight="1" x14ac:dyDescent="0.25">
      <c r="A272" s="207" t="s">
        <v>117</v>
      </c>
      <c r="B272" s="208"/>
      <c r="C272" s="208"/>
      <c r="D272" s="208"/>
      <c r="E272" s="208"/>
      <c r="F272" s="208"/>
      <c r="G272" s="208"/>
      <c r="H272" s="208"/>
      <c r="I272" s="208"/>
      <c r="J272" s="208"/>
      <c r="K272" s="208"/>
      <c r="L272" s="209"/>
    </row>
    <row r="273" spans="1:12" s="66" customFormat="1" x14ac:dyDescent="0.25">
      <c r="A273" s="39"/>
      <c r="B273" s="48" t="s">
        <v>88</v>
      </c>
      <c r="C273" s="6">
        <v>150</v>
      </c>
      <c r="D273" s="3">
        <v>5.93</v>
      </c>
      <c r="E273" s="3">
        <v>6.08</v>
      </c>
      <c r="F273" s="3">
        <v>6.85</v>
      </c>
      <c r="G273" s="3">
        <v>84.98</v>
      </c>
      <c r="H273" s="6">
        <v>200</v>
      </c>
      <c r="I273" s="6">
        <v>6.28</v>
      </c>
      <c r="J273" s="3">
        <v>7.11</v>
      </c>
      <c r="K273" s="3">
        <v>9.66</v>
      </c>
      <c r="L273" s="3">
        <v>126.79</v>
      </c>
    </row>
    <row r="274" spans="1:12" s="66" customFormat="1" ht="15.75" customHeight="1" x14ac:dyDescent="0.25">
      <c r="A274" s="6" t="s">
        <v>140</v>
      </c>
      <c r="B274" s="11" t="s">
        <v>26</v>
      </c>
      <c r="C274" s="3">
        <v>120</v>
      </c>
      <c r="D274" s="3">
        <v>13.8</v>
      </c>
      <c r="E274" s="3">
        <v>1.33</v>
      </c>
      <c r="F274" s="3">
        <v>30.48</v>
      </c>
      <c r="G274" s="3">
        <v>185.76</v>
      </c>
      <c r="H274" s="3">
        <v>130</v>
      </c>
      <c r="I274" s="3">
        <v>14.95</v>
      </c>
      <c r="J274" s="3">
        <v>1.44</v>
      </c>
      <c r="K274" s="3">
        <v>33.020000000000003</v>
      </c>
      <c r="L274" s="3">
        <v>201.24</v>
      </c>
    </row>
    <row r="275" spans="1:12" s="66" customFormat="1" ht="15.75" customHeight="1" x14ac:dyDescent="0.25">
      <c r="A275" s="6">
        <v>299</v>
      </c>
      <c r="B275" s="11" t="s">
        <v>61</v>
      </c>
      <c r="C275" s="3">
        <v>60</v>
      </c>
      <c r="D275" s="3">
        <v>5.67</v>
      </c>
      <c r="E275" s="3">
        <v>13.74</v>
      </c>
      <c r="F275" s="3">
        <v>1.34</v>
      </c>
      <c r="G275" s="3">
        <v>154.05000000000001</v>
      </c>
      <c r="H275" s="3">
        <v>70</v>
      </c>
      <c r="I275" s="3">
        <v>6.61</v>
      </c>
      <c r="J275" s="3">
        <v>16.03</v>
      </c>
      <c r="K275" s="3">
        <v>1.56</v>
      </c>
      <c r="L275" s="3">
        <v>179.92</v>
      </c>
    </row>
    <row r="276" spans="1:12" s="66" customFormat="1" ht="15.75" customHeight="1" x14ac:dyDescent="0.25">
      <c r="A276" s="6">
        <v>396</v>
      </c>
      <c r="B276" s="11" t="s">
        <v>28</v>
      </c>
      <c r="C276" s="3">
        <v>150</v>
      </c>
      <c r="D276" s="3">
        <v>0.1</v>
      </c>
      <c r="E276" s="3">
        <v>0</v>
      </c>
      <c r="F276" s="3">
        <v>15.86</v>
      </c>
      <c r="G276" s="3">
        <v>63.8</v>
      </c>
      <c r="H276" s="3">
        <v>200</v>
      </c>
      <c r="I276" s="3">
        <v>0.13</v>
      </c>
      <c r="J276" s="3">
        <v>0</v>
      </c>
      <c r="K276" s="3">
        <v>21.15</v>
      </c>
      <c r="L276" s="3">
        <v>85.1</v>
      </c>
    </row>
    <row r="277" spans="1:12" s="66" customFormat="1" ht="15" customHeight="1" x14ac:dyDescent="0.25">
      <c r="A277" s="63" t="s">
        <v>113</v>
      </c>
      <c r="B277" s="10" t="s">
        <v>124</v>
      </c>
      <c r="C277" s="3">
        <v>20</v>
      </c>
      <c r="D277" s="3">
        <v>2.8</v>
      </c>
      <c r="E277" s="3">
        <v>0.28000000000000003</v>
      </c>
      <c r="F277" s="3">
        <v>19.96</v>
      </c>
      <c r="G277" s="3">
        <v>48</v>
      </c>
      <c r="H277" s="3">
        <v>25</v>
      </c>
      <c r="I277" s="3">
        <v>2.8</v>
      </c>
      <c r="J277" s="3">
        <v>0.28000000000000003</v>
      </c>
      <c r="K277" s="3">
        <v>19.96</v>
      </c>
      <c r="L277" s="3">
        <v>60</v>
      </c>
    </row>
    <row r="278" spans="1:12" s="66" customFormat="1" ht="15" customHeight="1" x14ac:dyDescent="0.25">
      <c r="A278" s="80" t="s">
        <v>111</v>
      </c>
      <c r="B278" s="81"/>
      <c r="C278" s="6">
        <f t="shared" ref="C278:L278" si="33">SUM(C273:C277)</f>
        <v>500</v>
      </c>
      <c r="D278" s="6">
        <f t="shared" si="33"/>
        <v>28.3</v>
      </c>
      <c r="E278" s="6">
        <f t="shared" si="33"/>
        <v>21.43</v>
      </c>
      <c r="F278" s="6">
        <f t="shared" si="33"/>
        <v>74.490000000000009</v>
      </c>
      <c r="G278" s="6">
        <f t="shared" si="33"/>
        <v>536.59</v>
      </c>
      <c r="H278" s="6">
        <f t="shared" si="33"/>
        <v>625</v>
      </c>
      <c r="I278" s="6">
        <f t="shared" si="33"/>
        <v>30.77</v>
      </c>
      <c r="J278" s="6">
        <f t="shared" si="33"/>
        <v>24.860000000000003</v>
      </c>
      <c r="K278" s="6">
        <f t="shared" si="33"/>
        <v>85.350000000000023</v>
      </c>
      <c r="L278" s="6">
        <f t="shared" si="33"/>
        <v>653.05000000000007</v>
      </c>
    </row>
    <row r="279" spans="1:12" s="66" customFormat="1" ht="15" customHeight="1" x14ac:dyDescent="0.25">
      <c r="A279" s="58"/>
      <c r="B279" s="58"/>
      <c r="C279" s="58"/>
      <c r="D279" s="37"/>
      <c r="E279" s="37"/>
      <c r="F279" s="37"/>
      <c r="G279" s="37"/>
      <c r="H279" s="37"/>
      <c r="I279" s="37"/>
      <c r="J279" s="37"/>
      <c r="K279" s="37"/>
      <c r="L279" s="37"/>
    </row>
    <row r="280" spans="1:12" s="66" customFormat="1" ht="15" customHeight="1" x14ac:dyDescent="0.25">
      <c r="A280" s="207" t="s">
        <v>125</v>
      </c>
      <c r="B280" s="208"/>
      <c r="C280" s="208"/>
      <c r="D280" s="208"/>
      <c r="E280" s="208"/>
      <c r="F280" s="208"/>
      <c r="G280" s="208"/>
      <c r="H280" s="208"/>
      <c r="I280" s="208"/>
      <c r="J280" s="208"/>
      <c r="K280" s="208"/>
      <c r="L280" s="209"/>
    </row>
    <row r="281" spans="1:12" s="66" customFormat="1" ht="15.75" customHeight="1" x14ac:dyDescent="0.25">
      <c r="A281" s="6">
        <v>417</v>
      </c>
      <c r="B281" s="11" t="s">
        <v>206</v>
      </c>
      <c r="C281" s="3">
        <v>200</v>
      </c>
      <c r="D281" s="3">
        <v>0.11</v>
      </c>
      <c r="E281" s="3">
        <v>0</v>
      </c>
      <c r="F281" s="3">
        <v>21.1</v>
      </c>
      <c r="G281" s="3">
        <v>84.7</v>
      </c>
      <c r="H281" s="3">
        <v>200</v>
      </c>
      <c r="I281" s="3">
        <v>0.11</v>
      </c>
      <c r="J281" s="3">
        <v>0</v>
      </c>
      <c r="K281" s="3">
        <v>21.1</v>
      </c>
      <c r="L281" s="3">
        <v>84.7</v>
      </c>
    </row>
    <row r="282" spans="1:12" s="66" customFormat="1" ht="15.75" customHeight="1" x14ac:dyDescent="0.25">
      <c r="A282" s="6" t="s">
        <v>113</v>
      </c>
      <c r="B282" s="59" t="s">
        <v>169</v>
      </c>
      <c r="C282" s="6">
        <v>30</v>
      </c>
      <c r="D282" s="6">
        <v>0.3</v>
      </c>
      <c r="E282" s="6">
        <v>2.13</v>
      </c>
      <c r="F282" s="6">
        <v>20.010000000000002</v>
      </c>
      <c r="G282" s="6">
        <v>100.5</v>
      </c>
      <c r="H282" s="6">
        <v>30</v>
      </c>
      <c r="I282" s="6">
        <v>0.3</v>
      </c>
      <c r="J282" s="6">
        <v>2.13</v>
      </c>
      <c r="K282" s="6">
        <v>20.010000000000002</v>
      </c>
      <c r="L282" s="6">
        <v>100.5</v>
      </c>
    </row>
    <row r="283" spans="1:12" s="66" customFormat="1" ht="15" customHeight="1" x14ac:dyDescent="0.25">
      <c r="A283" s="80" t="s">
        <v>111</v>
      </c>
      <c r="B283" s="81"/>
      <c r="C283" s="6">
        <f t="shared" ref="C283:K283" si="34">SUM(C281:C282)</f>
        <v>230</v>
      </c>
      <c r="D283" s="6">
        <f t="shared" si="34"/>
        <v>0.41</v>
      </c>
      <c r="E283" s="6">
        <f t="shared" si="34"/>
        <v>2.13</v>
      </c>
      <c r="F283" s="6">
        <f t="shared" si="34"/>
        <v>41.11</v>
      </c>
      <c r="G283" s="6">
        <f t="shared" si="34"/>
        <v>185.2</v>
      </c>
      <c r="H283" s="6">
        <f t="shared" si="34"/>
        <v>230</v>
      </c>
      <c r="I283" s="6">
        <f t="shared" si="34"/>
        <v>0.41</v>
      </c>
      <c r="J283" s="6">
        <f t="shared" si="34"/>
        <v>2.13</v>
      </c>
      <c r="K283" s="6">
        <f t="shared" si="34"/>
        <v>41.11</v>
      </c>
      <c r="L283" s="6">
        <f>SUM(L281:L282)</f>
        <v>185.2</v>
      </c>
    </row>
    <row r="284" spans="1:12" s="66" customFormat="1" ht="15" customHeight="1" x14ac:dyDescent="0.25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</row>
    <row r="285" spans="1:12" s="66" customFormat="1" ht="15" customHeight="1" x14ac:dyDescent="0.25">
      <c r="A285" s="207" t="s">
        <v>129</v>
      </c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9"/>
    </row>
    <row r="286" spans="1:12" s="66" customFormat="1" ht="15.75" customHeight="1" x14ac:dyDescent="0.25">
      <c r="A286" s="6">
        <v>230</v>
      </c>
      <c r="B286" s="11" t="s">
        <v>163</v>
      </c>
      <c r="C286" s="3">
        <v>150</v>
      </c>
      <c r="D286" s="3">
        <v>16.03</v>
      </c>
      <c r="E286" s="3">
        <v>29.65</v>
      </c>
      <c r="F286" s="3">
        <v>2.46</v>
      </c>
      <c r="G286" s="3">
        <v>341</v>
      </c>
      <c r="H286" s="3">
        <v>180</v>
      </c>
      <c r="I286" s="3">
        <v>19.239999999999998</v>
      </c>
      <c r="J286" s="3">
        <v>5.69</v>
      </c>
      <c r="K286" s="3">
        <v>3.29</v>
      </c>
      <c r="L286" s="3">
        <v>455.3</v>
      </c>
    </row>
    <row r="287" spans="1:12" s="66" customFormat="1" ht="15" customHeight="1" x14ac:dyDescent="0.25">
      <c r="A287" s="63" t="s">
        <v>113</v>
      </c>
      <c r="B287" s="10" t="s">
        <v>16</v>
      </c>
      <c r="C287" s="3">
        <v>20</v>
      </c>
      <c r="D287" s="3">
        <v>3.4</v>
      </c>
      <c r="E287" s="3">
        <v>1.32</v>
      </c>
      <c r="F287" s="3">
        <v>17</v>
      </c>
      <c r="G287" s="3">
        <v>51.8</v>
      </c>
      <c r="H287" s="3">
        <v>25</v>
      </c>
      <c r="I287" s="3">
        <v>4.25</v>
      </c>
      <c r="J287" s="3">
        <v>1.65</v>
      </c>
      <c r="K287" s="3">
        <v>21.25</v>
      </c>
      <c r="L287" s="3">
        <v>64.8</v>
      </c>
    </row>
    <row r="288" spans="1:12" s="66" customFormat="1" ht="15.75" customHeight="1" x14ac:dyDescent="0.25">
      <c r="A288" s="6">
        <v>410</v>
      </c>
      <c r="B288" s="10" t="s">
        <v>20</v>
      </c>
      <c r="C288" s="3">
        <v>150</v>
      </c>
      <c r="D288" s="3">
        <v>0.09</v>
      </c>
      <c r="E288" s="3">
        <v>0</v>
      </c>
      <c r="F288" s="3">
        <v>9.0299999999999994</v>
      </c>
      <c r="G288" s="3">
        <v>36.479999999999997</v>
      </c>
      <c r="H288" s="3">
        <v>200</v>
      </c>
      <c r="I288" s="3">
        <v>0.12</v>
      </c>
      <c r="J288" s="3">
        <v>0</v>
      </c>
      <c r="K288" s="3">
        <v>12.04</v>
      </c>
      <c r="L288" s="3">
        <v>48.64</v>
      </c>
    </row>
    <row r="289" spans="1:12" s="66" customFormat="1" ht="15" customHeight="1" x14ac:dyDescent="0.25">
      <c r="A289" s="80" t="s">
        <v>111</v>
      </c>
      <c r="B289" s="81"/>
      <c r="C289" s="6">
        <f t="shared" ref="C289:L289" si="35">SUM(C286:C288)</f>
        <v>320</v>
      </c>
      <c r="D289" s="6">
        <f t="shared" si="35"/>
        <v>19.52</v>
      </c>
      <c r="E289" s="6">
        <f t="shared" si="35"/>
        <v>30.97</v>
      </c>
      <c r="F289" s="6">
        <f t="shared" si="35"/>
        <v>28.490000000000002</v>
      </c>
      <c r="G289" s="6">
        <f t="shared" si="35"/>
        <v>429.28000000000003</v>
      </c>
      <c r="H289" s="6">
        <f t="shared" si="35"/>
        <v>405</v>
      </c>
      <c r="I289" s="6">
        <f t="shared" si="35"/>
        <v>23.61</v>
      </c>
      <c r="J289" s="6">
        <f t="shared" si="35"/>
        <v>7.34</v>
      </c>
      <c r="K289" s="6">
        <f t="shared" si="35"/>
        <v>36.58</v>
      </c>
      <c r="L289" s="6">
        <f t="shared" si="35"/>
        <v>568.74</v>
      </c>
    </row>
    <row r="290" spans="1:12" s="66" customFormat="1" ht="15" customHeight="1" x14ac:dyDescent="0.25">
      <c r="A290" s="36" t="s">
        <v>131</v>
      </c>
      <c r="B290" s="57"/>
      <c r="C290" s="36">
        <f>C270+C278+C289+C283</f>
        <v>1392</v>
      </c>
      <c r="D290" s="36"/>
      <c r="E290" s="36"/>
      <c r="F290" s="36"/>
      <c r="G290" s="36">
        <f>G270+G278+G289+G283</f>
        <v>1510.52</v>
      </c>
      <c r="H290" s="36">
        <f>H270+H278+H281+H289</f>
        <v>1654</v>
      </c>
      <c r="I290" s="36"/>
      <c r="J290" s="36"/>
      <c r="K290" s="36"/>
      <c r="L290" s="36">
        <f>L270+L278+L289+L283</f>
        <v>1825.7</v>
      </c>
    </row>
    <row r="291" spans="1:12" s="66" customFormat="1" x14ac:dyDescent="0.25"/>
    <row r="292" spans="1:12" s="66" customFormat="1" x14ac:dyDescent="0.25">
      <c r="A292" s="221" t="s">
        <v>174</v>
      </c>
      <c r="B292" s="221"/>
      <c r="C292" s="221"/>
      <c r="D292" s="221"/>
      <c r="E292" s="36"/>
      <c r="F292" s="36"/>
      <c r="G292" s="36">
        <f ca="1">(G36+G64+G93+G123+G152+G181+G208+G235+G263+G290)/10</f>
        <v>1455.722</v>
      </c>
      <c r="H292" s="57"/>
      <c r="I292" s="36"/>
      <c r="J292" s="36"/>
      <c r="K292" s="36"/>
      <c r="L292" s="36">
        <f ca="1">(L36+L64+L93+L123+L152+L181+L208+L235+L263+L290)/10</f>
        <v>1772.489</v>
      </c>
    </row>
    <row r="293" spans="1:12" s="66" customFormat="1" x14ac:dyDescent="0.25">
      <c r="A293" s="67"/>
      <c r="B293" s="67"/>
      <c r="C293" s="67"/>
      <c r="D293" s="67"/>
      <c r="E293" s="57"/>
      <c r="F293" s="57"/>
      <c r="G293" s="36"/>
      <c r="H293" s="57"/>
      <c r="I293" s="57"/>
      <c r="J293" s="57"/>
      <c r="K293" s="57"/>
      <c r="L293" s="36"/>
    </row>
    <row r="294" spans="1:12" s="66" customFormat="1" x14ac:dyDescent="0.25">
      <c r="A294" s="194" t="s">
        <v>203</v>
      </c>
      <c r="B294" s="194"/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</row>
    <row r="295" spans="1:12" s="66" customFormat="1" ht="28.5" customHeight="1" x14ac:dyDescent="0.25">
      <c r="A295" s="194" t="s">
        <v>204</v>
      </c>
      <c r="B295" s="194"/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</row>
    <row r="296" spans="1:12" s="66" customForma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</row>
    <row r="297" spans="1:12" s="66" customFormat="1" x14ac:dyDescent="0.25">
      <c r="A297" s="222" t="s">
        <v>173</v>
      </c>
      <c r="B297" s="222"/>
      <c r="C297" s="57"/>
      <c r="D297" s="57"/>
      <c r="E297" s="57"/>
      <c r="F297" s="57"/>
      <c r="G297" s="57"/>
      <c r="H297" s="57"/>
      <c r="I297" s="57"/>
      <c r="J297" s="57"/>
      <c r="K297" s="57"/>
      <c r="L297" s="57"/>
    </row>
  </sheetData>
  <mergeCells count="62">
    <mergeCell ref="A295:L295"/>
    <mergeCell ref="A297:B297"/>
    <mergeCell ref="A266:L266"/>
    <mergeCell ref="A272:L272"/>
    <mergeCell ref="A280:L280"/>
    <mergeCell ref="A285:L285"/>
    <mergeCell ref="A292:D292"/>
    <mergeCell ref="A294:L294"/>
    <mergeCell ref="A265:L265"/>
    <mergeCell ref="A203:L203"/>
    <mergeCell ref="A210:L210"/>
    <mergeCell ref="A211:L211"/>
    <mergeCell ref="A217:L217"/>
    <mergeCell ref="A225:L225"/>
    <mergeCell ref="A229:L229"/>
    <mergeCell ref="A237:L237"/>
    <mergeCell ref="A238:L238"/>
    <mergeCell ref="A244:L244"/>
    <mergeCell ref="A253:L253"/>
    <mergeCell ref="A258:L258"/>
    <mergeCell ref="A199:L199"/>
    <mergeCell ref="A132:L132"/>
    <mergeCell ref="A141:L141"/>
    <mergeCell ref="A146:L146"/>
    <mergeCell ref="A154:L154"/>
    <mergeCell ref="A155:L155"/>
    <mergeCell ref="A161:L161"/>
    <mergeCell ref="A171:L171"/>
    <mergeCell ref="A176:L176"/>
    <mergeCell ref="A183:L183"/>
    <mergeCell ref="A184:L184"/>
    <mergeCell ref="A190:L190"/>
    <mergeCell ref="A126:L126"/>
    <mergeCell ref="A66:L66"/>
    <mergeCell ref="A67:L67"/>
    <mergeCell ref="A73:L73"/>
    <mergeCell ref="A83:L83"/>
    <mergeCell ref="A88:L88"/>
    <mergeCell ref="A95:L95"/>
    <mergeCell ref="A96:L96"/>
    <mergeCell ref="A102:L102"/>
    <mergeCell ref="A112:L112"/>
    <mergeCell ref="A116:L116"/>
    <mergeCell ref="A125:L125"/>
    <mergeCell ref="A58:L58"/>
    <mergeCell ref="C9:G9"/>
    <mergeCell ref="H9:L9"/>
    <mergeCell ref="A11:L11"/>
    <mergeCell ref="A12:L12"/>
    <mergeCell ref="A19:L19"/>
    <mergeCell ref="A26:L26"/>
    <mergeCell ref="A31:L31"/>
    <mergeCell ref="A38:L38"/>
    <mergeCell ref="A39:L39"/>
    <mergeCell ref="A45:L45"/>
    <mergeCell ref="A54:L54"/>
    <mergeCell ref="B8:K8"/>
    <mergeCell ref="H2:K2"/>
    <mergeCell ref="H3:J3"/>
    <mergeCell ref="H4:K4"/>
    <mergeCell ref="H5:K5"/>
    <mergeCell ref="B7:K7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89"/>
  <sheetViews>
    <sheetView topLeftCell="A22" workbookViewId="0">
      <selection activeCell="A22" sqref="A22:XFD22"/>
    </sheetView>
  </sheetViews>
  <sheetFormatPr defaultRowHeight="15" x14ac:dyDescent="0.25"/>
  <cols>
    <col min="1" max="1" width="11.140625" customWidth="1"/>
    <col min="2" max="2" width="28.42578125" customWidth="1"/>
    <col min="3" max="3" width="9.140625" customWidth="1"/>
    <col min="15" max="15" width="10" customWidth="1"/>
  </cols>
  <sheetData>
    <row r="1" spans="1:12" s="66" customForma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66" customFormat="1" x14ac:dyDescent="0.25">
      <c r="A2" s="57"/>
      <c r="B2" s="57"/>
      <c r="C2" s="57"/>
      <c r="D2" s="57"/>
      <c r="E2" s="57"/>
      <c r="F2" s="57"/>
      <c r="G2" s="57"/>
      <c r="H2" s="210" t="s">
        <v>121</v>
      </c>
      <c r="I2" s="210"/>
      <c r="J2" s="210"/>
      <c r="K2" s="210"/>
      <c r="L2" s="57"/>
    </row>
    <row r="3" spans="1:12" s="66" customFormat="1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s="66" customFormat="1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s="66" customFormat="1" x14ac:dyDescent="0.25">
      <c r="A5" s="57"/>
      <c r="B5" s="57"/>
      <c r="C5" s="57"/>
      <c r="D5" s="57"/>
      <c r="E5" s="57"/>
      <c r="F5" s="57"/>
      <c r="G5" s="57"/>
      <c r="H5" s="210" t="s">
        <v>228</v>
      </c>
      <c r="I5" s="210"/>
      <c r="J5" s="210"/>
      <c r="K5" s="210"/>
      <c r="L5" s="57"/>
    </row>
    <row r="6" spans="1:12" s="66" customFormat="1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s="66" customFormat="1" x14ac:dyDescent="0.25">
      <c r="A7" s="57"/>
      <c r="B7" s="211" t="s">
        <v>256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s="66" customFormat="1" x14ac:dyDescent="0.25">
      <c r="A8" s="57"/>
      <c r="B8" s="212" t="s">
        <v>239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s="66" customFormat="1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s="66" customFormat="1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s="66" customFormat="1" ht="15" customHeight="1" x14ac:dyDescent="0.25">
      <c r="A11" s="204">
        <v>44508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s="66" customFormat="1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s="66" customFormat="1" ht="15" customHeight="1" x14ac:dyDescent="0.2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6"/>
    </row>
    <row r="14" spans="1:12" s="66" customFormat="1" x14ac:dyDescent="0.25">
      <c r="A14" s="6">
        <v>100</v>
      </c>
      <c r="B14" s="11" t="s">
        <v>176</v>
      </c>
      <c r="C14" s="3">
        <v>150</v>
      </c>
      <c r="D14" s="3">
        <v>4.1900000000000004</v>
      </c>
      <c r="E14" s="3">
        <v>4.59</v>
      </c>
      <c r="F14" s="3">
        <v>14.8</v>
      </c>
      <c r="G14" s="3">
        <v>117.06</v>
      </c>
      <c r="H14" s="3">
        <v>200</v>
      </c>
      <c r="I14" s="3">
        <v>5.59</v>
      </c>
      <c r="J14" s="3">
        <v>6.12</v>
      </c>
      <c r="K14" s="3">
        <v>19.73</v>
      </c>
      <c r="L14" s="3">
        <v>156.1</v>
      </c>
    </row>
    <row r="15" spans="1:12" s="66" customFormat="1" ht="15.75" customHeight="1" x14ac:dyDescent="0.25">
      <c r="A15" s="6">
        <v>1</v>
      </c>
      <c r="B15" s="12" t="s">
        <v>110</v>
      </c>
      <c r="C15" s="6">
        <v>36</v>
      </c>
      <c r="D15" s="6">
        <v>2.17</v>
      </c>
      <c r="E15" s="6">
        <v>6.79</v>
      </c>
      <c r="F15" s="6">
        <v>13.15</v>
      </c>
      <c r="G15" s="6">
        <v>122.4</v>
      </c>
      <c r="H15" s="6">
        <v>37</v>
      </c>
      <c r="I15" s="6">
        <v>2.2599999999999998</v>
      </c>
      <c r="J15" s="6">
        <v>6.98</v>
      </c>
      <c r="K15" s="6">
        <v>13.52</v>
      </c>
      <c r="L15" s="6">
        <v>125.8</v>
      </c>
    </row>
    <row r="16" spans="1:12" s="66" customFormat="1" ht="15.75" customHeight="1" x14ac:dyDescent="0.25">
      <c r="A16" s="6">
        <v>410</v>
      </c>
      <c r="B16" s="10" t="s">
        <v>20</v>
      </c>
      <c r="C16" s="3">
        <v>150</v>
      </c>
      <c r="D16" s="3">
        <v>0.09</v>
      </c>
      <c r="E16" s="3">
        <v>0</v>
      </c>
      <c r="F16" s="3">
        <v>9.0299999999999994</v>
      </c>
      <c r="G16" s="3">
        <v>36.479999999999997</v>
      </c>
      <c r="H16" s="3">
        <v>200</v>
      </c>
      <c r="I16" s="3">
        <v>0.12</v>
      </c>
      <c r="J16" s="3">
        <v>0</v>
      </c>
      <c r="K16" s="3">
        <v>12.04</v>
      </c>
      <c r="L16" s="3">
        <v>48.64</v>
      </c>
    </row>
    <row r="17" spans="1:12" s="66" customFormat="1" ht="15" customHeight="1" x14ac:dyDescent="0.25">
      <c r="A17" s="80" t="s">
        <v>111</v>
      </c>
      <c r="B17" s="81"/>
      <c r="C17" s="6">
        <f t="shared" ref="C17:K17" si="0">SUM(C14:C16)</f>
        <v>336</v>
      </c>
      <c r="D17" s="6">
        <f t="shared" si="0"/>
        <v>6.45</v>
      </c>
      <c r="E17" s="6">
        <f t="shared" si="0"/>
        <v>11.379999999999999</v>
      </c>
      <c r="F17" s="6">
        <f t="shared" si="0"/>
        <v>36.980000000000004</v>
      </c>
      <c r="G17" s="6">
        <f t="shared" si="0"/>
        <v>275.94</v>
      </c>
      <c r="H17" s="6">
        <f t="shared" si="0"/>
        <v>437</v>
      </c>
      <c r="I17" s="6">
        <f t="shared" si="0"/>
        <v>7.97</v>
      </c>
      <c r="J17" s="6">
        <f t="shared" si="0"/>
        <v>13.100000000000001</v>
      </c>
      <c r="K17" s="6">
        <f t="shared" si="0"/>
        <v>45.29</v>
      </c>
      <c r="L17" s="6">
        <f>SUM(L14:L16)</f>
        <v>330.53999999999996</v>
      </c>
    </row>
    <row r="18" spans="1:12" s="66" customFormat="1" ht="15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s="66" customFormat="1" ht="15" customHeight="1" x14ac:dyDescent="0.25">
      <c r="A19" s="207" t="s">
        <v>117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9"/>
    </row>
    <row r="20" spans="1:12" s="66" customFormat="1" ht="15.75" customHeight="1" x14ac:dyDescent="0.25">
      <c r="A20" s="6">
        <v>62</v>
      </c>
      <c r="B20" s="11" t="s">
        <v>43</v>
      </c>
      <c r="C20" s="3">
        <v>150</v>
      </c>
      <c r="D20" s="3">
        <v>1.1599999999999999</v>
      </c>
      <c r="E20" s="3">
        <v>3.8</v>
      </c>
      <c r="F20" s="3">
        <v>6.03</v>
      </c>
      <c r="G20" s="3">
        <v>62.5</v>
      </c>
      <c r="H20" s="3">
        <v>200</v>
      </c>
      <c r="I20" s="3">
        <v>1.55</v>
      </c>
      <c r="J20" s="3">
        <v>5.07</v>
      </c>
      <c r="K20" s="3">
        <v>8.0399999999999991</v>
      </c>
      <c r="L20" s="3">
        <v>83.33</v>
      </c>
    </row>
    <row r="21" spans="1:12" s="66" customFormat="1" ht="15.75" customHeight="1" x14ac:dyDescent="0.25">
      <c r="A21" s="6">
        <v>219</v>
      </c>
      <c r="B21" s="11" t="s">
        <v>34</v>
      </c>
      <c r="C21" s="3">
        <v>120</v>
      </c>
      <c r="D21" s="3">
        <v>4.41</v>
      </c>
      <c r="E21" s="3">
        <v>4.25</v>
      </c>
      <c r="F21" s="3">
        <v>28.27</v>
      </c>
      <c r="G21" s="3">
        <v>168.87</v>
      </c>
      <c r="H21" s="3">
        <v>130</v>
      </c>
      <c r="I21" s="3">
        <v>4.78</v>
      </c>
      <c r="J21" s="3">
        <v>4.5999999999999996</v>
      </c>
      <c r="K21" s="3">
        <v>30.63</v>
      </c>
      <c r="L21" s="3">
        <v>182.94</v>
      </c>
    </row>
    <row r="22" spans="1:12" s="66" customFormat="1" ht="15.75" customHeight="1" x14ac:dyDescent="0.25">
      <c r="A22" s="6">
        <v>293</v>
      </c>
      <c r="B22" s="11" t="s">
        <v>27</v>
      </c>
      <c r="C22" s="3">
        <v>80</v>
      </c>
      <c r="D22" s="3">
        <v>14.85</v>
      </c>
      <c r="E22" s="3">
        <v>16.579999999999998</v>
      </c>
      <c r="F22" s="3">
        <v>4.62</v>
      </c>
      <c r="G22" s="3">
        <v>227.03</v>
      </c>
      <c r="H22" s="3">
        <v>90</v>
      </c>
      <c r="I22" s="3">
        <v>16.7</v>
      </c>
      <c r="J22" s="3">
        <v>18.649999999999999</v>
      </c>
      <c r="K22" s="3">
        <v>5.19</v>
      </c>
      <c r="L22" s="3">
        <v>255.4</v>
      </c>
    </row>
    <row r="23" spans="1:12" s="66" customFormat="1" ht="15.75" customHeight="1" x14ac:dyDescent="0.25">
      <c r="A23" s="6" t="s">
        <v>113</v>
      </c>
      <c r="B23" s="88" t="s">
        <v>143</v>
      </c>
      <c r="C23" s="6">
        <v>40</v>
      </c>
      <c r="D23" s="6">
        <v>0.4</v>
      </c>
      <c r="E23" s="6">
        <v>4</v>
      </c>
      <c r="F23" s="6">
        <v>2.8</v>
      </c>
      <c r="G23" s="6">
        <v>48.8</v>
      </c>
      <c r="H23" s="6">
        <v>50</v>
      </c>
      <c r="I23" s="6">
        <v>0.5</v>
      </c>
      <c r="J23" s="6">
        <v>5</v>
      </c>
      <c r="K23" s="6">
        <v>3.5</v>
      </c>
      <c r="L23" s="6">
        <v>61</v>
      </c>
    </row>
    <row r="24" spans="1:12" s="66" customFormat="1" ht="15.75" customHeight="1" x14ac:dyDescent="0.25">
      <c r="A24" s="6">
        <v>390</v>
      </c>
      <c r="B24" s="12" t="s">
        <v>109</v>
      </c>
      <c r="C24" s="6">
        <v>150</v>
      </c>
      <c r="D24" s="6">
        <v>0.24</v>
      </c>
      <c r="E24" s="6">
        <v>0.06</v>
      </c>
      <c r="F24" s="6">
        <v>18.149999999999999</v>
      </c>
      <c r="G24" s="6">
        <v>74.099999999999994</v>
      </c>
      <c r="H24" s="6">
        <v>200</v>
      </c>
      <c r="I24" s="6">
        <v>0.32</v>
      </c>
      <c r="J24" s="6">
        <v>0.08</v>
      </c>
      <c r="K24" s="6">
        <v>24.2</v>
      </c>
      <c r="L24" s="6">
        <v>98.8</v>
      </c>
    </row>
    <row r="25" spans="1:12" s="66" customFormat="1" ht="15" customHeight="1" x14ac:dyDescent="0.25">
      <c r="A25" s="63" t="s">
        <v>113</v>
      </c>
      <c r="B25" s="10" t="s">
        <v>124</v>
      </c>
      <c r="C25" s="3">
        <v>40</v>
      </c>
      <c r="D25" s="3">
        <v>2.8</v>
      </c>
      <c r="E25" s="3">
        <v>0.28000000000000003</v>
      </c>
      <c r="F25" s="3">
        <v>19.96</v>
      </c>
      <c r="G25" s="3">
        <v>96</v>
      </c>
      <c r="H25" s="3">
        <v>50</v>
      </c>
      <c r="I25" s="3">
        <v>2.8</v>
      </c>
      <c r="J25" s="3">
        <v>0.28000000000000003</v>
      </c>
      <c r="K25" s="3">
        <v>19.96</v>
      </c>
      <c r="L25" s="3">
        <v>120</v>
      </c>
    </row>
    <row r="26" spans="1:12" s="66" customFormat="1" ht="15" customHeight="1" x14ac:dyDescent="0.25">
      <c r="A26" s="80" t="s">
        <v>111</v>
      </c>
      <c r="B26" s="81"/>
      <c r="C26" s="6">
        <f t="shared" ref="C26:K26" si="1">SUM(C20:C25)</f>
        <v>580</v>
      </c>
      <c r="D26" s="6">
        <f t="shared" si="1"/>
        <v>23.86</v>
      </c>
      <c r="E26" s="6">
        <f t="shared" si="1"/>
        <v>28.97</v>
      </c>
      <c r="F26" s="6">
        <f t="shared" si="1"/>
        <v>79.829999999999984</v>
      </c>
      <c r="G26" s="6">
        <f t="shared" si="1"/>
        <v>677.3</v>
      </c>
      <c r="H26" s="6">
        <f t="shared" si="1"/>
        <v>720</v>
      </c>
      <c r="I26" s="6">
        <f t="shared" si="1"/>
        <v>26.650000000000002</v>
      </c>
      <c r="J26" s="6">
        <f t="shared" si="1"/>
        <v>33.68</v>
      </c>
      <c r="K26" s="6">
        <f t="shared" si="1"/>
        <v>91.52000000000001</v>
      </c>
      <c r="L26" s="6">
        <f>SUM(L20:L25)</f>
        <v>801.46999999999991</v>
      </c>
    </row>
    <row r="27" spans="1:12" s="66" customFormat="1" ht="15" customHeight="1" x14ac:dyDescent="0.25">
      <c r="A27" s="58"/>
      <c r="B27" s="58"/>
      <c r="C27" s="58"/>
      <c r="D27" s="37"/>
      <c r="E27" s="37"/>
      <c r="F27" s="37"/>
      <c r="G27" s="37"/>
      <c r="H27" s="37"/>
      <c r="I27" s="37"/>
      <c r="J27" s="37"/>
      <c r="K27" s="37"/>
      <c r="L27" s="37"/>
    </row>
    <row r="28" spans="1:12" s="66" customFormat="1" ht="15" customHeight="1" x14ac:dyDescent="0.25">
      <c r="A28" s="207" t="s">
        <v>125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9"/>
    </row>
    <row r="29" spans="1:12" s="66" customFormat="1" ht="15.75" customHeight="1" x14ac:dyDescent="0.25">
      <c r="A29" s="6" t="s">
        <v>113</v>
      </c>
      <c r="B29" s="59" t="s">
        <v>128</v>
      </c>
      <c r="C29" s="6">
        <v>200</v>
      </c>
      <c r="D29" s="6">
        <v>6</v>
      </c>
      <c r="E29" s="6">
        <v>6.4</v>
      </c>
      <c r="F29" s="6">
        <v>9.4</v>
      </c>
      <c r="G29" s="6">
        <v>116</v>
      </c>
      <c r="H29" s="6">
        <v>200</v>
      </c>
      <c r="I29" s="6">
        <v>6</v>
      </c>
      <c r="J29" s="6">
        <v>6.4</v>
      </c>
      <c r="K29" s="6">
        <v>9.4</v>
      </c>
      <c r="L29" s="6">
        <v>116</v>
      </c>
    </row>
    <row r="30" spans="1:12" s="66" customFormat="1" ht="12.75" customHeight="1" x14ac:dyDescent="0.25">
      <c r="A30" s="53"/>
      <c r="B30" s="11" t="s">
        <v>38</v>
      </c>
      <c r="C30" s="3">
        <v>15</v>
      </c>
      <c r="D30" s="3">
        <v>1.3</v>
      </c>
      <c r="E30" s="3">
        <v>1.6</v>
      </c>
      <c r="F30" s="3">
        <v>10.7</v>
      </c>
      <c r="G30" s="3">
        <v>59.6</v>
      </c>
      <c r="H30" s="3">
        <v>30</v>
      </c>
      <c r="I30" s="3">
        <v>2.5499999999999998</v>
      </c>
      <c r="J30" s="3">
        <v>3.18</v>
      </c>
      <c r="K30" s="3">
        <v>21.39</v>
      </c>
      <c r="L30" s="3">
        <v>119.1</v>
      </c>
    </row>
    <row r="31" spans="1:12" s="66" customFormat="1" ht="15" customHeight="1" x14ac:dyDescent="0.25">
      <c r="A31" s="80" t="s">
        <v>111</v>
      </c>
      <c r="B31" s="81"/>
      <c r="C31" s="6">
        <f>SUM(C29:C29)</f>
        <v>200</v>
      </c>
      <c r="D31" s="6">
        <f>SUM(D29:D29)</f>
        <v>6</v>
      </c>
      <c r="E31" s="6">
        <f>SUM(E29:E29)</f>
        <v>6.4</v>
      </c>
      <c r="F31" s="6">
        <f>SUM(F29:F29)</f>
        <v>9.4</v>
      </c>
      <c r="G31" s="6">
        <f t="shared" ref="G31:L31" si="2">SUM(G29:G30)</f>
        <v>175.6</v>
      </c>
      <c r="H31" s="6">
        <f t="shared" si="2"/>
        <v>230</v>
      </c>
      <c r="I31" s="6">
        <f t="shared" si="2"/>
        <v>8.5500000000000007</v>
      </c>
      <c r="J31" s="6">
        <f t="shared" si="2"/>
        <v>9.58</v>
      </c>
      <c r="K31" s="6">
        <f t="shared" si="2"/>
        <v>30.79</v>
      </c>
      <c r="L31" s="6">
        <f t="shared" si="2"/>
        <v>235.1</v>
      </c>
    </row>
    <row r="32" spans="1:12" s="66" customFormat="1" ht="15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66" customFormat="1" ht="15" customHeight="1" x14ac:dyDescent="0.25">
      <c r="A33" s="207" t="s">
        <v>129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</row>
    <row r="34" spans="1:12" s="66" customFormat="1" x14ac:dyDescent="0.25">
      <c r="A34" s="6">
        <v>95</v>
      </c>
      <c r="B34" s="10" t="s">
        <v>19</v>
      </c>
      <c r="C34" s="3">
        <v>150</v>
      </c>
      <c r="D34" s="3">
        <v>7.93</v>
      </c>
      <c r="E34" s="3">
        <v>2.4700000000000002</v>
      </c>
      <c r="F34" s="3">
        <v>4.0199999999999996</v>
      </c>
      <c r="G34" s="3">
        <v>69.739999999999995</v>
      </c>
      <c r="H34" s="3">
        <v>200</v>
      </c>
      <c r="I34" s="3">
        <v>10.57</v>
      </c>
      <c r="J34" s="3">
        <v>3.29</v>
      </c>
      <c r="K34" s="3">
        <v>5.36</v>
      </c>
      <c r="L34" s="3">
        <v>92.99</v>
      </c>
    </row>
    <row r="35" spans="1:12" s="66" customFormat="1" ht="15.75" customHeight="1" x14ac:dyDescent="0.25">
      <c r="A35" s="6" t="s">
        <v>113</v>
      </c>
      <c r="B35" s="12" t="s">
        <v>194</v>
      </c>
      <c r="C35" s="6">
        <v>30</v>
      </c>
      <c r="D35" s="6">
        <v>1.5</v>
      </c>
      <c r="E35" s="6">
        <v>0.06</v>
      </c>
      <c r="F35" s="6">
        <v>26.4</v>
      </c>
      <c r="G35" s="6">
        <v>99</v>
      </c>
      <c r="H35" s="6">
        <v>30</v>
      </c>
      <c r="I35" s="6">
        <v>1.5</v>
      </c>
      <c r="J35" s="6">
        <v>0.06</v>
      </c>
      <c r="K35" s="6">
        <v>26.4</v>
      </c>
      <c r="L35" s="6">
        <v>99</v>
      </c>
    </row>
    <row r="36" spans="1:12" s="66" customFormat="1" ht="15" customHeight="1" x14ac:dyDescent="0.25">
      <c r="A36" s="6">
        <v>410</v>
      </c>
      <c r="B36" s="10" t="s">
        <v>130</v>
      </c>
      <c r="C36" s="3">
        <v>150</v>
      </c>
      <c r="D36" s="3">
        <v>4.4999999999999998E-2</v>
      </c>
      <c r="E36" s="3">
        <v>0</v>
      </c>
      <c r="F36" s="3">
        <v>4.51</v>
      </c>
      <c r="G36" s="3">
        <v>18.239999999999998</v>
      </c>
      <c r="H36" s="3">
        <v>200</v>
      </c>
      <c r="I36" s="3">
        <v>0.06</v>
      </c>
      <c r="J36" s="3">
        <v>0</v>
      </c>
      <c r="K36" s="3">
        <v>6.02</v>
      </c>
      <c r="L36" s="3">
        <v>24.32</v>
      </c>
    </row>
    <row r="37" spans="1:12" s="66" customFormat="1" ht="15" customHeight="1" x14ac:dyDescent="0.25">
      <c r="A37" s="63" t="s">
        <v>113</v>
      </c>
      <c r="B37" s="10" t="s">
        <v>16</v>
      </c>
      <c r="C37" s="3">
        <v>20</v>
      </c>
      <c r="D37" s="3">
        <v>3.4</v>
      </c>
      <c r="E37" s="3">
        <v>1.32</v>
      </c>
      <c r="F37" s="3">
        <v>17</v>
      </c>
      <c r="G37" s="3">
        <v>51.8</v>
      </c>
      <c r="H37" s="3">
        <v>50</v>
      </c>
      <c r="I37" s="3">
        <v>4.25</v>
      </c>
      <c r="J37" s="3">
        <v>1.65</v>
      </c>
      <c r="K37" s="3">
        <v>21.25</v>
      </c>
      <c r="L37" s="3">
        <v>129.5</v>
      </c>
    </row>
    <row r="38" spans="1:12" s="66" customFormat="1" ht="15" customHeight="1" x14ac:dyDescent="0.25">
      <c r="A38" s="59" t="s">
        <v>111</v>
      </c>
      <c r="B38" s="59"/>
      <c r="C38" s="6">
        <f t="shared" ref="C38:K38" si="3">SUM(C34:C37)</f>
        <v>350</v>
      </c>
      <c r="D38" s="6">
        <f t="shared" si="3"/>
        <v>12.875</v>
      </c>
      <c r="E38" s="6">
        <f t="shared" si="3"/>
        <v>3.8500000000000005</v>
      </c>
      <c r="F38" s="6">
        <f t="shared" si="3"/>
        <v>51.93</v>
      </c>
      <c r="G38" s="6">
        <f t="shared" si="3"/>
        <v>238.78000000000003</v>
      </c>
      <c r="H38" s="6">
        <f t="shared" si="3"/>
        <v>480</v>
      </c>
      <c r="I38" s="6">
        <f t="shared" si="3"/>
        <v>16.380000000000003</v>
      </c>
      <c r="J38" s="6">
        <f t="shared" si="3"/>
        <v>5</v>
      </c>
      <c r="K38" s="6">
        <f t="shared" si="3"/>
        <v>59.03</v>
      </c>
      <c r="L38" s="6">
        <f>SUM(L34:L37)</f>
        <v>345.81</v>
      </c>
    </row>
    <row r="39" spans="1:12" s="66" customFormat="1" ht="15" customHeight="1" x14ac:dyDescent="0.25">
      <c r="A39" s="36" t="s">
        <v>131</v>
      </c>
      <c r="B39" s="57"/>
      <c r="C39" s="36">
        <f>C38+C31+C26+C17</f>
        <v>1466</v>
      </c>
      <c r="D39" s="57"/>
      <c r="E39" s="57"/>
      <c r="F39" s="57"/>
      <c r="G39" s="36">
        <f>G38+G31+G26+G17</f>
        <v>1367.62</v>
      </c>
      <c r="H39" s="36">
        <f>H38+H31+H26+H17</f>
        <v>1867</v>
      </c>
      <c r="I39" s="57"/>
      <c r="J39" s="57"/>
      <c r="K39" s="57"/>
      <c r="L39" s="36">
        <f>L38+L31+L26+L17</f>
        <v>1712.9199999999998</v>
      </c>
    </row>
    <row r="40" spans="1:12" s="66" customFormat="1" x14ac:dyDescent="0.25"/>
    <row r="41" spans="1:12" s="66" customFormat="1" ht="15" customHeight="1" x14ac:dyDescent="0.25">
      <c r="A41" s="204">
        <v>44509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9"/>
    </row>
    <row r="42" spans="1:12" s="66" customFormat="1" x14ac:dyDescent="0.25">
      <c r="A42" s="207" t="s">
        <v>116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9"/>
    </row>
    <row r="43" spans="1:12" s="66" customFormat="1" ht="15.75" customHeight="1" x14ac:dyDescent="0.25">
      <c r="A43" s="6">
        <v>168</v>
      </c>
      <c r="B43" s="11" t="s">
        <v>42</v>
      </c>
      <c r="C43" s="3">
        <v>150</v>
      </c>
      <c r="D43" s="3">
        <v>5.58</v>
      </c>
      <c r="E43" s="3">
        <v>6.05</v>
      </c>
      <c r="F43" s="3">
        <v>26.46</v>
      </c>
      <c r="G43" s="3">
        <v>182.94</v>
      </c>
      <c r="H43" s="3">
        <v>180</v>
      </c>
      <c r="I43" s="3">
        <v>6.7</v>
      </c>
      <c r="J43" s="3">
        <v>7.3</v>
      </c>
      <c r="K43" s="3">
        <v>31.75</v>
      </c>
      <c r="L43" s="3">
        <v>219.53</v>
      </c>
    </row>
    <row r="44" spans="1:12" s="66" customFormat="1" ht="15.75" customHeight="1" x14ac:dyDescent="0.25">
      <c r="A44" s="6">
        <v>2</v>
      </c>
      <c r="B44" s="64" t="s">
        <v>135</v>
      </c>
      <c r="C44" s="6">
        <v>42</v>
      </c>
      <c r="D44" s="6">
        <v>2.17</v>
      </c>
      <c r="E44" s="6">
        <v>6.79</v>
      </c>
      <c r="F44" s="6">
        <v>13.15</v>
      </c>
      <c r="G44" s="6">
        <v>136.91999999999999</v>
      </c>
      <c r="H44" s="6">
        <v>44</v>
      </c>
      <c r="I44" s="6">
        <v>2.2599999999999998</v>
      </c>
      <c r="J44" s="6">
        <v>6.98</v>
      </c>
      <c r="K44" s="6">
        <v>13.52</v>
      </c>
      <c r="L44" s="6">
        <v>142.74</v>
      </c>
    </row>
    <row r="45" spans="1:12" s="66" customFormat="1" x14ac:dyDescent="0.25">
      <c r="A45" s="6">
        <v>413</v>
      </c>
      <c r="B45" s="11" t="s">
        <v>32</v>
      </c>
      <c r="C45" s="3">
        <v>150</v>
      </c>
      <c r="D45" s="3">
        <v>1.05</v>
      </c>
      <c r="E45" s="3">
        <v>1.2</v>
      </c>
      <c r="F45" s="3">
        <v>13.01</v>
      </c>
      <c r="G45" s="3">
        <v>66.989999999999995</v>
      </c>
      <c r="H45" s="3">
        <v>200</v>
      </c>
      <c r="I45" s="3">
        <v>1.4</v>
      </c>
      <c r="J45" s="3">
        <v>1.6</v>
      </c>
      <c r="K45" s="3">
        <v>17.350000000000001</v>
      </c>
      <c r="L45" s="3">
        <v>89.32</v>
      </c>
    </row>
    <row r="46" spans="1:12" s="66" customFormat="1" ht="15" customHeight="1" x14ac:dyDescent="0.25">
      <c r="A46" s="80" t="s">
        <v>111</v>
      </c>
      <c r="B46" s="81"/>
      <c r="C46" s="6">
        <f>SUM(C42:C45)</f>
        <v>342</v>
      </c>
      <c r="D46" s="6">
        <f>SUM(D43:D45)</f>
        <v>8.8000000000000007</v>
      </c>
      <c r="E46" s="6">
        <f>SUM(E43:E45)</f>
        <v>14.04</v>
      </c>
      <c r="F46" s="6">
        <f>SUM(F43:F45)</f>
        <v>52.62</v>
      </c>
      <c r="G46" s="6">
        <f>SUM(G43:G45)</f>
        <v>386.85</v>
      </c>
      <c r="H46" s="6">
        <f>SUM(H42:H45)</f>
        <v>424</v>
      </c>
      <c r="I46" s="6">
        <f>SUM(I43:I45)</f>
        <v>10.360000000000001</v>
      </c>
      <c r="J46" s="6">
        <f>SUM(J43:J45)</f>
        <v>15.88</v>
      </c>
      <c r="K46" s="6">
        <f>SUM(K43:K45)</f>
        <v>62.62</v>
      </c>
      <c r="L46" s="6">
        <f>SUM(L43:L45)</f>
        <v>451.59</v>
      </c>
    </row>
    <row r="47" spans="1:12" s="66" customFormat="1" ht="15" customHeight="1" x14ac:dyDescent="0.25">
      <c r="A47" s="58"/>
      <c r="B47" s="58"/>
      <c r="C47" s="58"/>
      <c r="D47" s="37"/>
      <c r="E47" s="37"/>
      <c r="F47" s="37"/>
      <c r="G47" s="37"/>
      <c r="H47" s="37"/>
      <c r="I47" s="37"/>
      <c r="J47" s="37"/>
      <c r="K47" s="37"/>
      <c r="L47" s="37"/>
    </row>
    <row r="48" spans="1:12" s="66" customFormat="1" ht="15" customHeight="1" x14ac:dyDescent="0.25">
      <c r="A48" s="207" t="s">
        <v>117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9"/>
    </row>
    <row r="49" spans="1:12" s="66" customFormat="1" x14ac:dyDescent="0.25">
      <c r="A49" s="53"/>
      <c r="B49" s="47" t="s">
        <v>49</v>
      </c>
      <c r="C49" s="3">
        <v>150</v>
      </c>
      <c r="D49" s="3">
        <v>1.39</v>
      </c>
      <c r="E49" s="3">
        <v>4.6399999999999997</v>
      </c>
      <c r="F49" s="3">
        <v>9.26</v>
      </c>
      <c r="G49" s="3">
        <v>84.35</v>
      </c>
      <c r="H49" s="3">
        <v>200</v>
      </c>
      <c r="I49" s="3">
        <v>1.85</v>
      </c>
      <c r="J49" s="3">
        <v>6.19</v>
      </c>
      <c r="K49" s="3">
        <v>12.35</v>
      </c>
      <c r="L49" s="3">
        <v>112.47</v>
      </c>
    </row>
    <row r="50" spans="1:12" s="66" customFormat="1" ht="15.75" customHeight="1" x14ac:dyDescent="0.25">
      <c r="A50" s="6">
        <v>332</v>
      </c>
      <c r="B50" s="11" t="s">
        <v>72</v>
      </c>
      <c r="C50" s="3">
        <v>120</v>
      </c>
      <c r="D50" s="3">
        <v>6.99</v>
      </c>
      <c r="E50" s="3">
        <v>4.34</v>
      </c>
      <c r="F50" s="3">
        <v>36</v>
      </c>
      <c r="G50" s="3">
        <v>211.05</v>
      </c>
      <c r="H50" s="3">
        <v>130</v>
      </c>
      <c r="I50" s="3">
        <v>7.57</v>
      </c>
      <c r="J50" s="3">
        <v>4.7</v>
      </c>
      <c r="K50" s="3">
        <v>39</v>
      </c>
      <c r="L50" s="3">
        <v>228.64</v>
      </c>
    </row>
    <row r="51" spans="1:12" s="66" customFormat="1" ht="15.75" customHeight="1" x14ac:dyDescent="0.25">
      <c r="A51" s="6">
        <v>268</v>
      </c>
      <c r="B51" s="10" t="s">
        <v>14</v>
      </c>
      <c r="C51" s="3">
        <v>80</v>
      </c>
      <c r="D51" s="3">
        <v>8.93</v>
      </c>
      <c r="E51" s="3">
        <v>6.62</v>
      </c>
      <c r="F51" s="3">
        <v>0.59</v>
      </c>
      <c r="G51" s="3">
        <v>162.49</v>
      </c>
      <c r="H51" s="3">
        <v>90</v>
      </c>
      <c r="I51" s="3">
        <v>10.039999999999999</v>
      </c>
      <c r="J51" s="3">
        <v>7.44</v>
      </c>
      <c r="K51" s="3">
        <v>0.66</v>
      </c>
      <c r="L51" s="3">
        <v>182.8</v>
      </c>
    </row>
    <row r="52" spans="1:12" s="66" customFormat="1" ht="15.75" customHeight="1" x14ac:dyDescent="0.25">
      <c r="A52" s="6" t="s">
        <v>113</v>
      </c>
      <c r="B52" s="11" t="s">
        <v>76</v>
      </c>
      <c r="C52" s="3">
        <v>40</v>
      </c>
      <c r="D52" s="3">
        <v>0</v>
      </c>
      <c r="E52" s="3">
        <v>2.8</v>
      </c>
      <c r="F52" s="3">
        <v>2.8</v>
      </c>
      <c r="G52" s="3">
        <v>36</v>
      </c>
      <c r="H52" s="3">
        <v>50</v>
      </c>
      <c r="I52" s="3">
        <v>0</v>
      </c>
      <c r="J52" s="3">
        <v>3.5</v>
      </c>
      <c r="K52" s="3">
        <v>3.5</v>
      </c>
      <c r="L52" s="3">
        <v>45</v>
      </c>
    </row>
    <row r="53" spans="1:12" s="66" customFormat="1" ht="15.75" customHeight="1" x14ac:dyDescent="0.25">
      <c r="A53" s="6">
        <v>394</v>
      </c>
      <c r="B53" s="11" t="s">
        <v>55</v>
      </c>
      <c r="C53" s="3">
        <v>150</v>
      </c>
      <c r="D53" s="3">
        <v>0.12</v>
      </c>
      <c r="E53" s="3">
        <v>0</v>
      </c>
      <c r="F53" s="3">
        <v>11.24</v>
      </c>
      <c r="G53" s="3">
        <v>45</v>
      </c>
      <c r="H53" s="3">
        <v>200</v>
      </c>
      <c r="I53" s="3">
        <v>0.16</v>
      </c>
      <c r="J53" s="3">
        <v>0</v>
      </c>
      <c r="K53" s="3">
        <v>14.99</v>
      </c>
      <c r="L53" s="3">
        <v>60</v>
      </c>
    </row>
    <row r="54" spans="1:12" s="66" customFormat="1" ht="15" customHeight="1" x14ac:dyDescent="0.25">
      <c r="A54" s="63" t="s">
        <v>113</v>
      </c>
      <c r="B54" s="10" t="s">
        <v>124</v>
      </c>
      <c r="C54" s="3">
        <v>40</v>
      </c>
      <c r="D54" s="3">
        <v>2.8</v>
      </c>
      <c r="E54" s="3">
        <v>0.28000000000000003</v>
      </c>
      <c r="F54" s="3">
        <v>19.96</v>
      </c>
      <c r="G54" s="3">
        <v>96</v>
      </c>
      <c r="H54" s="3">
        <v>50</v>
      </c>
      <c r="I54" s="3">
        <v>2.8</v>
      </c>
      <c r="J54" s="3">
        <v>0.28000000000000003</v>
      </c>
      <c r="K54" s="3">
        <v>19.96</v>
      </c>
      <c r="L54" s="3">
        <v>120</v>
      </c>
    </row>
    <row r="55" spans="1:12" s="66" customFormat="1" ht="15" customHeight="1" x14ac:dyDescent="0.25">
      <c r="A55" s="80" t="s">
        <v>111</v>
      </c>
      <c r="B55" s="81"/>
      <c r="C55" s="6">
        <f t="shared" ref="C55:L55" si="4">SUM(C49:C54)</f>
        <v>580</v>
      </c>
      <c r="D55" s="6">
        <f t="shared" si="4"/>
        <v>20.230000000000004</v>
      </c>
      <c r="E55" s="6">
        <f t="shared" si="4"/>
        <v>18.680000000000003</v>
      </c>
      <c r="F55" s="6">
        <f t="shared" si="4"/>
        <v>79.849999999999994</v>
      </c>
      <c r="G55" s="6">
        <f t="shared" si="4"/>
        <v>634.89</v>
      </c>
      <c r="H55" s="6">
        <f t="shared" si="4"/>
        <v>720</v>
      </c>
      <c r="I55" s="6">
        <f t="shared" si="4"/>
        <v>22.42</v>
      </c>
      <c r="J55" s="6">
        <f t="shared" si="4"/>
        <v>22.110000000000003</v>
      </c>
      <c r="K55" s="6">
        <f t="shared" si="4"/>
        <v>90.460000000000008</v>
      </c>
      <c r="L55" s="6">
        <f t="shared" si="4"/>
        <v>748.91000000000008</v>
      </c>
    </row>
    <row r="56" spans="1:12" s="66" customFormat="1" ht="15" customHeight="1" x14ac:dyDescent="0.25">
      <c r="A56" s="58"/>
      <c r="B56" s="58"/>
      <c r="C56" s="58"/>
      <c r="D56" s="37"/>
      <c r="E56" s="37"/>
      <c r="F56" s="37"/>
      <c r="G56" s="37"/>
      <c r="H56" s="37"/>
      <c r="I56" s="37"/>
      <c r="J56" s="37"/>
      <c r="K56" s="37"/>
      <c r="L56" s="37"/>
    </row>
    <row r="57" spans="1:12" s="66" customFormat="1" ht="15" customHeight="1" x14ac:dyDescent="0.25">
      <c r="A57" s="207" t="s">
        <v>125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9"/>
    </row>
    <row r="58" spans="1:12" s="66" customFormat="1" x14ac:dyDescent="0.25">
      <c r="A58" s="6" t="s">
        <v>113</v>
      </c>
      <c r="B58" s="120" t="s">
        <v>182</v>
      </c>
      <c r="C58" s="3">
        <v>200</v>
      </c>
      <c r="D58" s="3">
        <v>0</v>
      </c>
      <c r="E58" s="3">
        <v>0</v>
      </c>
      <c r="F58" s="3">
        <v>22</v>
      </c>
      <c r="G58" s="3">
        <v>90</v>
      </c>
      <c r="H58" s="3">
        <v>200</v>
      </c>
      <c r="I58" s="3">
        <v>0</v>
      </c>
      <c r="J58" s="3">
        <v>0</v>
      </c>
      <c r="K58" s="3">
        <v>22</v>
      </c>
      <c r="L58" s="3">
        <v>90</v>
      </c>
    </row>
    <row r="59" spans="1:12" s="66" customFormat="1" ht="15" customHeight="1" x14ac:dyDescent="0.25">
      <c r="A59" s="80" t="s">
        <v>111</v>
      </c>
      <c r="B59" s="81"/>
      <c r="C59" s="6">
        <f t="shared" ref="C59:L59" si="5">SUM(C58:C58)</f>
        <v>200</v>
      </c>
      <c r="D59" s="6">
        <f t="shared" si="5"/>
        <v>0</v>
      </c>
      <c r="E59" s="6">
        <f t="shared" si="5"/>
        <v>0</v>
      </c>
      <c r="F59" s="6">
        <f t="shared" si="5"/>
        <v>22</v>
      </c>
      <c r="G59" s="6">
        <f t="shared" si="5"/>
        <v>90</v>
      </c>
      <c r="H59" s="6">
        <f t="shared" si="5"/>
        <v>200</v>
      </c>
      <c r="I59" s="6">
        <f t="shared" si="5"/>
        <v>0</v>
      </c>
      <c r="J59" s="6">
        <f t="shared" si="5"/>
        <v>0</v>
      </c>
      <c r="K59" s="6">
        <f t="shared" si="5"/>
        <v>22</v>
      </c>
      <c r="L59" s="6">
        <f t="shared" si="5"/>
        <v>90</v>
      </c>
    </row>
    <row r="60" spans="1:12" s="66" customFormat="1" ht="15" customHeigh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spans="1:12" s="66" customFormat="1" ht="15" customHeight="1" x14ac:dyDescent="0.25">
      <c r="A61" s="207" t="s">
        <v>129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9"/>
    </row>
    <row r="62" spans="1:12" s="66" customFormat="1" x14ac:dyDescent="0.25">
      <c r="A62" s="6">
        <v>86</v>
      </c>
      <c r="B62" s="48" t="s">
        <v>103</v>
      </c>
      <c r="C62" s="3">
        <v>150</v>
      </c>
      <c r="D62" s="3">
        <v>6</v>
      </c>
      <c r="E62" s="3">
        <v>8.85</v>
      </c>
      <c r="F62" s="3">
        <v>9.24</v>
      </c>
      <c r="G62" s="3">
        <v>155.24</v>
      </c>
      <c r="H62" s="3">
        <v>200</v>
      </c>
      <c r="I62" s="3">
        <v>8</v>
      </c>
      <c r="J62" s="3">
        <v>11.8</v>
      </c>
      <c r="K62" s="3">
        <v>12.32</v>
      </c>
      <c r="L62" s="3">
        <v>206.99</v>
      </c>
    </row>
    <row r="63" spans="1:12" s="66" customFormat="1" ht="15.75" customHeight="1" x14ac:dyDescent="0.25">
      <c r="A63" s="6" t="s">
        <v>113</v>
      </c>
      <c r="B63" s="12" t="s">
        <v>115</v>
      </c>
      <c r="C63" s="6">
        <v>30</v>
      </c>
      <c r="D63" s="6">
        <v>0.15</v>
      </c>
      <c r="E63" s="6">
        <v>0</v>
      </c>
      <c r="F63" s="6">
        <v>22.83</v>
      </c>
      <c r="G63" s="6">
        <v>91.2</v>
      </c>
      <c r="H63" s="6">
        <v>30</v>
      </c>
      <c r="I63" s="6">
        <v>0.15</v>
      </c>
      <c r="J63" s="6">
        <v>0</v>
      </c>
      <c r="K63" s="6">
        <v>22.83</v>
      </c>
      <c r="L63" s="6">
        <v>91.2</v>
      </c>
    </row>
    <row r="64" spans="1:12" s="66" customFormat="1" ht="15" customHeight="1" x14ac:dyDescent="0.25">
      <c r="A64" s="6">
        <v>410</v>
      </c>
      <c r="B64" s="10" t="s">
        <v>130</v>
      </c>
      <c r="C64" s="3">
        <v>150</v>
      </c>
      <c r="D64" s="3">
        <v>4.4999999999999998E-2</v>
      </c>
      <c r="E64" s="3">
        <v>0</v>
      </c>
      <c r="F64" s="3">
        <v>4.51</v>
      </c>
      <c r="G64" s="3">
        <v>18.239999999999998</v>
      </c>
      <c r="H64" s="3">
        <v>200</v>
      </c>
      <c r="I64" s="3">
        <v>0.06</v>
      </c>
      <c r="J64" s="3">
        <v>0</v>
      </c>
      <c r="K64" s="3">
        <v>6.02</v>
      </c>
      <c r="L64" s="3">
        <v>24.32</v>
      </c>
    </row>
    <row r="65" spans="1:12" s="66" customFormat="1" x14ac:dyDescent="0.25">
      <c r="A65" s="6" t="s">
        <v>113</v>
      </c>
      <c r="B65" s="10" t="s">
        <v>16</v>
      </c>
      <c r="C65" s="3">
        <v>40</v>
      </c>
      <c r="D65" s="3">
        <v>3.4</v>
      </c>
      <c r="E65" s="3">
        <v>1.32</v>
      </c>
      <c r="F65" s="3">
        <v>17</v>
      </c>
      <c r="G65" s="3">
        <v>103.6</v>
      </c>
      <c r="H65" s="3">
        <v>50</v>
      </c>
      <c r="I65" s="3">
        <v>4.25</v>
      </c>
      <c r="J65" s="3">
        <v>1.65</v>
      </c>
      <c r="K65" s="3">
        <v>21.25</v>
      </c>
      <c r="L65" s="3">
        <v>129.5</v>
      </c>
    </row>
    <row r="66" spans="1:12" s="66" customFormat="1" ht="15" customHeight="1" x14ac:dyDescent="0.25">
      <c r="A66" s="78" t="s">
        <v>111</v>
      </c>
      <c r="B66" s="79"/>
      <c r="C66" s="82">
        <v>330</v>
      </c>
      <c r="D66" s="6">
        <f>SUM(D62:D65)</f>
        <v>9.5950000000000006</v>
      </c>
      <c r="E66" s="6">
        <f>SUM(E62:E65)</f>
        <v>10.17</v>
      </c>
      <c r="F66" s="6">
        <f>SUM(F62:F65)</f>
        <v>53.58</v>
      </c>
      <c r="G66" s="6">
        <f>SUM(G62:G65)</f>
        <v>368.28</v>
      </c>
      <c r="H66" s="6">
        <v>410</v>
      </c>
      <c r="I66" s="6">
        <f>SUM(I62:I65)</f>
        <v>12.46</v>
      </c>
      <c r="J66" s="6">
        <f>SUM(J62:J65)</f>
        <v>13.450000000000001</v>
      </c>
      <c r="K66" s="6">
        <f>SUM(K62:K65)</f>
        <v>62.42</v>
      </c>
      <c r="L66" s="6">
        <f>SUM(L62:L65)</f>
        <v>452.01</v>
      </c>
    </row>
    <row r="67" spans="1:12" s="66" customFormat="1" ht="15" customHeight="1" x14ac:dyDescent="0.25">
      <c r="A67" s="36" t="s">
        <v>131</v>
      </c>
      <c r="B67" s="57"/>
      <c r="C67" s="36">
        <f>C46+C55+C59+C66</f>
        <v>1452</v>
      </c>
      <c r="D67" s="57"/>
      <c r="E67" s="57"/>
      <c r="F67" s="57"/>
      <c r="G67" s="36">
        <f>G46+G55+G59+G66</f>
        <v>1480.02</v>
      </c>
      <c r="H67" s="36">
        <f>H46+H55+H59+H66</f>
        <v>1754</v>
      </c>
      <c r="I67" s="57"/>
      <c r="J67" s="57"/>
      <c r="K67" s="57"/>
      <c r="L67" s="36">
        <f>L46+L55+L59+L66</f>
        <v>1742.51</v>
      </c>
    </row>
    <row r="68" spans="1:12" s="66" customFormat="1" x14ac:dyDescent="0.25"/>
    <row r="69" spans="1:12" s="66" customFormat="1" ht="15" customHeight="1" x14ac:dyDescent="0.25">
      <c r="A69" s="204">
        <v>44510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9"/>
    </row>
    <row r="70" spans="1:12" s="66" customFormat="1" ht="15" customHeight="1" x14ac:dyDescent="0.25">
      <c r="A70" s="207" t="s">
        <v>116</v>
      </c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9"/>
    </row>
    <row r="71" spans="1:12" s="66" customFormat="1" ht="15.75" customHeight="1" x14ac:dyDescent="0.25">
      <c r="A71" s="6">
        <v>168</v>
      </c>
      <c r="B71" s="11" t="s">
        <v>77</v>
      </c>
      <c r="C71" s="3">
        <v>150</v>
      </c>
      <c r="D71" s="3">
        <v>3.84</v>
      </c>
      <c r="E71" s="3">
        <v>4.97</v>
      </c>
      <c r="F71" s="3">
        <v>24.46</v>
      </c>
      <c r="G71" s="3">
        <v>157.6</v>
      </c>
      <c r="H71" s="3">
        <v>180</v>
      </c>
      <c r="I71" s="3">
        <v>4.6100000000000003</v>
      </c>
      <c r="J71" s="3">
        <v>5.97</v>
      </c>
      <c r="K71" s="3">
        <v>29.35</v>
      </c>
      <c r="L71" s="3">
        <v>189.12</v>
      </c>
    </row>
    <row r="72" spans="1:12" s="66" customFormat="1" ht="15.75" customHeight="1" x14ac:dyDescent="0.25">
      <c r="A72" s="6">
        <v>1</v>
      </c>
      <c r="B72" s="12" t="s">
        <v>110</v>
      </c>
      <c r="C72" s="6">
        <v>36</v>
      </c>
      <c r="D72" s="6">
        <v>2.17</v>
      </c>
      <c r="E72" s="6">
        <v>6.79</v>
      </c>
      <c r="F72" s="6">
        <v>13.15</v>
      </c>
      <c r="G72" s="6">
        <v>122.4</v>
      </c>
      <c r="H72" s="6">
        <v>37</v>
      </c>
      <c r="I72" s="6">
        <v>2.2599999999999998</v>
      </c>
      <c r="J72" s="6">
        <v>6.98</v>
      </c>
      <c r="K72" s="6">
        <v>13.52</v>
      </c>
      <c r="L72" s="6">
        <v>125.8</v>
      </c>
    </row>
    <row r="73" spans="1:12" s="66" customFormat="1" ht="15.75" customHeight="1" x14ac:dyDescent="0.25">
      <c r="A73" s="6">
        <v>410</v>
      </c>
      <c r="B73" s="10" t="s">
        <v>20</v>
      </c>
      <c r="C73" s="3">
        <v>150</v>
      </c>
      <c r="D73" s="3">
        <v>0.09</v>
      </c>
      <c r="E73" s="3">
        <v>0</v>
      </c>
      <c r="F73" s="3">
        <v>9.0299999999999994</v>
      </c>
      <c r="G73" s="3">
        <v>36.479999999999997</v>
      </c>
      <c r="H73" s="3">
        <v>200</v>
      </c>
      <c r="I73" s="3">
        <v>0.12</v>
      </c>
      <c r="J73" s="3">
        <v>0</v>
      </c>
      <c r="K73" s="3">
        <v>12.04</v>
      </c>
      <c r="L73" s="3">
        <v>48.64</v>
      </c>
    </row>
    <row r="74" spans="1:12" s="66" customFormat="1" ht="15" customHeight="1" x14ac:dyDescent="0.25">
      <c r="A74" s="80" t="s">
        <v>111</v>
      </c>
      <c r="B74" s="81"/>
      <c r="C74" s="6">
        <f t="shared" ref="C74:K74" si="6">SUM(C71:C73)</f>
        <v>336</v>
      </c>
      <c r="D74" s="6">
        <f t="shared" si="6"/>
        <v>6.1</v>
      </c>
      <c r="E74" s="6">
        <f t="shared" si="6"/>
        <v>11.76</v>
      </c>
      <c r="F74" s="6">
        <f t="shared" si="6"/>
        <v>46.64</v>
      </c>
      <c r="G74" s="6">
        <f t="shared" si="6"/>
        <v>316.48</v>
      </c>
      <c r="H74" s="6">
        <f t="shared" si="6"/>
        <v>417</v>
      </c>
      <c r="I74" s="6">
        <f t="shared" si="6"/>
        <v>6.99</v>
      </c>
      <c r="J74" s="6">
        <f t="shared" si="6"/>
        <v>12.95</v>
      </c>
      <c r="K74" s="6">
        <f t="shared" si="6"/>
        <v>54.910000000000004</v>
      </c>
      <c r="L74" s="6">
        <f>SUM(L71:L73)</f>
        <v>363.56</v>
      </c>
    </row>
    <row r="75" spans="1:12" s="66" customFormat="1" ht="15" customHeigh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2" s="66" customFormat="1" ht="15" customHeight="1" x14ac:dyDescent="0.25">
      <c r="A76" s="207" t="s">
        <v>117</v>
      </c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9"/>
    </row>
    <row r="77" spans="1:12" s="66" customFormat="1" x14ac:dyDescent="0.25">
      <c r="A77" s="6">
        <v>88</v>
      </c>
      <c r="B77" s="48" t="s">
        <v>89</v>
      </c>
      <c r="C77" s="6">
        <v>150</v>
      </c>
      <c r="D77" s="6">
        <v>1.61</v>
      </c>
      <c r="E77" s="6">
        <v>1.7</v>
      </c>
      <c r="F77" s="6">
        <v>10.199999999999999</v>
      </c>
      <c r="G77" s="6">
        <v>62.8</v>
      </c>
      <c r="H77" s="6">
        <v>200</v>
      </c>
      <c r="I77" s="6">
        <v>2.68</v>
      </c>
      <c r="J77" s="6">
        <v>2.83</v>
      </c>
      <c r="K77" s="6">
        <v>17.14</v>
      </c>
      <c r="L77" s="6">
        <v>104.7</v>
      </c>
    </row>
    <row r="78" spans="1:12" s="66" customFormat="1" ht="15" customHeight="1" x14ac:dyDescent="0.25">
      <c r="A78" s="6">
        <v>292</v>
      </c>
      <c r="B78" s="11" t="s">
        <v>54</v>
      </c>
      <c r="C78" s="6">
        <v>200</v>
      </c>
      <c r="D78" s="3">
        <v>22.51</v>
      </c>
      <c r="E78" s="3">
        <v>18.600000000000001</v>
      </c>
      <c r="F78" s="3">
        <v>25.72</v>
      </c>
      <c r="G78" s="3">
        <v>299.10000000000002</v>
      </c>
      <c r="H78" s="6">
        <v>220</v>
      </c>
      <c r="I78" s="3">
        <v>24.76</v>
      </c>
      <c r="J78" s="3">
        <v>20.46</v>
      </c>
      <c r="K78" s="3">
        <v>28.29</v>
      </c>
      <c r="L78" s="3">
        <v>329.01</v>
      </c>
    </row>
    <row r="79" spans="1:12" s="66" customFormat="1" ht="15.75" customHeight="1" x14ac:dyDescent="0.25">
      <c r="A79" s="6">
        <v>396</v>
      </c>
      <c r="B79" s="11" t="s">
        <v>28</v>
      </c>
      <c r="C79" s="3">
        <v>150</v>
      </c>
      <c r="D79" s="3">
        <v>0.1</v>
      </c>
      <c r="E79" s="3">
        <v>0</v>
      </c>
      <c r="F79" s="3">
        <v>15.86</v>
      </c>
      <c r="G79" s="3">
        <v>63.8</v>
      </c>
      <c r="H79" s="3">
        <v>200</v>
      </c>
      <c r="I79" s="3">
        <v>0.13</v>
      </c>
      <c r="J79" s="3">
        <v>0</v>
      </c>
      <c r="K79" s="3">
        <v>21.15</v>
      </c>
      <c r="L79" s="3">
        <v>85.1</v>
      </c>
    </row>
    <row r="80" spans="1:12" s="66" customFormat="1" ht="15" customHeight="1" x14ac:dyDescent="0.25">
      <c r="A80" s="63" t="s">
        <v>113</v>
      </c>
      <c r="B80" s="10" t="s">
        <v>124</v>
      </c>
      <c r="C80" s="3">
        <v>40</v>
      </c>
      <c r="D80" s="3">
        <v>2.8</v>
      </c>
      <c r="E80" s="3">
        <v>0.28000000000000003</v>
      </c>
      <c r="F80" s="3">
        <v>19.96</v>
      </c>
      <c r="G80" s="3">
        <v>96</v>
      </c>
      <c r="H80" s="3">
        <v>50</v>
      </c>
      <c r="I80" s="3">
        <v>2.8</v>
      </c>
      <c r="J80" s="3">
        <v>0.28000000000000003</v>
      </c>
      <c r="K80" s="3">
        <v>19.96</v>
      </c>
      <c r="L80" s="3">
        <v>120</v>
      </c>
    </row>
    <row r="81" spans="1:12" s="66" customFormat="1" ht="15" customHeight="1" x14ac:dyDescent="0.25">
      <c r="A81" s="80" t="s">
        <v>111</v>
      </c>
      <c r="B81" s="81"/>
      <c r="C81" s="6">
        <f t="shared" ref="C81:L81" si="7">SUM(C77:C80)</f>
        <v>540</v>
      </c>
      <c r="D81" s="6">
        <f t="shared" si="7"/>
        <v>27.020000000000003</v>
      </c>
      <c r="E81" s="6">
        <f t="shared" si="7"/>
        <v>20.580000000000002</v>
      </c>
      <c r="F81" s="6">
        <f t="shared" si="7"/>
        <v>71.740000000000009</v>
      </c>
      <c r="G81" s="6">
        <f t="shared" si="7"/>
        <v>521.70000000000005</v>
      </c>
      <c r="H81" s="6">
        <f t="shared" si="7"/>
        <v>670</v>
      </c>
      <c r="I81" s="6">
        <f t="shared" si="7"/>
        <v>30.37</v>
      </c>
      <c r="J81" s="6">
        <f t="shared" si="7"/>
        <v>23.57</v>
      </c>
      <c r="K81" s="6">
        <f t="shared" si="7"/>
        <v>86.539999999999992</v>
      </c>
      <c r="L81" s="6">
        <f t="shared" si="7"/>
        <v>638.80999999999995</v>
      </c>
    </row>
    <row r="82" spans="1:12" s="66" customFormat="1" ht="15" customHeight="1" x14ac:dyDescent="0.25">
      <c r="A82" s="58"/>
      <c r="B82" s="58"/>
      <c r="C82" s="58"/>
      <c r="D82" s="37"/>
      <c r="E82" s="37"/>
      <c r="F82" s="37"/>
      <c r="G82" s="37"/>
      <c r="H82" s="37"/>
      <c r="I82" s="37"/>
      <c r="J82" s="37"/>
      <c r="K82" s="37"/>
      <c r="L82" s="37"/>
    </row>
    <row r="83" spans="1:12" s="66" customFormat="1" ht="15" customHeight="1" x14ac:dyDescent="0.25">
      <c r="A83" s="207" t="s">
        <v>125</v>
      </c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9"/>
    </row>
    <row r="84" spans="1:12" s="66" customFormat="1" ht="15.75" customHeight="1" x14ac:dyDescent="0.25">
      <c r="A84" s="6" t="s">
        <v>113</v>
      </c>
      <c r="B84" s="59" t="s">
        <v>128</v>
      </c>
      <c r="C84" s="6">
        <v>200</v>
      </c>
      <c r="D84" s="6">
        <v>6</v>
      </c>
      <c r="E84" s="6">
        <v>6.4</v>
      </c>
      <c r="F84" s="6">
        <v>9.4</v>
      </c>
      <c r="G84" s="6">
        <v>116</v>
      </c>
      <c r="H84" s="6">
        <v>200</v>
      </c>
      <c r="I84" s="6">
        <v>6</v>
      </c>
      <c r="J84" s="6">
        <v>6.4</v>
      </c>
      <c r="K84" s="6">
        <v>9.4</v>
      </c>
      <c r="L84" s="6">
        <v>116</v>
      </c>
    </row>
    <row r="85" spans="1:12" s="66" customFormat="1" x14ac:dyDescent="0.25">
      <c r="A85" s="6" t="s">
        <v>113</v>
      </c>
      <c r="B85" s="12" t="s">
        <v>112</v>
      </c>
      <c r="C85" s="6">
        <v>30</v>
      </c>
      <c r="D85" s="6">
        <v>2.25</v>
      </c>
      <c r="E85" s="6">
        <v>4.5</v>
      </c>
      <c r="F85" s="6">
        <v>20.399999999999999</v>
      </c>
      <c r="G85" s="6">
        <v>132</v>
      </c>
      <c r="H85" s="6">
        <v>30</v>
      </c>
      <c r="I85" s="6">
        <v>2.25</v>
      </c>
      <c r="J85" s="6">
        <v>4.5</v>
      </c>
      <c r="K85" s="6">
        <v>20.399999999999999</v>
      </c>
      <c r="L85" s="6">
        <v>132</v>
      </c>
    </row>
    <row r="86" spans="1:12" s="66" customFormat="1" ht="15" customHeight="1" x14ac:dyDescent="0.25">
      <c r="A86" s="80" t="s">
        <v>111</v>
      </c>
      <c r="B86" s="81"/>
      <c r="C86" s="6">
        <f t="shared" ref="C86:K86" si="8">SUM(C84:C85)</f>
        <v>230</v>
      </c>
      <c r="D86" s="6">
        <f t="shared" si="8"/>
        <v>8.25</v>
      </c>
      <c r="E86" s="6">
        <f t="shared" si="8"/>
        <v>10.9</v>
      </c>
      <c r="F86" s="6">
        <f t="shared" si="8"/>
        <v>29.799999999999997</v>
      </c>
      <c r="G86" s="6">
        <f t="shared" si="8"/>
        <v>248</v>
      </c>
      <c r="H86" s="6">
        <f t="shared" si="8"/>
        <v>230</v>
      </c>
      <c r="I86" s="6">
        <f t="shared" si="8"/>
        <v>8.25</v>
      </c>
      <c r="J86" s="6">
        <f t="shared" si="8"/>
        <v>10.9</v>
      </c>
      <c r="K86" s="6">
        <f t="shared" si="8"/>
        <v>29.799999999999997</v>
      </c>
      <c r="L86" s="6">
        <f>SUM(L84:L85)</f>
        <v>248</v>
      </c>
    </row>
    <row r="87" spans="1:12" s="66" customFormat="1" ht="15" customHeight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</row>
    <row r="88" spans="1:12" s="66" customFormat="1" ht="15" customHeight="1" x14ac:dyDescent="0.25">
      <c r="A88" s="207" t="s">
        <v>129</v>
      </c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9"/>
    </row>
    <row r="89" spans="1:12" s="66" customFormat="1" ht="15.75" customHeight="1" x14ac:dyDescent="0.25">
      <c r="A89" s="6">
        <v>220</v>
      </c>
      <c r="B89" s="11" t="s">
        <v>64</v>
      </c>
      <c r="C89" s="3">
        <v>150</v>
      </c>
      <c r="D89" s="3">
        <v>7.56</v>
      </c>
      <c r="E89" s="3">
        <v>10.39</v>
      </c>
      <c r="F89" s="3">
        <v>0.79</v>
      </c>
      <c r="G89" s="3">
        <v>228.45</v>
      </c>
      <c r="H89" s="3">
        <v>200</v>
      </c>
      <c r="I89" s="3">
        <v>10.1</v>
      </c>
      <c r="J89" s="3">
        <v>13.85</v>
      </c>
      <c r="K89" s="3">
        <v>1.1000000000000001</v>
      </c>
      <c r="L89" s="3">
        <v>304.60000000000002</v>
      </c>
    </row>
    <row r="90" spans="1:12" s="66" customFormat="1" ht="15.75" customHeight="1" x14ac:dyDescent="0.25">
      <c r="A90" s="6" t="s">
        <v>113</v>
      </c>
      <c r="B90" s="12" t="s">
        <v>194</v>
      </c>
      <c r="C90" s="6">
        <v>30</v>
      </c>
      <c r="D90" s="6">
        <v>1.5</v>
      </c>
      <c r="E90" s="6">
        <v>0.06</v>
      </c>
      <c r="F90" s="6">
        <v>26.4</v>
      </c>
      <c r="G90" s="6">
        <v>99</v>
      </c>
      <c r="H90" s="6">
        <v>30</v>
      </c>
      <c r="I90" s="6">
        <v>1.5</v>
      </c>
      <c r="J90" s="6">
        <v>0.06</v>
      </c>
      <c r="K90" s="6">
        <v>26.4</v>
      </c>
      <c r="L90" s="6">
        <v>99</v>
      </c>
    </row>
    <row r="91" spans="1:12" s="66" customFormat="1" ht="15" customHeight="1" x14ac:dyDescent="0.25">
      <c r="A91" s="6">
        <v>410</v>
      </c>
      <c r="B91" s="10" t="s">
        <v>130</v>
      </c>
      <c r="C91" s="3">
        <v>150</v>
      </c>
      <c r="D91" s="3">
        <v>4.4999999999999998E-2</v>
      </c>
      <c r="E91" s="3">
        <v>0</v>
      </c>
      <c r="F91" s="3">
        <v>4.51</v>
      </c>
      <c r="G91" s="3">
        <v>18.239999999999998</v>
      </c>
      <c r="H91" s="3">
        <v>200</v>
      </c>
      <c r="I91" s="3">
        <v>0.06</v>
      </c>
      <c r="J91" s="3">
        <v>0</v>
      </c>
      <c r="K91" s="3">
        <v>6.02</v>
      </c>
      <c r="L91" s="3">
        <v>24.32</v>
      </c>
    </row>
    <row r="92" spans="1:12" s="66" customFormat="1" ht="15" customHeight="1" x14ac:dyDescent="0.25">
      <c r="A92" s="63" t="s">
        <v>113</v>
      </c>
      <c r="B92" s="10" t="s">
        <v>16</v>
      </c>
      <c r="C92" s="3">
        <v>20</v>
      </c>
      <c r="D92" s="3">
        <v>3.4</v>
      </c>
      <c r="E92" s="3">
        <v>1.32</v>
      </c>
      <c r="F92" s="3">
        <v>17</v>
      </c>
      <c r="G92" s="3">
        <v>51.8</v>
      </c>
      <c r="H92" s="3">
        <v>25</v>
      </c>
      <c r="I92" s="3">
        <v>2.12</v>
      </c>
      <c r="J92" s="3">
        <v>0.85</v>
      </c>
      <c r="K92" s="3">
        <v>10.63</v>
      </c>
      <c r="L92" s="3">
        <v>64.8</v>
      </c>
    </row>
    <row r="93" spans="1:12" s="66" customFormat="1" ht="15" customHeight="1" x14ac:dyDescent="0.25">
      <c r="A93" s="80" t="s">
        <v>111</v>
      </c>
      <c r="B93" s="81"/>
      <c r="C93" s="6">
        <f t="shared" ref="C93:K93" si="9">SUM(C89:C91)</f>
        <v>330</v>
      </c>
      <c r="D93" s="6">
        <f t="shared" si="9"/>
        <v>9.1049999999999986</v>
      </c>
      <c r="E93" s="6">
        <f t="shared" si="9"/>
        <v>10.450000000000001</v>
      </c>
      <c r="F93" s="6">
        <f t="shared" si="9"/>
        <v>31.699999999999996</v>
      </c>
      <c r="G93" s="6">
        <f t="shared" si="9"/>
        <v>345.69</v>
      </c>
      <c r="H93" s="6">
        <f t="shared" si="9"/>
        <v>430</v>
      </c>
      <c r="I93" s="6">
        <f t="shared" si="9"/>
        <v>11.66</v>
      </c>
      <c r="J93" s="6">
        <f t="shared" si="9"/>
        <v>13.91</v>
      </c>
      <c r="K93" s="6">
        <f t="shared" si="9"/>
        <v>33.519999999999996</v>
      </c>
      <c r="L93" s="6">
        <f>SUM(L89:L92)</f>
        <v>492.72</v>
      </c>
    </row>
    <row r="94" spans="1:12" s="66" customFormat="1" ht="15" customHeight="1" x14ac:dyDescent="0.25">
      <c r="A94" s="36" t="s">
        <v>131</v>
      </c>
      <c r="B94" s="57"/>
      <c r="C94" s="36">
        <f>C74+C81+C86+C93</f>
        <v>1436</v>
      </c>
      <c r="D94" s="57"/>
      <c r="E94" s="57"/>
      <c r="F94" s="57"/>
      <c r="G94" s="36">
        <f>G74+G81+G86+G93</f>
        <v>1431.8700000000001</v>
      </c>
      <c r="H94" s="36">
        <f>H74+H81+H86+H93</f>
        <v>1747</v>
      </c>
      <c r="I94" s="57"/>
      <c r="J94" s="57"/>
      <c r="K94" s="57"/>
      <c r="L94" s="36">
        <f>L74+L81+L86+L93</f>
        <v>1743.09</v>
      </c>
    </row>
    <row r="95" spans="1:12" s="66" customFormat="1" x14ac:dyDescent="0.25"/>
    <row r="96" spans="1:12" s="66" customFormat="1" ht="15" customHeight="1" x14ac:dyDescent="0.25">
      <c r="A96" s="204">
        <v>44511</v>
      </c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9"/>
    </row>
    <row r="97" spans="1:17" s="66" customFormat="1" ht="15" customHeight="1" x14ac:dyDescent="0.25">
      <c r="A97" s="207" t="s">
        <v>116</v>
      </c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9"/>
    </row>
    <row r="98" spans="1:17" s="66" customFormat="1" ht="15.75" customHeight="1" x14ac:dyDescent="0.25">
      <c r="A98" s="6">
        <v>168</v>
      </c>
      <c r="B98" s="10" t="s">
        <v>8</v>
      </c>
      <c r="C98" s="3">
        <v>150</v>
      </c>
      <c r="D98" s="3">
        <v>4.74</v>
      </c>
      <c r="E98" s="3">
        <v>6.68</v>
      </c>
      <c r="F98" s="3">
        <v>19.12</v>
      </c>
      <c r="G98" s="3">
        <v>155.54</v>
      </c>
      <c r="H98" s="3">
        <v>180</v>
      </c>
      <c r="I98" s="3">
        <v>5.69</v>
      </c>
      <c r="J98" s="3">
        <v>8.02</v>
      </c>
      <c r="K98" s="3">
        <v>22.94</v>
      </c>
      <c r="L98" s="3">
        <v>186.65</v>
      </c>
    </row>
    <row r="99" spans="1:17" s="66" customFormat="1" ht="15.75" customHeight="1" x14ac:dyDescent="0.25">
      <c r="A99" s="6">
        <v>2</v>
      </c>
      <c r="B99" s="64" t="s">
        <v>135</v>
      </c>
      <c r="C99" s="6">
        <v>42</v>
      </c>
      <c r="D99" s="6">
        <v>2.17</v>
      </c>
      <c r="E99" s="6">
        <v>6.79</v>
      </c>
      <c r="F99" s="6">
        <v>13.15</v>
      </c>
      <c r="G99" s="6">
        <v>136.91999999999999</v>
      </c>
      <c r="H99" s="6">
        <v>44</v>
      </c>
      <c r="I99" s="6">
        <v>2.2599999999999998</v>
      </c>
      <c r="J99" s="6">
        <v>6.98</v>
      </c>
      <c r="K99" s="6">
        <v>13.52</v>
      </c>
      <c r="L99" s="6">
        <v>142.74</v>
      </c>
    </row>
    <row r="100" spans="1:17" s="66" customFormat="1" x14ac:dyDescent="0.25">
      <c r="A100" s="6">
        <v>412</v>
      </c>
      <c r="B100" s="10" t="s">
        <v>12</v>
      </c>
      <c r="C100" s="3">
        <v>150</v>
      </c>
      <c r="D100" s="3">
        <v>0.05</v>
      </c>
      <c r="E100" s="3">
        <v>0.01</v>
      </c>
      <c r="F100" s="3">
        <v>11.48</v>
      </c>
      <c r="G100" s="3">
        <v>46.22</v>
      </c>
      <c r="H100" s="3">
        <v>200</v>
      </c>
      <c r="I100" s="3">
        <v>0.1</v>
      </c>
      <c r="J100" s="3">
        <v>0.01</v>
      </c>
      <c r="K100" s="3">
        <v>15.31</v>
      </c>
      <c r="L100" s="3">
        <v>61.63</v>
      </c>
      <c r="Q100" s="66" t="s">
        <v>223</v>
      </c>
    </row>
    <row r="101" spans="1:17" s="66" customFormat="1" ht="15" customHeight="1" x14ac:dyDescent="0.25">
      <c r="A101" s="80" t="s">
        <v>111</v>
      </c>
      <c r="B101" s="81"/>
      <c r="C101" s="6">
        <f t="shared" ref="C101:H101" si="10">SUM(C98:C100)</f>
        <v>342</v>
      </c>
      <c r="D101" s="6">
        <f t="shared" si="10"/>
        <v>6.96</v>
      </c>
      <c r="E101" s="6">
        <f t="shared" si="10"/>
        <v>13.479999999999999</v>
      </c>
      <c r="F101" s="6">
        <f t="shared" si="10"/>
        <v>43.75</v>
      </c>
      <c r="G101" s="6">
        <f t="shared" si="10"/>
        <v>338.67999999999995</v>
      </c>
      <c r="H101" s="6">
        <f t="shared" si="10"/>
        <v>424</v>
      </c>
      <c r="I101" s="6">
        <f>SUM(I98:I100)</f>
        <v>8.0500000000000007</v>
      </c>
      <c r="J101" s="6">
        <f>SUM(J98:J100)</f>
        <v>15.01</v>
      </c>
      <c r="K101" s="6">
        <f>SUM(K98:K100)</f>
        <v>51.77</v>
      </c>
      <c r="L101" s="6">
        <f>SUM(L98:L100)</f>
        <v>391.02</v>
      </c>
    </row>
    <row r="102" spans="1:17" s="66" customFormat="1" ht="15" customHeight="1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</row>
    <row r="103" spans="1:17" s="66" customFormat="1" ht="15" customHeight="1" x14ac:dyDescent="0.25">
      <c r="A103" s="207" t="s">
        <v>117</v>
      </c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9"/>
    </row>
    <row r="104" spans="1:17" s="66" customFormat="1" x14ac:dyDescent="0.25">
      <c r="A104" s="6">
        <v>73</v>
      </c>
      <c r="B104" s="11" t="s">
        <v>71</v>
      </c>
      <c r="C104" s="3">
        <v>150</v>
      </c>
      <c r="D104" s="3">
        <v>1.94</v>
      </c>
      <c r="E104" s="3">
        <v>5.87</v>
      </c>
      <c r="F104" s="3">
        <v>6.84</v>
      </c>
      <c r="G104" s="3">
        <v>85.76</v>
      </c>
      <c r="H104" s="3">
        <v>200</v>
      </c>
      <c r="I104" s="3">
        <v>2.59</v>
      </c>
      <c r="J104" s="3">
        <v>7.83</v>
      </c>
      <c r="K104" s="3">
        <v>9.1199999999999992</v>
      </c>
      <c r="L104" s="3">
        <v>114.34</v>
      </c>
    </row>
    <row r="105" spans="1:17" s="66" customFormat="1" x14ac:dyDescent="0.25">
      <c r="A105" s="6">
        <v>332</v>
      </c>
      <c r="B105" s="48" t="s">
        <v>91</v>
      </c>
      <c r="C105" s="6">
        <v>120</v>
      </c>
      <c r="D105" s="6">
        <v>2.92</v>
      </c>
      <c r="E105" s="6">
        <v>4.29</v>
      </c>
      <c r="F105" s="6">
        <v>29.34</v>
      </c>
      <c r="G105" s="6">
        <v>167.76</v>
      </c>
      <c r="H105" s="3">
        <v>130</v>
      </c>
      <c r="I105" s="4">
        <v>3.37</v>
      </c>
      <c r="J105" s="4">
        <v>4.34</v>
      </c>
      <c r="K105" s="4">
        <v>34.92</v>
      </c>
      <c r="L105" s="3">
        <v>195.15</v>
      </c>
    </row>
    <row r="106" spans="1:17" s="66" customFormat="1" x14ac:dyDescent="0.25">
      <c r="A106" s="6">
        <v>261</v>
      </c>
      <c r="B106" s="47" t="s">
        <v>73</v>
      </c>
      <c r="C106" s="3">
        <v>80</v>
      </c>
      <c r="D106" s="3">
        <v>8.2899999999999991</v>
      </c>
      <c r="E106" s="3">
        <v>4.58</v>
      </c>
      <c r="F106" s="3">
        <v>4.2699999999999996</v>
      </c>
      <c r="G106" s="3">
        <v>171.51</v>
      </c>
      <c r="H106" s="3">
        <v>90</v>
      </c>
      <c r="I106" s="3">
        <v>9.32</v>
      </c>
      <c r="J106" s="3">
        <v>5.12</v>
      </c>
      <c r="K106" s="3">
        <v>4.83</v>
      </c>
      <c r="L106" s="3">
        <v>192.94</v>
      </c>
    </row>
    <row r="107" spans="1:17" s="66" customFormat="1" ht="15.75" customHeight="1" x14ac:dyDescent="0.25">
      <c r="A107" s="6">
        <v>34</v>
      </c>
      <c r="B107" s="11" t="s">
        <v>37</v>
      </c>
      <c r="C107" s="3">
        <v>40</v>
      </c>
      <c r="D107" s="3">
        <v>0.88</v>
      </c>
      <c r="E107" s="3">
        <v>2.68</v>
      </c>
      <c r="F107" s="3">
        <v>4.12</v>
      </c>
      <c r="G107" s="3">
        <v>44</v>
      </c>
      <c r="H107" s="3">
        <v>50</v>
      </c>
      <c r="I107" s="3">
        <v>1.1000000000000001</v>
      </c>
      <c r="J107" s="3">
        <v>3.35</v>
      </c>
      <c r="K107" s="3">
        <v>5.15</v>
      </c>
      <c r="L107" s="3">
        <v>55</v>
      </c>
    </row>
    <row r="108" spans="1:17" s="66" customFormat="1" x14ac:dyDescent="0.25">
      <c r="A108" s="6" t="s">
        <v>113</v>
      </c>
      <c r="B108" s="12" t="s">
        <v>112</v>
      </c>
      <c r="C108" s="6"/>
      <c r="D108" s="6"/>
      <c r="E108" s="6"/>
      <c r="F108" s="6"/>
      <c r="G108" s="6"/>
      <c r="H108" s="6">
        <v>15</v>
      </c>
      <c r="I108" s="6">
        <v>1.1299999999999999</v>
      </c>
      <c r="J108" s="6">
        <v>2.25</v>
      </c>
      <c r="K108" s="6">
        <v>10.4</v>
      </c>
      <c r="L108" s="6">
        <v>66</v>
      </c>
    </row>
    <row r="109" spans="1:17" s="66" customFormat="1" ht="15.75" customHeight="1" x14ac:dyDescent="0.25">
      <c r="A109" s="6">
        <v>394</v>
      </c>
      <c r="B109" s="11" t="s">
        <v>185</v>
      </c>
      <c r="C109" s="3">
        <v>150</v>
      </c>
      <c r="D109" s="3">
        <v>0.12</v>
      </c>
      <c r="E109" s="3">
        <v>0</v>
      </c>
      <c r="F109" s="3">
        <v>11.24</v>
      </c>
      <c r="G109" s="3">
        <v>45</v>
      </c>
      <c r="H109" s="3">
        <v>200</v>
      </c>
      <c r="I109" s="3">
        <v>0.16</v>
      </c>
      <c r="J109" s="3">
        <v>0</v>
      </c>
      <c r="K109" s="3">
        <v>14.99</v>
      </c>
      <c r="L109" s="3">
        <v>60</v>
      </c>
    </row>
    <row r="110" spans="1:17" s="66" customFormat="1" ht="15" customHeight="1" x14ac:dyDescent="0.25">
      <c r="A110" s="63" t="s">
        <v>113</v>
      </c>
      <c r="B110" s="10" t="s">
        <v>124</v>
      </c>
      <c r="C110" s="3">
        <v>40</v>
      </c>
      <c r="D110" s="3">
        <v>2.8</v>
      </c>
      <c r="E110" s="3">
        <v>0.28000000000000003</v>
      </c>
      <c r="F110" s="3">
        <v>19.96</v>
      </c>
      <c r="G110" s="3">
        <v>96</v>
      </c>
      <c r="H110" s="3">
        <v>50</v>
      </c>
      <c r="I110" s="3">
        <v>2.8</v>
      </c>
      <c r="J110" s="3">
        <v>0.28000000000000003</v>
      </c>
      <c r="K110" s="3">
        <v>19.96</v>
      </c>
      <c r="L110" s="3">
        <v>120</v>
      </c>
    </row>
    <row r="111" spans="1:17" s="66" customFormat="1" ht="15" customHeight="1" x14ac:dyDescent="0.25">
      <c r="A111" s="80" t="s">
        <v>111</v>
      </c>
      <c r="B111" s="81"/>
      <c r="C111" s="6">
        <f t="shared" ref="C111:K111" si="11">SUM(C104:C110)</f>
        <v>580</v>
      </c>
      <c r="D111" s="6">
        <f t="shared" si="11"/>
        <v>16.95</v>
      </c>
      <c r="E111" s="6">
        <f t="shared" si="11"/>
        <v>17.700000000000003</v>
      </c>
      <c r="F111" s="6">
        <f t="shared" si="11"/>
        <v>75.77000000000001</v>
      </c>
      <c r="G111" s="6">
        <f t="shared" si="11"/>
        <v>610.03</v>
      </c>
      <c r="H111" s="6">
        <f t="shared" si="11"/>
        <v>735</v>
      </c>
      <c r="I111" s="6">
        <f t="shared" si="11"/>
        <v>20.470000000000002</v>
      </c>
      <c r="J111" s="6">
        <f t="shared" si="11"/>
        <v>23.17</v>
      </c>
      <c r="K111" s="6">
        <f t="shared" si="11"/>
        <v>99.37</v>
      </c>
      <c r="L111" s="6">
        <f>SUM(L104:L110)</f>
        <v>803.43000000000006</v>
      </c>
    </row>
    <row r="112" spans="1:17" s="66" customFormat="1" ht="15" customHeight="1" x14ac:dyDescent="0.25">
      <c r="A112" s="58"/>
      <c r="B112" s="58"/>
      <c r="C112" s="58"/>
      <c r="D112" s="37"/>
      <c r="E112" s="37"/>
      <c r="F112" s="37"/>
      <c r="G112" s="37"/>
      <c r="H112" s="37"/>
      <c r="I112" s="37"/>
      <c r="J112" s="37"/>
      <c r="K112" s="37"/>
      <c r="L112" s="37"/>
    </row>
    <row r="113" spans="1:12" s="66" customFormat="1" ht="15" customHeight="1" x14ac:dyDescent="0.25">
      <c r="A113" s="207" t="s">
        <v>125</v>
      </c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9"/>
    </row>
    <row r="114" spans="1:12" s="66" customFormat="1" x14ac:dyDescent="0.25">
      <c r="A114" s="6" t="s">
        <v>113</v>
      </c>
      <c r="B114" s="11" t="s">
        <v>30</v>
      </c>
      <c r="C114" s="3">
        <v>200</v>
      </c>
      <c r="D114" s="3">
        <v>0.8</v>
      </c>
      <c r="E114" s="3">
        <v>0</v>
      </c>
      <c r="F114" s="3">
        <v>22.6</v>
      </c>
      <c r="G114" s="3">
        <v>92</v>
      </c>
      <c r="H114" s="3">
        <v>200</v>
      </c>
      <c r="I114" s="3">
        <v>0.8</v>
      </c>
      <c r="J114" s="3">
        <v>0</v>
      </c>
      <c r="K114" s="3">
        <v>22.6</v>
      </c>
      <c r="L114" s="3">
        <v>92</v>
      </c>
    </row>
    <row r="115" spans="1:12" s="66" customFormat="1" ht="15" customHeight="1" x14ac:dyDescent="0.25">
      <c r="A115" s="80" t="s">
        <v>111</v>
      </c>
      <c r="B115" s="81"/>
      <c r="C115" s="6">
        <f t="shared" ref="C115:L115" si="12">SUM(C114:C114)</f>
        <v>200</v>
      </c>
      <c r="D115" s="6">
        <f t="shared" si="12"/>
        <v>0.8</v>
      </c>
      <c r="E115" s="6">
        <f t="shared" si="12"/>
        <v>0</v>
      </c>
      <c r="F115" s="6">
        <f t="shared" si="12"/>
        <v>22.6</v>
      </c>
      <c r="G115" s="6">
        <f t="shared" si="12"/>
        <v>92</v>
      </c>
      <c r="H115" s="6">
        <f t="shared" si="12"/>
        <v>200</v>
      </c>
      <c r="I115" s="6">
        <f t="shared" si="12"/>
        <v>0.8</v>
      </c>
      <c r="J115" s="6">
        <f t="shared" si="12"/>
        <v>0</v>
      </c>
      <c r="K115" s="6">
        <f t="shared" si="12"/>
        <v>22.6</v>
      </c>
      <c r="L115" s="6">
        <f t="shared" si="12"/>
        <v>92</v>
      </c>
    </row>
    <row r="116" spans="1:12" s="66" customFormat="1" ht="15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</row>
    <row r="117" spans="1:12" s="66" customFormat="1" ht="15" customHeight="1" x14ac:dyDescent="0.25">
      <c r="A117" s="207" t="s">
        <v>129</v>
      </c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9"/>
    </row>
    <row r="118" spans="1:12" s="66" customFormat="1" x14ac:dyDescent="0.25">
      <c r="A118" s="6">
        <v>114</v>
      </c>
      <c r="B118" s="48" t="s">
        <v>114</v>
      </c>
      <c r="C118" s="6">
        <v>150</v>
      </c>
      <c r="D118" s="6">
        <v>3.52</v>
      </c>
      <c r="E118" s="6">
        <v>6.91</v>
      </c>
      <c r="F118" s="6">
        <v>18.239999999999998</v>
      </c>
      <c r="G118" s="6">
        <v>117.3</v>
      </c>
      <c r="H118" s="6">
        <v>200</v>
      </c>
      <c r="I118" s="6">
        <v>4.6900000000000004</v>
      </c>
      <c r="J118" s="6">
        <v>9.1999999999999993</v>
      </c>
      <c r="K118" s="6">
        <v>13.65</v>
      </c>
      <c r="L118" s="6">
        <v>156.4</v>
      </c>
    </row>
    <row r="119" spans="1:12" s="66" customFormat="1" ht="15.75" customHeight="1" x14ac:dyDescent="0.25">
      <c r="A119" s="6">
        <v>410</v>
      </c>
      <c r="B119" s="10" t="s">
        <v>20</v>
      </c>
      <c r="C119" s="3">
        <v>150</v>
      </c>
      <c r="D119" s="3">
        <v>0.09</v>
      </c>
      <c r="E119" s="3">
        <v>0</v>
      </c>
      <c r="F119" s="3">
        <v>9.0299999999999994</v>
      </c>
      <c r="G119" s="3">
        <v>36.479999999999997</v>
      </c>
      <c r="H119" s="3">
        <v>200</v>
      </c>
      <c r="I119" s="3">
        <v>0.12</v>
      </c>
      <c r="J119" s="3">
        <v>0</v>
      </c>
      <c r="K119" s="3">
        <v>12.04</v>
      </c>
      <c r="L119" s="3">
        <v>48.64</v>
      </c>
    </row>
    <row r="120" spans="1:12" s="66" customFormat="1" ht="15.75" customHeight="1" x14ac:dyDescent="0.25">
      <c r="A120" s="6" t="s">
        <v>113</v>
      </c>
      <c r="B120" s="59" t="s">
        <v>169</v>
      </c>
      <c r="C120" s="6">
        <v>30</v>
      </c>
      <c r="D120" s="6">
        <v>0.3</v>
      </c>
      <c r="E120" s="6">
        <v>2.13</v>
      </c>
      <c r="F120" s="6">
        <v>20.010000000000002</v>
      </c>
      <c r="G120" s="6">
        <v>100.5</v>
      </c>
      <c r="H120" s="6">
        <v>30</v>
      </c>
      <c r="I120" s="6">
        <v>0.3</v>
      </c>
      <c r="J120" s="6">
        <v>2.13</v>
      </c>
      <c r="K120" s="6">
        <v>20.010000000000002</v>
      </c>
      <c r="L120" s="6">
        <v>100.5</v>
      </c>
    </row>
    <row r="121" spans="1:12" s="66" customFormat="1" x14ac:dyDescent="0.25">
      <c r="A121" s="6" t="s">
        <v>113</v>
      </c>
      <c r="B121" s="10" t="s">
        <v>16</v>
      </c>
      <c r="C121" s="3">
        <v>40</v>
      </c>
      <c r="D121" s="3">
        <v>3.4</v>
      </c>
      <c r="E121" s="3">
        <v>1.32</v>
      </c>
      <c r="F121" s="3">
        <v>17</v>
      </c>
      <c r="G121" s="3">
        <v>103.6</v>
      </c>
      <c r="H121" s="3">
        <v>50</v>
      </c>
      <c r="I121" s="3">
        <v>4.25</v>
      </c>
      <c r="J121" s="3">
        <v>1.65</v>
      </c>
      <c r="K121" s="3">
        <v>21.25</v>
      </c>
      <c r="L121" s="3">
        <v>129.5</v>
      </c>
    </row>
    <row r="122" spans="1:12" s="66" customFormat="1" ht="15" customHeight="1" x14ac:dyDescent="0.25">
      <c r="A122" s="80" t="s">
        <v>111</v>
      </c>
      <c r="B122" s="81"/>
      <c r="C122" s="6">
        <f t="shared" ref="C122:K122" si="13">SUM(C118:C121)</f>
        <v>370</v>
      </c>
      <c r="D122" s="6">
        <f t="shared" si="13"/>
        <v>7.31</v>
      </c>
      <c r="E122" s="6">
        <f t="shared" si="13"/>
        <v>10.36</v>
      </c>
      <c r="F122" s="6">
        <f t="shared" si="13"/>
        <v>64.28</v>
      </c>
      <c r="G122" s="6">
        <f t="shared" si="13"/>
        <v>357.88</v>
      </c>
      <c r="H122" s="6">
        <f t="shared" si="13"/>
        <v>480</v>
      </c>
      <c r="I122" s="6">
        <f t="shared" si="13"/>
        <v>9.36</v>
      </c>
      <c r="J122" s="6">
        <f t="shared" si="13"/>
        <v>12.979999999999999</v>
      </c>
      <c r="K122" s="6">
        <f t="shared" si="13"/>
        <v>66.95</v>
      </c>
      <c r="L122" s="6">
        <f>SUM(L118:L121)</f>
        <v>435.04</v>
      </c>
    </row>
    <row r="123" spans="1:12" s="66" customFormat="1" ht="15" customHeight="1" x14ac:dyDescent="0.25">
      <c r="A123" s="36" t="s">
        <v>131</v>
      </c>
      <c r="B123" s="57"/>
      <c r="C123" s="36">
        <f>C101+C111+C122+C115</f>
        <v>1492</v>
      </c>
      <c r="D123" s="57"/>
      <c r="E123" s="57"/>
      <c r="F123" s="57"/>
      <c r="G123" s="36">
        <f>G101+G111+G122+G115</f>
        <v>1398.59</v>
      </c>
      <c r="H123" s="36">
        <f>H101+H111+H122+H115</f>
        <v>1839</v>
      </c>
      <c r="I123" s="57"/>
      <c r="J123" s="57"/>
      <c r="K123" s="57"/>
      <c r="L123" s="36">
        <f>L101+L111+L122+L115</f>
        <v>1721.49</v>
      </c>
    </row>
    <row r="124" spans="1:12" s="66" customFormat="1" x14ac:dyDescent="0.25"/>
    <row r="125" spans="1:12" s="66" customFormat="1" ht="15" customHeight="1" x14ac:dyDescent="0.25">
      <c r="A125" s="204">
        <v>44512</v>
      </c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9"/>
    </row>
    <row r="126" spans="1:12" s="66" customFormat="1" ht="15" customHeight="1" x14ac:dyDescent="0.25">
      <c r="A126" s="207" t="s">
        <v>116</v>
      </c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9"/>
    </row>
    <row r="127" spans="1:12" s="66" customFormat="1" ht="15.75" customHeight="1" x14ac:dyDescent="0.25">
      <c r="A127" s="6">
        <v>168</v>
      </c>
      <c r="B127" s="11" t="s">
        <v>66</v>
      </c>
      <c r="C127" s="3">
        <v>150</v>
      </c>
      <c r="D127" s="3">
        <v>4.78</v>
      </c>
      <c r="E127" s="3">
        <v>5.14</v>
      </c>
      <c r="F127" s="3">
        <v>28.38</v>
      </c>
      <c r="G127" s="3">
        <v>176.21</v>
      </c>
      <c r="H127" s="3">
        <v>180</v>
      </c>
      <c r="I127" s="3">
        <v>5.73</v>
      </c>
      <c r="J127" s="3">
        <v>6.17</v>
      </c>
      <c r="K127" s="3">
        <v>34.06</v>
      </c>
      <c r="L127" s="3">
        <v>211.5</v>
      </c>
    </row>
    <row r="128" spans="1:12" s="66" customFormat="1" ht="15.75" customHeight="1" x14ac:dyDescent="0.25">
      <c r="A128" s="6">
        <v>1</v>
      </c>
      <c r="B128" s="12" t="s">
        <v>110</v>
      </c>
      <c r="C128" s="6">
        <v>36</v>
      </c>
      <c r="D128" s="6">
        <v>2.17</v>
      </c>
      <c r="E128" s="6">
        <v>6.79</v>
      </c>
      <c r="F128" s="6">
        <v>13.15</v>
      </c>
      <c r="G128" s="6">
        <v>122.4</v>
      </c>
      <c r="H128" s="6">
        <v>37</v>
      </c>
      <c r="I128" s="6">
        <v>2.2599999999999998</v>
      </c>
      <c r="J128" s="6">
        <v>6.98</v>
      </c>
      <c r="K128" s="6">
        <v>13.52</v>
      </c>
      <c r="L128" s="6">
        <v>125.8</v>
      </c>
    </row>
    <row r="129" spans="1:16" s="66" customFormat="1" ht="15.75" customHeight="1" x14ac:dyDescent="0.25">
      <c r="A129" s="6">
        <v>416</v>
      </c>
      <c r="B129" s="12" t="s">
        <v>108</v>
      </c>
      <c r="C129" s="6">
        <v>150</v>
      </c>
      <c r="D129" s="6">
        <v>3.15</v>
      </c>
      <c r="E129" s="6">
        <v>2.72</v>
      </c>
      <c r="F129" s="6">
        <v>12.96</v>
      </c>
      <c r="G129" s="6">
        <v>89</v>
      </c>
      <c r="H129" s="6">
        <v>200</v>
      </c>
      <c r="I129" s="6">
        <v>4.2</v>
      </c>
      <c r="J129" s="6">
        <v>3.62</v>
      </c>
      <c r="K129" s="6">
        <v>17.28</v>
      </c>
      <c r="L129" s="6">
        <v>118.66</v>
      </c>
    </row>
    <row r="130" spans="1:16" s="66" customFormat="1" ht="15" customHeight="1" x14ac:dyDescent="0.25">
      <c r="A130" s="80" t="s">
        <v>111</v>
      </c>
      <c r="B130" s="81"/>
      <c r="C130" s="6">
        <f t="shared" ref="C130:H130" si="14">SUM(C127:C129)</f>
        <v>336</v>
      </c>
      <c r="D130" s="6">
        <f t="shared" si="14"/>
        <v>10.1</v>
      </c>
      <c r="E130" s="6">
        <f t="shared" si="14"/>
        <v>14.65</v>
      </c>
      <c r="F130" s="6">
        <f t="shared" si="14"/>
        <v>54.49</v>
      </c>
      <c r="G130" s="6">
        <f>SUM(G127:G129)</f>
        <v>387.61</v>
      </c>
      <c r="H130" s="6">
        <f t="shared" si="14"/>
        <v>417</v>
      </c>
      <c r="I130" s="6">
        <f>SUM(I127:I129)</f>
        <v>12.190000000000001</v>
      </c>
      <c r="J130" s="6">
        <f>SUM(J127:J129)</f>
        <v>16.77</v>
      </c>
      <c r="K130" s="6">
        <f>SUM(K127:K129)</f>
        <v>64.86</v>
      </c>
      <c r="L130" s="6">
        <f>SUM(L127:L129)</f>
        <v>455.96000000000004</v>
      </c>
    </row>
    <row r="131" spans="1:16" s="66" customFormat="1" ht="15" customHeight="1" x14ac:dyDescent="0.25">
      <c r="A131" s="58"/>
      <c r="B131" s="58"/>
      <c r="C131" s="58"/>
      <c r="D131" s="37"/>
      <c r="E131" s="37"/>
      <c r="F131" s="37"/>
      <c r="G131" s="37"/>
      <c r="H131" s="37"/>
      <c r="I131" s="37"/>
      <c r="J131" s="37"/>
      <c r="K131" s="37"/>
      <c r="L131" s="37"/>
    </row>
    <row r="132" spans="1:16" s="66" customFormat="1" ht="15" customHeight="1" x14ac:dyDescent="0.25">
      <c r="A132" s="207" t="s">
        <v>117</v>
      </c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9"/>
    </row>
    <row r="133" spans="1:16" s="66" customFormat="1" x14ac:dyDescent="0.25">
      <c r="A133" s="6">
        <v>70</v>
      </c>
      <c r="B133" s="10" t="s">
        <v>172</v>
      </c>
      <c r="C133" s="3">
        <v>150</v>
      </c>
      <c r="D133" s="3">
        <v>1.1599999999999999</v>
      </c>
      <c r="E133" s="3">
        <v>3.8</v>
      </c>
      <c r="F133" s="3">
        <v>6.03</v>
      </c>
      <c r="G133" s="3">
        <v>62.5</v>
      </c>
      <c r="H133" s="3">
        <v>200</v>
      </c>
      <c r="I133" s="3">
        <v>1.55</v>
      </c>
      <c r="J133" s="3">
        <v>5.0999999999999996</v>
      </c>
      <c r="K133" s="3">
        <v>8.0399999999999991</v>
      </c>
      <c r="L133" s="3">
        <v>83.33</v>
      </c>
    </row>
    <row r="134" spans="1:16" s="66" customFormat="1" ht="16.5" customHeight="1" x14ac:dyDescent="0.25">
      <c r="A134" s="6" t="s">
        <v>134</v>
      </c>
      <c r="B134" s="47" t="s">
        <v>59</v>
      </c>
      <c r="C134" s="3">
        <v>120</v>
      </c>
      <c r="D134" s="3">
        <v>2.48</v>
      </c>
      <c r="E134" s="3">
        <v>4.5599999999999996</v>
      </c>
      <c r="F134" s="3" t="s">
        <v>60</v>
      </c>
      <c r="G134" s="3">
        <v>104.8</v>
      </c>
      <c r="H134" s="3">
        <v>130</v>
      </c>
      <c r="I134" s="3">
        <v>2.69</v>
      </c>
      <c r="J134" s="3">
        <v>4.9400000000000004</v>
      </c>
      <c r="K134" s="3">
        <v>27.56</v>
      </c>
      <c r="L134" s="3">
        <v>113.53</v>
      </c>
    </row>
    <row r="135" spans="1:16" s="66" customFormat="1" ht="15.75" customHeight="1" x14ac:dyDescent="0.25">
      <c r="A135" s="6">
        <v>304</v>
      </c>
      <c r="B135" s="12" t="s">
        <v>150</v>
      </c>
      <c r="C135" s="3">
        <v>60</v>
      </c>
      <c r="D135" s="3">
        <v>5.67</v>
      </c>
      <c r="E135" s="3">
        <v>13.74</v>
      </c>
      <c r="F135" s="3">
        <v>1.34</v>
      </c>
      <c r="G135" s="3">
        <v>154.05000000000001</v>
      </c>
      <c r="H135" s="3">
        <v>70</v>
      </c>
      <c r="I135" s="3">
        <v>6.61</v>
      </c>
      <c r="J135" s="3">
        <v>16.03</v>
      </c>
      <c r="K135" s="3">
        <v>1.56</v>
      </c>
      <c r="L135" s="3">
        <v>179.92</v>
      </c>
    </row>
    <row r="136" spans="1:16" s="66" customFormat="1" ht="15.75" customHeight="1" x14ac:dyDescent="0.25">
      <c r="A136" s="6">
        <v>394</v>
      </c>
      <c r="B136" s="11" t="s">
        <v>257</v>
      </c>
      <c r="C136" s="3">
        <v>150</v>
      </c>
      <c r="D136" s="3">
        <v>0.25</v>
      </c>
      <c r="E136" s="3">
        <v>0</v>
      </c>
      <c r="F136" s="3">
        <v>17</v>
      </c>
      <c r="G136" s="3">
        <v>68.989999999999995</v>
      </c>
      <c r="H136" s="3">
        <v>200</v>
      </c>
      <c r="I136" s="3">
        <v>0.33</v>
      </c>
      <c r="J136" s="3">
        <v>0</v>
      </c>
      <c r="K136" s="3">
        <v>22.67</v>
      </c>
      <c r="L136" s="3">
        <v>91.99</v>
      </c>
    </row>
    <row r="137" spans="1:16" s="66" customFormat="1" ht="15" customHeight="1" x14ac:dyDescent="0.25">
      <c r="A137" s="63" t="s">
        <v>113</v>
      </c>
      <c r="B137" s="10" t="s">
        <v>124</v>
      </c>
      <c r="C137" s="3">
        <v>20</v>
      </c>
      <c r="D137" s="3">
        <v>2.8</v>
      </c>
      <c r="E137" s="3">
        <v>0.28000000000000003</v>
      </c>
      <c r="F137" s="3">
        <v>19.96</v>
      </c>
      <c r="G137" s="3">
        <v>48</v>
      </c>
      <c r="H137" s="3">
        <v>50</v>
      </c>
      <c r="I137" s="3">
        <v>2.8</v>
      </c>
      <c r="J137" s="3">
        <v>0.28000000000000003</v>
      </c>
      <c r="K137" s="3">
        <v>19.96</v>
      </c>
      <c r="L137" s="3">
        <v>60</v>
      </c>
      <c r="P137" s="66" t="s">
        <v>234</v>
      </c>
    </row>
    <row r="138" spans="1:16" s="66" customFormat="1" ht="15" customHeight="1" x14ac:dyDescent="0.25">
      <c r="A138" s="80" t="s">
        <v>111</v>
      </c>
      <c r="B138" s="81"/>
      <c r="C138" s="6">
        <f>SUM(C133:C137)</f>
        <v>500</v>
      </c>
      <c r="D138" s="6">
        <f t="shared" ref="D138:K138" si="15">SUM(D133:D137)</f>
        <v>12.36</v>
      </c>
      <c r="E138" s="6">
        <f t="shared" si="15"/>
        <v>22.380000000000003</v>
      </c>
      <c r="F138" s="6">
        <f t="shared" si="15"/>
        <v>44.33</v>
      </c>
      <c r="G138" s="6">
        <f>SUM(G133:G137)</f>
        <v>438.34000000000003</v>
      </c>
      <c r="H138" s="6">
        <f t="shared" si="15"/>
        <v>650</v>
      </c>
      <c r="I138" s="6">
        <f t="shared" si="15"/>
        <v>13.98</v>
      </c>
      <c r="J138" s="6">
        <f t="shared" si="15"/>
        <v>26.35</v>
      </c>
      <c r="K138" s="6">
        <f t="shared" si="15"/>
        <v>79.789999999999992</v>
      </c>
      <c r="L138" s="6">
        <f>SUM(L133:L137)</f>
        <v>528.77</v>
      </c>
    </row>
    <row r="139" spans="1:16" s="66" customFormat="1" ht="15" customHeight="1" x14ac:dyDescent="0.25">
      <c r="A139" s="58"/>
      <c r="B139" s="58"/>
      <c r="C139" s="58"/>
      <c r="D139" s="37"/>
      <c r="E139" s="37"/>
      <c r="F139" s="37"/>
      <c r="G139" s="37"/>
      <c r="H139" s="37"/>
      <c r="I139" s="37"/>
      <c r="J139" s="37"/>
      <c r="K139" s="37"/>
      <c r="L139" s="37"/>
    </row>
    <row r="140" spans="1:16" s="66" customFormat="1" ht="15" customHeight="1" x14ac:dyDescent="0.25">
      <c r="A140" s="207" t="s">
        <v>125</v>
      </c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09"/>
    </row>
    <row r="141" spans="1:16" s="66" customFormat="1" x14ac:dyDescent="0.25"/>
    <row r="142" spans="1:16" s="66" customFormat="1" ht="15.75" customHeight="1" x14ac:dyDescent="0.25">
      <c r="A142" s="6">
        <v>417</v>
      </c>
      <c r="B142" s="83" t="s">
        <v>255</v>
      </c>
      <c r="C142" s="3">
        <v>200</v>
      </c>
      <c r="D142" s="3">
        <v>0.11</v>
      </c>
      <c r="E142" s="3">
        <v>0</v>
      </c>
      <c r="F142" s="3">
        <v>21.1</v>
      </c>
      <c r="G142" s="3">
        <v>84.7</v>
      </c>
      <c r="H142" s="3">
        <v>200</v>
      </c>
      <c r="I142" s="3">
        <v>0.11</v>
      </c>
      <c r="J142" s="3">
        <v>0</v>
      </c>
      <c r="K142" s="3">
        <v>21.1</v>
      </c>
      <c r="L142" s="3">
        <v>84.7</v>
      </c>
    </row>
    <row r="143" spans="1:16" s="66" customFormat="1" x14ac:dyDescent="0.25">
      <c r="A143" s="6" t="s">
        <v>113</v>
      </c>
      <c r="B143" s="12" t="s">
        <v>112</v>
      </c>
      <c r="C143" s="6">
        <v>15</v>
      </c>
      <c r="D143" s="6">
        <v>1.1299999999999999</v>
      </c>
      <c r="E143" s="6">
        <v>2.25</v>
      </c>
      <c r="F143" s="6">
        <v>10.4</v>
      </c>
      <c r="G143" s="6">
        <v>66</v>
      </c>
      <c r="H143" s="6">
        <v>30</v>
      </c>
      <c r="I143" s="6">
        <v>2.25</v>
      </c>
      <c r="J143" s="6">
        <v>4.5</v>
      </c>
      <c r="K143" s="6">
        <v>20.399999999999999</v>
      </c>
      <c r="L143" s="6">
        <v>132</v>
      </c>
    </row>
    <row r="144" spans="1:16" s="66" customFormat="1" ht="15" customHeight="1" x14ac:dyDescent="0.25">
      <c r="A144" s="80" t="s">
        <v>111</v>
      </c>
      <c r="B144" s="81"/>
      <c r="C144" s="6">
        <f t="shared" ref="C144:L144" si="16">SUM(C142:C143)</f>
        <v>215</v>
      </c>
      <c r="D144" s="6">
        <f t="shared" si="16"/>
        <v>1.24</v>
      </c>
      <c r="E144" s="6">
        <f t="shared" si="16"/>
        <v>2.25</v>
      </c>
      <c r="F144" s="6">
        <f t="shared" si="16"/>
        <v>31.5</v>
      </c>
      <c r="G144" s="6">
        <f t="shared" si="16"/>
        <v>150.69999999999999</v>
      </c>
      <c r="H144" s="6">
        <f t="shared" si="16"/>
        <v>230</v>
      </c>
      <c r="I144" s="6">
        <f t="shared" si="16"/>
        <v>2.36</v>
      </c>
      <c r="J144" s="6">
        <f t="shared" si="16"/>
        <v>4.5</v>
      </c>
      <c r="K144" s="6">
        <f t="shared" si="16"/>
        <v>41.5</v>
      </c>
      <c r="L144" s="6">
        <f t="shared" si="16"/>
        <v>216.7</v>
      </c>
    </row>
    <row r="145" spans="1:12" s="66" customFormat="1" ht="15" customHeight="1" x14ac:dyDescent="0.25">
      <c r="A145" s="207" t="s">
        <v>129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9"/>
    </row>
    <row r="146" spans="1:12" s="66" customFormat="1" ht="15.75" customHeight="1" x14ac:dyDescent="0.25">
      <c r="A146" s="6">
        <v>217</v>
      </c>
      <c r="B146" s="12" t="s">
        <v>98</v>
      </c>
      <c r="C146" s="6">
        <v>150</v>
      </c>
      <c r="D146" s="6">
        <v>6.3</v>
      </c>
      <c r="E146" s="6">
        <v>5.25</v>
      </c>
      <c r="F146" s="6">
        <v>18.600000000000001</v>
      </c>
      <c r="G146" s="6">
        <v>147.9</v>
      </c>
      <c r="H146" s="6">
        <v>200</v>
      </c>
      <c r="I146" s="6">
        <v>8.4</v>
      </c>
      <c r="J146" s="6">
        <v>7</v>
      </c>
      <c r="K146" s="6">
        <v>24.8</v>
      </c>
      <c r="L146" s="6">
        <v>197.2</v>
      </c>
    </row>
    <row r="147" spans="1:12" s="66" customFormat="1" ht="15.75" customHeight="1" x14ac:dyDescent="0.25">
      <c r="A147" s="6" t="s">
        <v>145</v>
      </c>
      <c r="B147" s="12" t="s">
        <v>147</v>
      </c>
      <c r="C147" s="6">
        <v>40</v>
      </c>
      <c r="D147" s="6">
        <v>5.32</v>
      </c>
      <c r="E147" s="6">
        <v>1.98</v>
      </c>
      <c r="F147" s="6">
        <v>31.44</v>
      </c>
      <c r="G147" s="6">
        <v>164.71</v>
      </c>
      <c r="H147" s="6">
        <v>60</v>
      </c>
      <c r="I147" s="6">
        <v>7.08</v>
      </c>
      <c r="J147" s="6">
        <v>2.63</v>
      </c>
      <c r="K147" s="6">
        <v>41.81</v>
      </c>
      <c r="L147" s="6">
        <v>219.07</v>
      </c>
    </row>
    <row r="148" spans="1:12" s="66" customFormat="1" ht="15" customHeight="1" x14ac:dyDescent="0.25">
      <c r="A148" s="6">
        <v>410</v>
      </c>
      <c r="B148" s="10" t="s">
        <v>130</v>
      </c>
      <c r="C148" s="3">
        <v>150</v>
      </c>
      <c r="D148" s="3">
        <v>4.4999999999999998E-2</v>
      </c>
      <c r="E148" s="3">
        <v>0</v>
      </c>
      <c r="F148" s="3">
        <v>4.51</v>
      </c>
      <c r="G148" s="3">
        <v>18.239999999999998</v>
      </c>
      <c r="H148" s="3">
        <v>200</v>
      </c>
      <c r="I148" s="3">
        <v>0.06</v>
      </c>
      <c r="J148" s="3">
        <v>0</v>
      </c>
      <c r="K148" s="3">
        <v>6.02</v>
      </c>
      <c r="L148" s="3">
        <v>24.32</v>
      </c>
    </row>
    <row r="149" spans="1:12" s="66" customFormat="1" ht="15" customHeight="1" x14ac:dyDescent="0.25">
      <c r="A149" s="63" t="s">
        <v>113</v>
      </c>
      <c r="B149" s="10" t="s">
        <v>16</v>
      </c>
      <c r="C149" s="3">
        <v>20</v>
      </c>
      <c r="D149" s="3">
        <v>3.4</v>
      </c>
      <c r="E149" s="3">
        <v>1.32</v>
      </c>
      <c r="F149" s="3">
        <v>17</v>
      </c>
      <c r="G149" s="3">
        <v>51.8</v>
      </c>
      <c r="H149" s="3">
        <v>25</v>
      </c>
      <c r="I149" s="3">
        <v>4.25</v>
      </c>
      <c r="J149" s="3">
        <v>1.65</v>
      </c>
      <c r="K149" s="3">
        <v>21.25</v>
      </c>
      <c r="L149" s="3">
        <v>64.8</v>
      </c>
    </row>
    <row r="150" spans="1:12" s="66" customFormat="1" ht="15" customHeight="1" x14ac:dyDescent="0.25">
      <c r="A150" s="80" t="s">
        <v>111</v>
      </c>
      <c r="B150" s="81"/>
      <c r="C150" s="6">
        <f t="shared" ref="C150:K150" si="17">SUM(C146:C149)</f>
        <v>360</v>
      </c>
      <c r="D150" s="6">
        <f t="shared" si="17"/>
        <v>15.065000000000001</v>
      </c>
      <c r="E150" s="6">
        <f t="shared" si="17"/>
        <v>8.5500000000000007</v>
      </c>
      <c r="F150" s="6">
        <f t="shared" si="17"/>
        <v>71.550000000000011</v>
      </c>
      <c r="G150" s="6">
        <f t="shared" si="17"/>
        <v>382.65000000000003</v>
      </c>
      <c r="H150" s="6">
        <f t="shared" si="17"/>
        <v>485</v>
      </c>
      <c r="I150" s="6">
        <f t="shared" si="17"/>
        <v>19.79</v>
      </c>
      <c r="J150" s="6">
        <f t="shared" si="17"/>
        <v>11.28</v>
      </c>
      <c r="K150" s="6">
        <f t="shared" si="17"/>
        <v>93.88</v>
      </c>
      <c r="L150" s="6">
        <f>SUM(L146:L149)</f>
        <v>505.39</v>
      </c>
    </row>
    <row r="151" spans="1:12" s="66" customFormat="1" ht="15" customHeight="1" x14ac:dyDescent="0.25">
      <c r="A151" s="36" t="s">
        <v>131</v>
      </c>
      <c r="B151" s="57"/>
      <c r="C151" s="36">
        <f>C130+C138+C144+C150</f>
        <v>1411</v>
      </c>
      <c r="D151" s="57"/>
      <c r="E151" s="57"/>
      <c r="F151" s="57"/>
      <c r="G151" s="36">
        <f>G130+G138+G144+G150</f>
        <v>1359.3000000000002</v>
      </c>
      <c r="H151" s="36">
        <f>H130+H138+H144+H150</f>
        <v>1782</v>
      </c>
      <c r="I151" s="57"/>
      <c r="J151" s="57"/>
      <c r="K151" s="57"/>
      <c r="L151" s="36">
        <f>L130+L138+L144+L150</f>
        <v>1706.8200000000002</v>
      </c>
    </row>
    <row r="152" spans="1:12" s="66" customFormat="1" x14ac:dyDescent="0.25"/>
    <row r="153" spans="1:12" s="66" customFormat="1" ht="15" customHeight="1" x14ac:dyDescent="0.25">
      <c r="A153" s="204">
        <v>44515</v>
      </c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9"/>
    </row>
    <row r="154" spans="1:12" s="66" customFormat="1" ht="15" customHeight="1" x14ac:dyDescent="0.25">
      <c r="A154" s="207" t="s">
        <v>116</v>
      </c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9"/>
    </row>
    <row r="155" spans="1:12" s="66" customFormat="1" ht="15.75" customHeight="1" x14ac:dyDescent="0.25">
      <c r="A155" s="6">
        <v>177</v>
      </c>
      <c r="B155" s="11" t="s">
        <v>83</v>
      </c>
      <c r="C155" s="3">
        <v>150</v>
      </c>
      <c r="D155" s="3">
        <v>3.86</v>
      </c>
      <c r="E155" s="3">
        <v>8.2899999999999991</v>
      </c>
      <c r="F155" s="3">
        <v>30.1</v>
      </c>
      <c r="G155" s="3">
        <v>224.6</v>
      </c>
      <c r="H155" s="3">
        <v>180</v>
      </c>
      <c r="I155" s="3">
        <v>4.75</v>
      </c>
      <c r="J155" s="3">
        <v>10.210000000000001</v>
      </c>
      <c r="K155" s="3">
        <v>37.130000000000003</v>
      </c>
      <c r="L155" s="3">
        <v>276.3</v>
      </c>
    </row>
    <row r="156" spans="1:12" s="66" customFormat="1" ht="15.75" customHeight="1" x14ac:dyDescent="0.25">
      <c r="A156" s="6">
        <v>3</v>
      </c>
      <c r="B156" s="64" t="s">
        <v>153</v>
      </c>
      <c r="C156" s="6">
        <v>42</v>
      </c>
      <c r="D156" s="6">
        <v>4.41</v>
      </c>
      <c r="E156" s="6">
        <v>6.42</v>
      </c>
      <c r="F156" s="6">
        <v>13.58</v>
      </c>
      <c r="G156" s="6">
        <v>129.69999999999999</v>
      </c>
      <c r="H156" s="6">
        <v>44</v>
      </c>
      <c r="I156" s="6">
        <v>4.7300000000000004</v>
      </c>
      <c r="J156" s="6">
        <v>6.88</v>
      </c>
      <c r="K156" s="6">
        <v>14.56</v>
      </c>
      <c r="L156" s="6">
        <v>139</v>
      </c>
    </row>
    <row r="157" spans="1:12" s="66" customFormat="1" ht="15.75" customHeight="1" x14ac:dyDescent="0.25">
      <c r="A157" s="6">
        <v>414</v>
      </c>
      <c r="B157" s="11" t="s">
        <v>24</v>
      </c>
      <c r="C157" s="3">
        <v>150</v>
      </c>
      <c r="D157" s="3">
        <v>2.09</v>
      </c>
      <c r="E157" s="3">
        <v>2.39</v>
      </c>
      <c r="F157" s="3">
        <v>14.78</v>
      </c>
      <c r="G157" s="3">
        <v>89.02</v>
      </c>
      <c r="H157" s="3">
        <v>200</v>
      </c>
      <c r="I157" s="3">
        <v>2.79</v>
      </c>
      <c r="J157" s="3">
        <v>3.19</v>
      </c>
      <c r="K157" s="3">
        <v>19.71</v>
      </c>
      <c r="L157" s="3">
        <v>118.69</v>
      </c>
    </row>
    <row r="158" spans="1:12" s="66" customFormat="1" ht="15" customHeight="1" x14ac:dyDescent="0.25">
      <c r="A158" s="80" t="s">
        <v>111</v>
      </c>
      <c r="B158" s="81"/>
      <c r="C158" s="6">
        <f>SUM(C155:C157)</f>
        <v>342</v>
      </c>
      <c r="D158" s="6">
        <f t="shared" ref="D158:L158" si="18">SUM(D155:D157)</f>
        <v>10.36</v>
      </c>
      <c r="E158" s="6">
        <f t="shared" si="18"/>
        <v>17.099999999999998</v>
      </c>
      <c r="F158" s="6">
        <f t="shared" si="18"/>
        <v>58.46</v>
      </c>
      <c r="G158" s="6">
        <f t="shared" si="18"/>
        <v>443.31999999999994</v>
      </c>
      <c r="H158" s="6">
        <f t="shared" si="18"/>
        <v>424</v>
      </c>
      <c r="I158" s="6">
        <f t="shared" si="18"/>
        <v>12.27</v>
      </c>
      <c r="J158" s="6">
        <f t="shared" si="18"/>
        <v>20.28</v>
      </c>
      <c r="K158" s="6">
        <f t="shared" si="18"/>
        <v>71.400000000000006</v>
      </c>
      <c r="L158" s="6">
        <f t="shared" si="18"/>
        <v>533.99</v>
      </c>
    </row>
    <row r="159" spans="1:12" s="66" customFormat="1" ht="15" customHeight="1" x14ac:dyDescent="0.25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</row>
    <row r="160" spans="1:12" s="66" customFormat="1" ht="15" customHeight="1" x14ac:dyDescent="0.25">
      <c r="A160" s="207" t="s">
        <v>117</v>
      </c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9"/>
    </row>
    <row r="161" spans="1:16" s="66" customFormat="1" x14ac:dyDescent="0.25">
      <c r="A161" s="6">
        <v>91</v>
      </c>
      <c r="B161" s="12" t="s">
        <v>85</v>
      </c>
      <c r="C161" s="3">
        <v>150</v>
      </c>
      <c r="D161" s="3">
        <v>6</v>
      </c>
      <c r="E161" s="3">
        <v>8.85</v>
      </c>
      <c r="F161" s="3">
        <v>9.24</v>
      </c>
      <c r="G161" s="3">
        <v>155.24</v>
      </c>
      <c r="H161" s="3">
        <v>200</v>
      </c>
      <c r="I161" s="3">
        <v>8</v>
      </c>
      <c r="J161" s="3">
        <v>11.8</v>
      </c>
      <c r="K161" s="3">
        <v>12.32</v>
      </c>
      <c r="L161" s="3">
        <v>206.99</v>
      </c>
    </row>
    <row r="162" spans="1:16" s="66" customFormat="1" x14ac:dyDescent="0.25">
      <c r="A162" s="6">
        <v>332</v>
      </c>
      <c r="B162" s="12" t="s">
        <v>90</v>
      </c>
      <c r="C162" s="6">
        <v>120</v>
      </c>
      <c r="D162" s="6">
        <v>2.92</v>
      </c>
      <c r="E162" s="6">
        <v>4.29</v>
      </c>
      <c r="F162" s="6">
        <v>29.34</v>
      </c>
      <c r="G162" s="6">
        <v>167.76</v>
      </c>
      <c r="H162" s="3">
        <v>130</v>
      </c>
      <c r="I162" s="6">
        <v>3.16</v>
      </c>
      <c r="J162" s="6">
        <v>4.6500000000000004</v>
      </c>
      <c r="K162" s="6">
        <v>31.79</v>
      </c>
      <c r="L162" s="6">
        <v>181.74</v>
      </c>
    </row>
    <row r="163" spans="1:16" s="66" customFormat="1" ht="15.75" customHeight="1" x14ac:dyDescent="0.25">
      <c r="A163" s="6">
        <v>293</v>
      </c>
      <c r="B163" s="11" t="s">
        <v>27</v>
      </c>
      <c r="C163" s="3">
        <v>80</v>
      </c>
      <c r="D163" s="3">
        <v>14.85</v>
      </c>
      <c r="E163" s="3">
        <v>16.579999999999998</v>
      </c>
      <c r="F163" s="3">
        <v>4.62</v>
      </c>
      <c r="G163" s="3">
        <v>227.03</v>
      </c>
      <c r="H163" s="3">
        <v>90</v>
      </c>
      <c r="I163" s="3">
        <v>16.7</v>
      </c>
      <c r="J163" s="3">
        <v>18.649999999999999</v>
      </c>
      <c r="K163" s="3">
        <v>5.19</v>
      </c>
      <c r="L163" s="3">
        <v>255.4</v>
      </c>
    </row>
    <row r="164" spans="1:16" s="66" customFormat="1" ht="15.75" customHeight="1" x14ac:dyDescent="0.25">
      <c r="A164" s="6" t="s">
        <v>113</v>
      </c>
      <c r="B164" s="12" t="s">
        <v>243</v>
      </c>
      <c r="C164" s="6">
        <v>40</v>
      </c>
      <c r="D164" s="6">
        <v>0</v>
      </c>
      <c r="E164" s="6">
        <v>0</v>
      </c>
      <c r="F164" s="6">
        <v>1.2</v>
      </c>
      <c r="G164" s="6">
        <v>4.8</v>
      </c>
      <c r="H164" s="6">
        <v>50</v>
      </c>
      <c r="I164" s="6">
        <v>0</v>
      </c>
      <c r="J164" s="6">
        <v>0</v>
      </c>
      <c r="K164" s="6">
        <v>1.5</v>
      </c>
      <c r="L164" s="6">
        <v>6</v>
      </c>
    </row>
    <row r="165" spans="1:16" s="66" customFormat="1" ht="15.75" customHeight="1" x14ac:dyDescent="0.25">
      <c r="A165" s="6">
        <v>396</v>
      </c>
      <c r="B165" s="11" t="s">
        <v>28</v>
      </c>
      <c r="C165" s="3">
        <v>150</v>
      </c>
      <c r="D165" s="3">
        <v>0.1</v>
      </c>
      <c r="E165" s="3">
        <v>0</v>
      </c>
      <c r="F165" s="3">
        <v>15.86</v>
      </c>
      <c r="G165" s="3">
        <v>63.8</v>
      </c>
      <c r="H165" s="3">
        <v>200</v>
      </c>
      <c r="I165" s="3">
        <v>0.13</v>
      </c>
      <c r="J165" s="3">
        <v>0</v>
      </c>
      <c r="K165" s="3">
        <v>21.15</v>
      </c>
      <c r="L165" s="3">
        <v>85.1</v>
      </c>
    </row>
    <row r="166" spans="1:16" s="66" customFormat="1" ht="15" customHeight="1" x14ac:dyDescent="0.25">
      <c r="A166" s="63" t="s">
        <v>113</v>
      </c>
      <c r="B166" s="10" t="s">
        <v>124</v>
      </c>
      <c r="C166" s="3">
        <v>20</v>
      </c>
      <c r="D166" s="3">
        <v>2.8</v>
      </c>
      <c r="E166" s="3">
        <v>0.28000000000000003</v>
      </c>
      <c r="F166" s="3">
        <v>19.96</v>
      </c>
      <c r="G166" s="3">
        <v>48</v>
      </c>
      <c r="H166" s="3">
        <v>25</v>
      </c>
      <c r="I166" s="3">
        <v>2.8</v>
      </c>
      <c r="J166" s="3">
        <v>0.28000000000000003</v>
      </c>
      <c r="K166" s="3">
        <v>19.96</v>
      </c>
      <c r="L166" s="3">
        <v>60</v>
      </c>
      <c r="P166" s="66" t="s">
        <v>234</v>
      </c>
    </row>
    <row r="167" spans="1:16" s="66" customFormat="1" ht="15" customHeight="1" x14ac:dyDescent="0.25">
      <c r="A167" s="80" t="s">
        <v>111</v>
      </c>
      <c r="B167" s="81"/>
      <c r="C167" s="6">
        <f t="shared" ref="C167:K167" si="19">SUM(C161:C166)</f>
        <v>560</v>
      </c>
      <c r="D167" s="6">
        <f t="shared" si="19"/>
        <v>26.67</v>
      </c>
      <c r="E167" s="6">
        <f t="shared" si="19"/>
        <v>30</v>
      </c>
      <c r="F167" s="6">
        <f t="shared" si="19"/>
        <v>80.22</v>
      </c>
      <c r="G167" s="6">
        <f t="shared" si="19"/>
        <v>666.62999999999988</v>
      </c>
      <c r="H167" s="6">
        <f t="shared" si="19"/>
        <v>695</v>
      </c>
      <c r="I167" s="6">
        <f t="shared" si="19"/>
        <v>30.79</v>
      </c>
      <c r="J167" s="6">
        <f t="shared" si="19"/>
        <v>35.380000000000003</v>
      </c>
      <c r="K167" s="6">
        <f t="shared" si="19"/>
        <v>91.91</v>
      </c>
      <c r="L167" s="6">
        <f>SUM(L161:L166)</f>
        <v>795.23</v>
      </c>
    </row>
    <row r="168" spans="1:16" s="66" customFormat="1" ht="15" customHeight="1" x14ac:dyDescent="0.25">
      <c r="A168" s="58"/>
      <c r="B168" s="58"/>
      <c r="C168" s="58"/>
      <c r="D168" s="37"/>
      <c r="E168" s="37"/>
      <c r="F168" s="37"/>
      <c r="G168" s="37"/>
      <c r="H168" s="37"/>
      <c r="I168" s="37"/>
      <c r="J168" s="37"/>
      <c r="K168" s="37"/>
      <c r="L168" s="37"/>
    </row>
    <row r="169" spans="1:16" s="66" customFormat="1" ht="15" customHeight="1" x14ac:dyDescent="0.25">
      <c r="A169" s="207" t="s">
        <v>125</v>
      </c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9"/>
    </row>
    <row r="170" spans="1:16" s="66" customFormat="1" ht="15.75" customHeight="1" x14ac:dyDescent="0.25">
      <c r="A170" s="6" t="s">
        <v>113</v>
      </c>
      <c r="B170" s="59" t="s">
        <v>128</v>
      </c>
      <c r="C170" s="6">
        <v>200</v>
      </c>
      <c r="D170" s="6">
        <v>6</v>
      </c>
      <c r="E170" s="6">
        <v>6.4</v>
      </c>
      <c r="F170" s="6">
        <v>9.4</v>
      </c>
      <c r="G170" s="6">
        <v>116</v>
      </c>
      <c r="H170" s="6">
        <v>200</v>
      </c>
      <c r="I170" s="6">
        <v>6</v>
      </c>
      <c r="J170" s="6">
        <v>6.4</v>
      </c>
      <c r="K170" s="6">
        <v>9.4</v>
      </c>
      <c r="L170" s="6">
        <v>116</v>
      </c>
    </row>
    <row r="171" spans="1:16" s="66" customFormat="1" ht="15" customHeight="1" x14ac:dyDescent="0.25">
      <c r="A171" s="80" t="s">
        <v>111</v>
      </c>
      <c r="B171" s="81"/>
      <c r="C171" s="6">
        <f t="shared" ref="C171:L171" si="20">SUM(C168:C170)</f>
        <v>200</v>
      </c>
      <c r="D171" s="6">
        <f t="shared" si="20"/>
        <v>6</v>
      </c>
      <c r="E171" s="6">
        <f t="shared" si="20"/>
        <v>6.4</v>
      </c>
      <c r="F171" s="6">
        <f t="shared" si="20"/>
        <v>9.4</v>
      </c>
      <c r="G171" s="6">
        <f t="shared" si="20"/>
        <v>116</v>
      </c>
      <c r="H171" s="6">
        <f t="shared" si="20"/>
        <v>200</v>
      </c>
      <c r="I171" s="6">
        <f t="shared" si="20"/>
        <v>6</v>
      </c>
      <c r="J171" s="6">
        <f t="shared" si="20"/>
        <v>6.4</v>
      </c>
      <c r="K171" s="6">
        <f t="shared" si="20"/>
        <v>9.4</v>
      </c>
      <c r="L171" s="6">
        <f t="shared" si="20"/>
        <v>116</v>
      </c>
    </row>
    <row r="172" spans="1:16" s="66" customFormat="1" ht="15" customHeight="1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</row>
    <row r="173" spans="1:16" s="66" customFormat="1" ht="15" customHeight="1" x14ac:dyDescent="0.25">
      <c r="A173" s="207" t="s">
        <v>129</v>
      </c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9"/>
    </row>
    <row r="174" spans="1:16" s="66" customFormat="1" ht="15" customHeight="1" x14ac:dyDescent="0.25">
      <c r="A174" s="6">
        <v>97</v>
      </c>
      <c r="B174" s="12" t="s">
        <v>186</v>
      </c>
      <c r="C174" s="6">
        <v>150</v>
      </c>
      <c r="D174" s="6">
        <v>3.62</v>
      </c>
      <c r="E174" s="7" t="s">
        <v>187</v>
      </c>
      <c r="F174" s="6">
        <v>10.81</v>
      </c>
      <c r="G174" s="6">
        <v>93.45</v>
      </c>
      <c r="H174" s="6">
        <v>200</v>
      </c>
      <c r="I174" s="6">
        <v>4.82</v>
      </c>
      <c r="J174" s="6">
        <v>5.29</v>
      </c>
      <c r="K174" s="6">
        <v>14.41</v>
      </c>
      <c r="L174" s="6">
        <v>124.6</v>
      </c>
    </row>
    <row r="175" spans="1:16" s="66" customFormat="1" x14ac:dyDescent="0.25">
      <c r="A175" s="6" t="s">
        <v>171</v>
      </c>
      <c r="B175" s="11" t="s">
        <v>170</v>
      </c>
      <c r="C175" s="3">
        <v>40</v>
      </c>
      <c r="D175" s="3">
        <v>3.09</v>
      </c>
      <c r="E175" s="3">
        <v>2.59</v>
      </c>
      <c r="F175" s="3">
        <v>19.260000000000002</v>
      </c>
      <c r="G175" s="3">
        <v>112.86</v>
      </c>
      <c r="H175" s="3">
        <v>60</v>
      </c>
      <c r="I175" s="3">
        <v>4.6399999999999997</v>
      </c>
      <c r="J175" s="3">
        <v>3.89</v>
      </c>
      <c r="K175" s="3">
        <v>28.9</v>
      </c>
      <c r="L175" s="3">
        <v>169.3</v>
      </c>
    </row>
    <row r="176" spans="1:16" s="66" customFormat="1" ht="15" customHeight="1" x14ac:dyDescent="0.25">
      <c r="A176" s="6">
        <v>410</v>
      </c>
      <c r="B176" s="10" t="s">
        <v>130</v>
      </c>
      <c r="C176" s="3">
        <v>150</v>
      </c>
      <c r="D176" s="3">
        <v>4.4999999999999998E-2</v>
      </c>
      <c r="E176" s="3">
        <v>0</v>
      </c>
      <c r="F176" s="3">
        <v>4.51</v>
      </c>
      <c r="G176" s="3">
        <v>18.239999999999998</v>
      </c>
      <c r="H176" s="3">
        <v>200</v>
      </c>
      <c r="I176" s="3">
        <v>0.06</v>
      </c>
      <c r="J176" s="3">
        <v>0</v>
      </c>
      <c r="K176" s="3">
        <v>6.02</v>
      </c>
      <c r="L176" s="3">
        <v>24.32</v>
      </c>
    </row>
    <row r="177" spans="1:12" s="66" customFormat="1" ht="15" customHeight="1" x14ac:dyDescent="0.25">
      <c r="A177" s="80" t="s">
        <v>111</v>
      </c>
      <c r="B177" s="81"/>
      <c r="C177" s="6">
        <f t="shared" ref="C177:K177" si="21">SUM(C174:C176)</f>
        <v>340</v>
      </c>
      <c r="D177" s="6">
        <f t="shared" si="21"/>
        <v>6.7549999999999999</v>
      </c>
      <c r="E177" s="6">
        <f t="shared" si="21"/>
        <v>2.59</v>
      </c>
      <c r="F177" s="6">
        <f t="shared" si="21"/>
        <v>34.58</v>
      </c>
      <c r="G177" s="6">
        <f t="shared" si="21"/>
        <v>224.55</v>
      </c>
      <c r="H177" s="6">
        <f t="shared" si="21"/>
        <v>460</v>
      </c>
      <c r="I177" s="6">
        <f t="shared" si="21"/>
        <v>9.5200000000000014</v>
      </c>
      <c r="J177" s="6">
        <f t="shared" si="21"/>
        <v>9.18</v>
      </c>
      <c r="K177" s="6">
        <f t="shared" si="21"/>
        <v>49.33</v>
      </c>
      <c r="L177" s="6">
        <f>SUM(L174:L176)</f>
        <v>318.21999999999997</v>
      </c>
    </row>
    <row r="178" spans="1:12" s="66" customFormat="1" ht="15" customHeight="1" x14ac:dyDescent="0.25">
      <c r="A178" s="36" t="s">
        <v>131</v>
      </c>
      <c r="B178" s="57"/>
      <c r="C178" s="36">
        <f>C177+C171+C167+C158</f>
        <v>1442</v>
      </c>
      <c r="D178" s="57"/>
      <c r="E178" s="57"/>
      <c r="F178" s="57"/>
      <c r="G178" s="36">
        <f>G177+G171+G167+G158</f>
        <v>1450.4999999999998</v>
      </c>
      <c r="H178" s="36">
        <f>H177+H171+H167+H158</f>
        <v>1779</v>
      </c>
      <c r="I178" s="36"/>
      <c r="J178" s="57"/>
      <c r="K178" s="57"/>
      <c r="L178" s="36">
        <f>L177+L171+L167+L158</f>
        <v>1763.44</v>
      </c>
    </row>
    <row r="179" spans="1:12" s="66" customFormat="1" x14ac:dyDescent="0.25"/>
    <row r="180" spans="1:12" s="66" customFormat="1" ht="15" customHeight="1" x14ac:dyDescent="0.25">
      <c r="A180" s="204">
        <v>44516</v>
      </c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9"/>
    </row>
    <row r="181" spans="1:12" s="66" customFormat="1" ht="15" customHeight="1" x14ac:dyDescent="0.25">
      <c r="A181" s="207" t="s">
        <v>116</v>
      </c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9"/>
    </row>
    <row r="182" spans="1:12" s="66" customFormat="1" ht="15" customHeight="1" x14ac:dyDescent="0.25">
      <c r="A182" s="6">
        <v>168</v>
      </c>
      <c r="B182" s="11" t="s">
        <v>58</v>
      </c>
      <c r="C182" s="3">
        <v>150</v>
      </c>
      <c r="D182" s="3">
        <v>4.79</v>
      </c>
      <c r="E182" s="3">
        <v>6.1</v>
      </c>
      <c r="F182" s="3">
        <v>25.68</v>
      </c>
      <c r="G182" s="3">
        <v>176.42</v>
      </c>
      <c r="H182" s="3">
        <v>180</v>
      </c>
      <c r="I182" s="3">
        <v>5.75</v>
      </c>
      <c r="J182" s="3">
        <v>7.32</v>
      </c>
      <c r="K182" s="3">
        <v>25.68</v>
      </c>
      <c r="L182" s="3">
        <v>211.71</v>
      </c>
    </row>
    <row r="183" spans="1:12" s="66" customFormat="1" ht="15.75" customHeight="1" x14ac:dyDescent="0.25">
      <c r="A183" s="6">
        <v>1</v>
      </c>
      <c r="B183" s="12" t="s">
        <v>110</v>
      </c>
      <c r="C183" s="6">
        <v>36</v>
      </c>
      <c r="D183" s="6">
        <v>2.17</v>
      </c>
      <c r="E183" s="6">
        <v>6.79</v>
      </c>
      <c r="F183" s="6">
        <v>13.15</v>
      </c>
      <c r="G183" s="6">
        <v>122.4</v>
      </c>
      <c r="H183" s="6">
        <v>37</v>
      </c>
      <c r="I183" s="6">
        <v>2.2599999999999998</v>
      </c>
      <c r="J183" s="6">
        <v>6.98</v>
      </c>
      <c r="K183" s="6">
        <v>13.52</v>
      </c>
      <c r="L183" s="6">
        <v>125.8</v>
      </c>
    </row>
    <row r="184" spans="1:12" s="66" customFormat="1" ht="15.75" customHeight="1" x14ac:dyDescent="0.25">
      <c r="A184" s="6">
        <v>410</v>
      </c>
      <c r="B184" s="10" t="s">
        <v>20</v>
      </c>
      <c r="C184" s="3">
        <v>150</v>
      </c>
      <c r="D184" s="3">
        <v>0.09</v>
      </c>
      <c r="E184" s="3">
        <v>0</v>
      </c>
      <c r="F184" s="3">
        <v>9.0299999999999994</v>
      </c>
      <c r="G184" s="3">
        <v>36.479999999999997</v>
      </c>
      <c r="H184" s="3">
        <v>200</v>
      </c>
      <c r="I184" s="3">
        <v>0.12</v>
      </c>
      <c r="J184" s="3">
        <v>0</v>
      </c>
      <c r="K184" s="3">
        <v>12.04</v>
      </c>
      <c r="L184" s="3">
        <v>48.64</v>
      </c>
    </row>
    <row r="185" spans="1:12" s="66" customFormat="1" ht="15" customHeight="1" x14ac:dyDescent="0.25">
      <c r="A185" s="80" t="s">
        <v>111</v>
      </c>
      <c r="B185" s="81"/>
      <c r="C185" s="6">
        <f>SUM(C181:C184)</f>
        <v>336</v>
      </c>
      <c r="D185" s="6">
        <f>SUM(D182:D184)</f>
        <v>7.05</v>
      </c>
      <c r="E185" s="6">
        <f>SUM(E182:E184)</f>
        <v>12.89</v>
      </c>
      <c r="F185" s="6">
        <f>SUM(F182:F184)</f>
        <v>47.86</v>
      </c>
      <c r="G185" s="6">
        <f>SUM(G182:G184)</f>
        <v>335.3</v>
      </c>
      <c r="H185" s="6">
        <f>SUM(H181:H184)</f>
        <v>417</v>
      </c>
      <c r="I185" s="6">
        <f>SUM(I182:I184)</f>
        <v>8.129999999999999</v>
      </c>
      <c r="J185" s="6">
        <f>SUM(J182:J184)</f>
        <v>14.3</v>
      </c>
      <c r="K185" s="6">
        <f>SUM(K182:K184)</f>
        <v>51.24</v>
      </c>
      <c r="L185" s="6">
        <f>SUM(L182:L184)</f>
        <v>386.15</v>
      </c>
    </row>
    <row r="186" spans="1:12" s="66" customFormat="1" ht="15" customHeight="1" x14ac:dyDescent="0.25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</row>
    <row r="187" spans="1:12" s="66" customFormat="1" ht="15" customHeight="1" x14ac:dyDescent="0.25">
      <c r="A187" s="207" t="s">
        <v>117</v>
      </c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9"/>
    </row>
    <row r="188" spans="1:12" s="66" customFormat="1" x14ac:dyDescent="0.25">
      <c r="A188" s="6">
        <v>80</v>
      </c>
      <c r="B188" s="11" t="s">
        <v>53</v>
      </c>
      <c r="C188" s="3">
        <v>150</v>
      </c>
      <c r="D188" s="3">
        <v>3.02</v>
      </c>
      <c r="E188" s="3">
        <v>6.78</v>
      </c>
      <c r="F188" s="3">
        <v>19.43</v>
      </c>
      <c r="G188" s="3">
        <v>89.76</v>
      </c>
      <c r="H188" s="3">
        <v>200</v>
      </c>
      <c r="I188" s="3">
        <v>4.03</v>
      </c>
      <c r="J188" s="3">
        <v>9.0399999999999991</v>
      </c>
      <c r="K188" s="3">
        <v>25.91</v>
      </c>
      <c r="L188" s="3">
        <v>119.68</v>
      </c>
    </row>
    <row r="189" spans="1:12" s="66" customFormat="1" ht="15.75" customHeight="1" x14ac:dyDescent="0.25">
      <c r="A189" s="6">
        <v>219</v>
      </c>
      <c r="B189" s="11" t="s">
        <v>34</v>
      </c>
      <c r="C189" s="3">
        <v>120</v>
      </c>
      <c r="D189" s="3">
        <v>4.41</v>
      </c>
      <c r="E189" s="3">
        <v>4.25</v>
      </c>
      <c r="F189" s="3">
        <v>28.27</v>
      </c>
      <c r="G189" s="3">
        <v>168.87</v>
      </c>
      <c r="H189" s="3">
        <v>130</v>
      </c>
      <c r="I189" s="3">
        <v>4.78</v>
      </c>
      <c r="J189" s="3">
        <v>4.5999999999999996</v>
      </c>
      <c r="K189" s="3">
        <v>30.63</v>
      </c>
      <c r="L189" s="3">
        <v>182.94</v>
      </c>
    </row>
    <row r="190" spans="1:12" s="66" customFormat="1" x14ac:dyDescent="0.25">
      <c r="A190" s="6">
        <v>296</v>
      </c>
      <c r="B190" s="12" t="s">
        <v>105</v>
      </c>
      <c r="C190" s="6">
        <v>60</v>
      </c>
      <c r="D190" s="6">
        <v>11.67</v>
      </c>
      <c r="E190" s="6">
        <v>8.5399999999999991</v>
      </c>
      <c r="F190" s="6">
        <v>12.53</v>
      </c>
      <c r="G190" s="6">
        <v>174</v>
      </c>
      <c r="H190" s="6">
        <v>70</v>
      </c>
      <c r="I190" s="6">
        <v>13.6</v>
      </c>
      <c r="J190" s="6">
        <v>9.9600000000000009</v>
      </c>
      <c r="K190" s="6">
        <v>14.61</v>
      </c>
      <c r="L190" s="6">
        <v>232</v>
      </c>
    </row>
    <row r="191" spans="1:12" s="66" customFormat="1" x14ac:dyDescent="0.25">
      <c r="A191" s="6">
        <v>385</v>
      </c>
      <c r="B191" s="48" t="s">
        <v>219</v>
      </c>
      <c r="C191" s="6">
        <v>30</v>
      </c>
      <c r="D191" s="6">
        <v>0.5</v>
      </c>
      <c r="E191" s="6">
        <v>4.0199999999999996</v>
      </c>
      <c r="F191" s="6">
        <v>1.5</v>
      </c>
      <c r="G191" s="6">
        <v>44.04</v>
      </c>
      <c r="H191" s="6">
        <v>30</v>
      </c>
      <c r="I191" s="6">
        <v>0.5</v>
      </c>
      <c r="J191" s="6">
        <v>4.0199999999999996</v>
      </c>
      <c r="K191" s="6">
        <v>1.5</v>
      </c>
      <c r="L191" s="6">
        <v>44.04</v>
      </c>
    </row>
    <row r="192" spans="1:12" s="66" customFormat="1" ht="15.75" customHeight="1" x14ac:dyDescent="0.25">
      <c r="A192" s="6">
        <v>390</v>
      </c>
      <c r="B192" s="12" t="s">
        <v>109</v>
      </c>
      <c r="C192" s="6">
        <v>150</v>
      </c>
      <c r="D192" s="6">
        <v>0.24</v>
      </c>
      <c r="E192" s="6">
        <v>0.06</v>
      </c>
      <c r="F192" s="6">
        <v>18.149999999999999</v>
      </c>
      <c r="G192" s="6">
        <v>74.099999999999994</v>
      </c>
      <c r="H192" s="6">
        <v>200</v>
      </c>
      <c r="I192" s="6">
        <v>0.32</v>
      </c>
      <c r="J192" s="6">
        <v>0.08</v>
      </c>
      <c r="K192" s="6">
        <v>24.2</v>
      </c>
      <c r="L192" s="6">
        <v>98.8</v>
      </c>
    </row>
    <row r="193" spans="1:12" s="66" customFormat="1" ht="15" customHeight="1" x14ac:dyDescent="0.25">
      <c r="A193" s="63" t="s">
        <v>113</v>
      </c>
      <c r="B193" s="10" t="s">
        <v>124</v>
      </c>
      <c r="C193" s="3">
        <v>40</v>
      </c>
      <c r="D193" s="3">
        <v>2.8</v>
      </c>
      <c r="E193" s="3">
        <v>0.28000000000000003</v>
      </c>
      <c r="F193" s="3">
        <v>19.96</v>
      </c>
      <c r="G193" s="3">
        <v>96</v>
      </c>
      <c r="H193" s="3">
        <v>50</v>
      </c>
      <c r="I193" s="3">
        <v>2.8</v>
      </c>
      <c r="J193" s="3">
        <v>0.28000000000000003</v>
      </c>
      <c r="K193" s="3">
        <v>19.96</v>
      </c>
      <c r="L193" s="3">
        <v>120</v>
      </c>
    </row>
    <row r="194" spans="1:12" s="66" customFormat="1" ht="15" customHeight="1" x14ac:dyDescent="0.25">
      <c r="A194" s="80" t="s">
        <v>111</v>
      </c>
      <c r="B194" s="81"/>
      <c r="C194" s="6">
        <f t="shared" ref="C194:K194" si="22">SUM(C188:C193)</f>
        <v>550</v>
      </c>
      <c r="D194" s="6">
        <f t="shared" si="22"/>
        <v>22.64</v>
      </c>
      <c r="E194" s="6">
        <f t="shared" si="22"/>
        <v>23.93</v>
      </c>
      <c r="F194" s="6">
        <f t="shared" si="22"/>
        <v>99.84</v>
      </c>
      <c r="G194" s="6">
        <f t="shared" si="22"/>
        <v>646.77</v>
      </c>
      <c r="H194" s="6">
        <f t="shared" si="22"/>
        <v>680</v>
      </c>
      <c r="I194" s="6">
        <f t="shared" si="22"/>
        <v>26.03</v>
      </c>
      <c r="J194" s="6">
        <f t="shared" si="22"/>
        <v>27.98</v>
      </c>
      <c r="K194" s="6">
        <f t="shared" si="22"/>
        <v>116.81</v>
      </c>
      <c r="L194" s="6">
        <f>SUM(L188:L193)</f>
        <v>797.45999999999992</v>
      </c>
    </row>
    <row r="195" spans="1:12" s="66" customFormat="1" ht="15" customHeight="1" x14ac:dyDescent="0.25">
      <c r="A195" s="58"/>
      <c r="B195" s="58"/>
      <c r="C195" s="58"/>
      <c r="D195" s="37"/>
      <c r="E195" s="37"/>
      <c r="F195" s="37"/>
      <c r="G195" s="37"/>
      <c r="H195" s="37"/>
      <c r="I195" s="37"/>
      <c r="J195" s="37"/>
      <c r="K195" s="37"/>
      <c r="L195" s="37"/>
    </row>
    <row r="196" spans="1:12" s="66" customFormat="1" ht="15" customHeight="1" x14ac:dyDescent="0.25">
      <c r="A196" s="207" t="s">
        <v>125</v>
      </c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9"/>
    </row>
    <row r="197" spans="1:12" s="66" customFormat="1" ht="15.75" customHeight="1" x14ac:dyDescent="0.25">
      <c r="A197" s="6" t="s">
        <v>113</v>
      </c>
      <c r="B197" s="11" t="s">
        <v>56</v>
      </c>
      <c r="C197" s="3">
        <v>100</v>
      </c>
      <c r="D197" s="3">
        <v>0.5</v>
      </c>
      <c r="E197" s="3">
        <v>1.5</v>
      </c>
      <c r="F197" s="3">
        <v>21</v>
      </c>
      <c r="G197" s="3">
        <v>96</v>
      </c>
      <c r="H197" s="3">
        <v>200</v>
      </c>
      <c r="I197" s="3">
        <v>1</v>
      </c>
      <c r="J197" s="3">
        <v>3</v>
      </c>
      <c r="K197" s="3">
        <v>42</v>
      </c>
      <c r="L197" s="3">
        <v>192</v>
      </c>
    </row>
    <row r="198" spans="1:12" s="66" customFormat="1" ht="15" customHeight="1" x14ac:dyDescent="0.25">
      <c r="A198" s="80" t="s">
        <v>111</v>
      </c>
      <c r="B198" s="81"/>
      <c r="C198" s="6">
        <f t="shared" ref="C198:L198" si="23">SUM(C197:C197)</f>
        <v>100</v>
      </c>
      <c r="D198" s="6">
        <f t="shared" si="23"/>
        <v>0.5</v>
      </c>
      <c r="E198" s="6">
        <f t="shared" si="23"/>
        <v>1.5</v>
      </c>
      <c r="F198" s="6">
        <f t="shared" si="23"/>
        <v>21</v>
      </c>
      <c r="G198" s="6">
        <f t="shared" si="23"/>
        <v>96</v>
      </c>
      <c r="H198" s="6">
        <f t="shared" si="23"/>
        <v>200</v>
      </c>
      <c r="I198" s="6">
        <f t="shared" si="23"/>
        <v>1</v>
      </c>
      <c r="J198" s="6">
        <f t="shared" si="23"/>
        <v>3</v>
      </c>
      <c r="K198" s="6">
        <f t="shared" si="23"/>
        <v>42</v>
      </c>
      <c r="L198" s="6">
        <f t="shared" si="23"/>
        <v>192</v>
      </c>
    </row>
    <row r="199" spans="1:12" s="66" customFormat="1" ht="15" customHeight="1" x14ac:dyDescent="0.25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</row>
    <row r="200" spans="1:12" s="66" customFormat="1" ht="15" customHeight="1" x14ac:dyDescent="0.25">
      <c r="A200" s="207" t="s">
        <v>129</v>
      </c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9"/>
    </row>
    <row r="201" spans="1:12" s="66" customFormat="1" ht="15.75" customHeight="1" x14ac:dyDescent="0.25">
      <c r="A201" s="6" t="s">
        <v>168</v>
      </c>
      <c r="B201" s="12" t="s">
        <v>167</v>
      </c>
      <c r="C201" s="6">
        <v>150</v>
      </c>
      <c r="D201" s="6">
        <v>7.06</v>
      </c>
      <c r="E201" s="6">
        <v>10.62</v>
      </c>
      <c r="F201" s="6">
        <v>34.07</v>
      </c>
      <c r="G201" s="6">
        <v>260.10000000000002</v>
      </c>
      <c r="H201" s="6">
        <v>200</v>
      </c>
      <c r="I201" s="6">
        <v>9.41</v>
      </c>
      <c r="J201" s="6">
        <v>14.16</v>
      </c>
      <c r="K201" s="6">
        <v>45.42</v>
      </c>
      <c r="L201" s="6">
        <v>346.8</v>
      </c>
    </row>
    <row r="202" spans="1:12" s="66" customFormat="1" x14ac:dyDescent="0.25">
      <c r="A202" s="6" t="s">
        <v>171</v>
      </c>
      <c r="B202" s="47" t="s">
        <v>189</v>
      </c>
      <c r="C202" s="3">
        <v>40</v>
      </c>
      <c r="D202" s="3">
        <v>3.1</v>
      </c>
      <c r="E202" s="3">
        <v>2.6</v>
      </c>
      <c r="F202" s="3">
        <v>19.32</v>
      </c>
      <c r="G202" s="3">
        <v>113.15</v>
      </c>
      <c r="H202" s="3">
        <v>60</v>
      </c>
      <c r="I202" s="3">
        <v>3.88</v>
      </c>
      <c r="J202" s="3">
        <v>3.25</v>
      </c>
      <c r="K202" s="3">
        <v>24.15</v>
      </c>
      <c r="L202" s="3">
        <v>141.44</v>
      </c>
    </row>
    <row r="203" spans="1:12" s="66" customFormat="1" ht="15" customHeight="1" x14ac:dyDescent="0.25">
      <c r="A203" s="6">
        <v>410</v>
      </c>
      <c r="B203" s="10" t="s">
        <v>130</v>
      </c>
      <c r="C203" s="3">
        <v>150</v>
      </c>
      <c r="D203" s="3">
        <v>4.4999999999999998E-2</v>
      </c>
      <c r="E203" s="3">
        <v>0</v>
      </c>
      <c r="F203" s="3">
        <v>4.51</v>
      </c>
      <c r="G203" s="3">
        <v>18.239999999999998</v>
      </c>
      <c r="H203" s="3">
        <v>200</v>
      </c>
      <c r="I203" s="3">
        <v>0.06</v>
      </c>
      <c r="J203" s="3">
        <v>0</v>
      </c>
      <c r="K203" s="3">
        <v>6.02</v>
      </c>
      <c r="L203" s="3">
        <v>24.32</v>
      </c>
    </row>
    <row r="204" spans="1:12" s="66" customFormat="1" ht="15" customHeight="1" x14ac:dyDescent="0.25">
      <c r="A204" s="80" t="s">
        <v>111</v>
      </c>
      <c r="B204" s="81"/>
      <c r="C204" s="6">
        <f t="shared" ref="C204:L204" si="24">SUM(C201:C203)</f>
        <v>340</v>
      </c>
      <c r="D204" s="6">
        <f t="shared" si="24"/>
        <v>10.205</v>
      </c>
      <c r="E204" s="6">
        <f t="shared" si="24"/>
        <v>13.219999999999999</v>
      </c>
      <c r="F204" s="6">
        <f t="shared" si="24"/>
        <v>57.9</v>
      </c>
      <c r="G204" s="6">
        <f t="shared" si="24"/>
        <v>391.49</v>
      </c>
      <c r="H204" s="6">
        <f t="shared" si="24"/>
        <v>460</v>
      </c>
      <c r="I204" s="6">
        <f t="shared" si="24"/>
        <v>13.35</v>
      </c>
      <c r="J204" s="6">
        <f t="shared" si="24"/>
        <v>17.41</v>
      </c>
      <c r="K204" s="6">
        <f t="shared" si="24"/>
        <v>75.589999999999989</v>
      </c>
      <c r="L204" s="6">
        <f t="shared" si="24"/>
        <v>512.56000000000006</v>
      </c>
    </row>
    <row r="205" spans="1:12" s="66" customFormat="1" ht="15" customHeight="1" x14ac:dyDescent="0.25">
      <c r="A205" s="36" t="s">
        <v>131</v>
      </c>
      <c r="B205" s="57"/>
      <c r="C205" s="36">
        <f>C185+C194+C198+C204</f>
        <v>1326</v>
      </c>
      <c r="D205" s="57"/>
      <c r="E205" s="57"/>
      <c r="F205" s="57"/>
      <c r="G205" s="36">
        <f>G185+G194+G198+G204</f>
        <v>1469.56</v>
      </c>
      <c r="H205" s="36">
        <f>H185+H194+H198+H204</f>
        <v>1757</v>
      </c>
      <c r="I205" s="57"/>
      <c r="J205" s="57"/>
      <c r="K205" s="57"/>
      <c r="L205" s="36">
        <f>L185+L194+L198+L204</f>
        <v>1888.17</v>
      </c>
    </row>
    <row r="206" spans="1:12" s="66" customFormat="1" x14ac:dyDescent="0.25"/>
    <row r="207" spans="1:12" s="66" customFormat="1" ht="15" customHeight="1" x14ac:dyDescent="0.25">
      <c r="A207" s="204">
        <v>44517</v>
      </c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9"/>
    </row>
    <row r="208" spans="1:12" s="66" customFormat="1" ht="15" customHeight="1" x14ac:dyDescent="0.25">
      <c r="A208" s="207" t="s">
        <v>116</v>
      </c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9"/>
    </row>
    <row r="209" spans="1:17" s="66" customFormat="1" ht="15.75" customHeight="1" x14ac:dyDescent="0.25">
      <c r="A209" s="6">
        <v>168</v>
      </c>
      <c r="B209" s="11" t="s">
        <v>22</v>
      </c>
      <c r="C209" s="3">
        <v>150</v>
      </c>
      <c r="D209" s="3">
        <v>7.35</v>
      </c>
      <c r="E209" s="3">
        <v>10.46</v>
      </c>
      <c r="F209" s="3">
        <v>31.3</v>
      </c>
      <c r="G209" s="3">
        <v>248.69</v>
      </c>
      <c r="H209" s="3">
        <v>180</v>
      </c>
      <c r="I209" s="3">
        <v>8.82</v>
      </c>
      <c r="J209" s="3">
        <v>12.56</v>
      </c>
      <c r="K209" s="3">
        <v>37.56</v>
      </c>
      <c r="L209" s="3">
        <v>298.43</v>
      </c>
    </row>
    <row r="210" spans="1:17" s="66" customFormat="1" ht="15.75" customHeight="1" x14ac:dyDescent="0.25">
      <c r="A210" s="6">
        <v>2</v>
      </c>
      <c r="B210" s="64" t="s">
        <v>135</v>
      </c>
      <c r="C210" s="6">
        <v>42</v>
      </c>
      <c r="D210" s="6">
        <v>2.17</v>
      </c>
      <c r="E210" s="6">
        <v>6.79</v>
      </c>
      <c r="F210" s="6">
        <v>13.15</v>
      </c>
      <c r="G210" s="6">
        <v>136.91999999999999</v>
      </c>
      <c r="H210" s="6">
        <v>44</v>
      </c>
      <c r="I210" s="6">
        <v>2.2599999999999998</v>
      </c>
      <c r="J210" s="6">
        <v>6.98</v>
      </c>
      <c r="K210" s="6">
        <v>13.52</v>
      </c>
      <c r="L210" s="6">
        <v>142.74</v>
      </c>
    </row>
    <row r="211" spans="1:17" s="66" customFormat="1" x14ac:dyDescent="0.25">
      <c r="A211" s="6">
        <v>412</v>
      </c>
      <c r="B211" s="10" t="s">
        <v>12</v>
      </c>
      <c r="C211" s="3">
        <v>150</v>
      </c>
      <c r="D211" s="3">
        <v>0.05</v>
      </c>
      <c r="E211" s="3">
        <v>0.01</v>
      </c>
      <c r="F211" s="3">
        <v>11.48</v>
      </c>
      <c r="G211" s="3">
        <v>46.22</v>
      </c>
      <c r="H211" s="3">
        <v>200</v>
      </c>
      <c r="I211" s="3">
        <v>0.1</v>
      </c>
      <c r="J211" s="3">
        <v>0.01</v>
      </c>
      <c r="K211" s="3">
        <v>15.31</v>
      </c>
      <c r="L211" s="3">
        <v>61.63</v>
      </c>
      <c r="Q211" s="66" t="s">
        <v>223</v>
      </c>
    </row>
    <row r="212" spans="1:17" s="66" customFormat="1" ht="15" customHeight="1" x14ac:dyDescent="0.25">
      <c r="A212" s="80" t="s">
        <v>111</v>
      </c>
      <c r="B212" s="81"/>
      <c r="C212" s="6">
        <f>SUM(C209:C211)</f>
        <v>342</v>
      </c>
      <c r="D212" s="6">
        <f t="shared" ref="D212:L212" si="25">SUM(D209:D211)</f>
        <v>9.57</v>
      </c>
      <c r="E212" s="6">
        <f t="shared" si="25"/>
        <v>17.260000000000002</v>
      </c>
      <c r="F212" s="6">
        <f t="shared" si="25"/>
        <v>55.930000000000007</v>
      </c>
      <c r="G212" s="6">
        <f t="shared" si="25"/>
        <v>431.83000000000004</v>
      </c>
      <c r="H212" s="6">
        <f t="shared" si="25"/>
        <v>424</v>
      </c>
      <c r="I212" s="6">
        <f t="shared" si="25"/>
        <v>11.18</v>
      </c>
      <c r="J212" s="6">
        <f t="shared" si="25"/>
        <v>19.55</v>
      </c>
      <c r="K212" s="6">
        <f t="shared" si="25"/>
        <v>66.39</v>
      </c>
      <c r="L212" s="6">
        <f t="shared" si="25"/>
        <v>502.8</v>
      </c>
    </row>
    <row r="213" spans="1:17" s="66" customFormat="1" ht="15" customHeight="1" x14ac:dyDescent="0.25">
      <c r="A213" s="58"/>
      <c r="B213" s="58"/>
      <c r="C213" s="58"/>
      <c r="D213" s="37"/>
      <c r="E213" s="37"/>
      <c r="F213" s="37"/>
      <c r="G213" s="37"/>
      <c r="H213" s="37"/>
      <c r="I213" s="37"/>
      <c r="J213" s="37"/>
      <c r="K213" s="37"/>
      <c r="L213" s="37"/>
    </row>
    <row r="214" spans="1:17" s="66" customFormat="1" ht="15" customHeight="1" x14ac:dyDescent="0.25">
      <c r="A214" s="207" t="s">
        <v>117</v>
      </c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9"/>
    </row>
    <row r="215" spans="1:17" s="66" customFormat="1" x14ac:dyDescent="0.25">
      <c r="A215" s="53"/>
      <c r="B215" s="48" t="s">
        <v>88</v>
      </c>
      <c r="C215" s="6">
        <v>150</v>
      </c>
      <c r="D215" s="3">
        <v>5.93</v>
      </c>
      <c r="E215" s="3">
        <v>6.08</v>
      </c>
      <c r="F215" s="3">
        <v>6.85</v>
      </c>
      <c r="G215" s="3">
        <v>84.98</v>
      </c>
      <c r="H215" s="6">
        <v>200</v>
      </c>
      <c r="I215" s="6">
        <v>6.28</v>
      </c>
      <c r="J215" s="3">
        <v>7.11</v>
      </c>
      <c r="K215" s="3">
        <v>9.66</v>
      </c>
      <c r="L215" s="3">
        <v>126.79</v>
      </c>
    </row>
    <row r="216" spans="1:17" s="66" customFormat="1" ht="15.75" customHeight="1" x14ac:dyDescent="0.25">
      <c r="A216" s="6">
        <v>315</v>
      </c>
      <c r="B216" s="12" t="s">
        <v>258</v>
      </c>
      <c r="C216" s="6">
        <v>200</v>
      </c>
      <c r="D216" s="6">
        <v>17.68</v>
      </c>
      <c r="E216" s="6">
        <v>11.32</v>
      </c>
      <c r="F216" s="6">
        <v>19.75</v>
      </c>
      <c r="G216" s="6">
        <v>273.33</v>
      </c>
      <c r="H216" s="6">
        <v>220</v>
      </c>
      <c r="I216" s="6">
        <v>19.45</v>
      </c>
      <c r="J216" s="6">
        <v>12.42</v>
      </c>
      <c r="K216" s="6">
        <v>21.73</v>
      </c>
      <c r="L216" s="6">
        <v>300.66000000000003</v>
      </c>
    </row>
    <row r="217" spans="1:17" s="66" customFormat="1" ht="15.75" customHeight="1" x14ac:dyDescent="0.25">
      <c r="A217" s="6">
        <v>394</v>
      </c>
      <c r="B217" s="11" t="s">
        <v>158</v>
      </c>
      <c r="C217" s="3">
        <v>150</v>
      </c>
      <c r="D217" s="3">
        <v>0.25</v>
      </c>
      <c r="E217" s="3">
        <v>0</v>
      </c>
      <c r="F217" s="3">
        <v>17</v>
      </c>
      <c r="G217" s="3">
        <v>68.989999999999995</v>
      </c>
      <c r="H217" s="3">
        <v>200</v>
      </c>
      <c r="I217" s="3">
        <v>0.33</v>
      </c>
      <c r="J217" s="3">
        <v>0</v>
      </c>
      <c r="K217" s="3">
        <v>22.67</v>
      </c>
      <c r="L217" s="3">
        <v>91.99</v>
      </c>
    </row>
    <row r="218" spans="1:17" s="66" customFormat="1" ht="15" customHeight="1" x14ac:dyDescent="0.25">
      <c r="A218" s="63" t="s">
        <v>113</v>
      </c>
      <c r="B218" s="10" t="s">
        <v>124</v>
      </c>
      <c r="C218" s="3">
        <v>40</v>
      </c>
      <c r="D218" s="3">
        <v>2.8</v>
      </c>
      <c r="E218" s="3">
        <v>0.28000000000000003</v>
      </c>
      <c r="F218" s="3">
        <v>19.96</v>
      </c>
      <c r="G218" s="3">
        <v>96</v>
      </c>
      <c r="H218" s="3">
        <v>50</v>
      </c>
      <c r="I218" s="3">
        <v>2.8</v>
      </c>
      <c r="J218" s="3">
        <v>0.28000000000000003</v>
      </c>
      <c r="K218" s="3">
        <v>19.96</v>
      </c>
      <c r="L218" s="3">
        <v>120</v>
      </c>
    </row>
    <row r="219" spans="1:17" s="66" customFormat="1" ht="15" customHeight="1" x14ac:dyDescent="0.25">
      <c r="A219" s="80" t="s">
        <v>111</v>
      </c>
      <c r="B219" s="81"/>
      <c r="C219" s="6">
        <f t="shared" ref="C219:K219" si="26">SUM(C215:C218)</f>
        <v>540</v>
      </c>
      <c r="D219" s="6">
        <f t="shared" si="26"/>
        <v>26.66</v>
      </c>
      <c r="E219" s="6">
        <f t="shared" si="26"/>
        <v>17.68</v>
      </c>
      <c r="F219" s="6">
        <f t="shared" si="26"/>
        <v>63.56</v>
      </c>
      <c r="G219" s="6">
        <f t="shared" si="26"/>
        <v>523.29999999999995</v>
      </c>
      <c r="H219" s="6">
        <f>SUM(H215:H218)</f>
        <v>670</v>
      </c>
      <c r="I219" s="6">
        <f t="shared" si="26"/>
        <v>28.86</v>
      </c>
      <c r="J219" s="6">
        <f t="shared" si="26"/>
        <v>19.810000000000002</v>
      </c>
      <c r="K219" s="6">
        <f t="shared" si="26"/>
        <v>74.02000000000001</v>
      </c>
      <c r="L219" s="6">
        <f>SUM(L215:L218)</f>
        <v>639.44000000000005</v>
      </c>
    </row>
    <row r="220" spans="1:17" s="66" customFormat="1" ht="15" customHeight="1" x14ac:dyDescent="0.25">
      <c r="A220" s="58"/>
      <c r="B220" s="58"/>
      <c r="C220" s="58"/>
      <c r="D220" s="37"/>
      <c r="E220" s="37"/>
      <c r="F220" s="37"/>
      <c r="G220" s="37"/>
      <c r="H220" s="37"/>
      <c r="I220" s="37"/>
      <c r="J220" s="37"/>
      <c r="K220" s="37"/>
      <c r="L220" s="37"/>
    </row>
    <row r="221" spans="1:17" s="66" customFormat="1" ht="15" customHeight="1" x14ac:dyDescent="0.25">
      <c r="A221" s="207" t="s">
        <v>125</v>
      </c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9"/>
    </row>
    <row r="222" spans="1:17" s="66" customFormat="1" x14ac:dyDescent="0.25">
      <c r="A222" s="6" t="s">
        <v>113</v>
      </c>
      <c r="B222" s="120" t="s">
        <v>182</v>
      </c>
      <c r="C222" s="3">
        <v>200</v>
      </c>
      <c r="D222" s="3">
        <v>0</v>
      </c>
      <c r="E222" s="3">
        <v>0</v>
      </c>
      <c r="F222" s="3">
        <v>22</v>
      </c>
      <c r="G222" s="3">
        <v>90</v>
      </c>
      <c r="H222" s="3">
        <v>200</v>
      </c>
      <c r="I222" s="3">
        <v>0</v>
      </c>
      <c r="J222" s="3">
        <v>0</v>
      </c>
      <c r="K222" s="3">
        <v>22</v>
      </c>
      <c r="L222" s="3">
        <v>90</v>
      </c>
    </row>
    <row r="223" spans="1:17" s="66" customFormat="1" ht="15" customHeight="1" x14ac:dyDescent="0.25">
      <c r="A223" s="80" t="s">
        <v>111</v>
      </c>
      <c r="B223" s="81"/>
      <c r="C223" s="6">
        <f t="shared" ref="C223:L223" si="27">SUM(C222:C222)</f>
        <v>200</v>
      </c>
      <c r="D223" s="6">
        <f t="shared" si="27"/>
        <v>0</v>
      </c>
      <c r="E223" s="6">
        <f t="shared" si="27"/>
        <v>0</v>
      </c>
      <c r="F223" s="6">
        <f t="shared" si="27"/>
        <v>22</v>
      </c>
      <c r="G223" s="6">
        <f t="shared" si="27"/>
        <v>90</v>
      </c>
      <c r="H223" s="6">
        <f t="shared" si="27"/>
        <v>200</v>
      </c>
      <c r="I223" s="6">
        <f t="shared" si="27"/>
        <v>0</v>
      </c>
      <c r="J223" s="6">
        <f t="shared" si="27"/>
        <v>0</v>
      </c>
      <c r="K223" s="6">
        <f t="shared" si="27"/>
        <v>22</v>
      </c>
      <c r="L223" s="6">
        <f t="shared" si="27"/>
        <v>90</v>
      </c>
    </row>
    <row r="224" spans="1:17" s="66" customFormat="1" ht="15" customHeight="1" x14ac:dyDescent="0.25">
      <c r="A224" s="58"/>
      <c r="B224" s="58"/>
      <c r="C224" s="58"/>
      <c r="D224" s="37"/>
      <c r="E224" s="37"/>
      <c r="F224" s="37"/>
      <c r="G224" s="37"/>
      <c r="H224" s="37"/>
      <c r="I224" s="37"/>
      <c r="J224" s="37"/>
      <c r="K224" s="37"/>
      <c r="L224" s="37"/>
    </row>
    <row r="225" spans="1:12" s="66" customFormat="1" ht="15" customHeight="1" x14ac:dyDescent="0.25">
      <c r="A225" s="224" t="s">
        <v>129</v>
      </c>
      <c r="B225" s="225"/>
      <c r="C225" s="225"/>
      <c r="D225" s="225"/>
      <c r="E225" s="225"/>
      <c r="F225" s="225"/>
      <c r="G225" s="225"/>
      <c r="H225" s="225"/>
      <c r="I225" s="225"/>
      <c r="J225" s="225"/>
      <c r="K225" s="225"/>
      <c r="L225" s="226"/>
    </row>
    <row r="226" spans="1:12" s="66" customFormat="1" ht="15.75" customHeight="1" x14ac:dyDescent="0.25">
      <c r="A226" s="6">
        <v>233</v>
      </c>
      <c r="B226" s="11" t="s">
        <v>259</v>
      </c>
      <c r="C226" s="3">
        <v>180</v>
      </c>
      <c r="D226" s="3">
        <v>13.8</v>
      </c>
      <c r="E226" s="3">
        <v>17.100000000000001</v>
      </c>
      <c r="F226" s="3">
        <v>20.12</v>
      </c>
      <c r="G226" s="3">
        <v>252</v>
      </c>
      <c r="H226" s="3">
        <v>200</v>
      </c>
      <c r="I226" s="3">
        <v>15.33</v>
      </c>
      <c r="J226" s="3">
        <v>19</v>
      </c>
      <c r="K226" s="3">
        <v>22.36</v>
      </c>
      <c r="L226" s="3">
        <v>280</v>
      </c>
    </row>
    <row r="227" spans="1:12" s="66" customFormat="1" ht="15.75" customHeight="1" x14ac:dyDescent="0.25">
      <c r="A227" s="6" t="s">
        <v>113</v>
      </c>
      <c r="B227" s="59" t="s">
        <v>169</v>
      </c>
      <c r="C227" s="6">
        <v>30</v>
      </c>
      <c r="D227" s="6">
        <v>0.3</v>
      </c>
      <c r="E227" s="6">
        <v>2.13</v>
      </c>
      <c r="F227" s="6">
        <v>20.010000000000002</v>
      </c>
      <c r="G227" s="6">
        <v>100.5</v>
      </c>
      <c r="H227" s="6">
        <v>30</v>
      </c>
      <c r="I227" s="6">
        <v>0.3</v>
      </c>
      <c r="J227" s="6">
        <v>2.13</v>
      </c>
      <c r="K227" s="6">
        <v>20.010000000000002</v>
      </c>
      <c r="L227" s="6">
        <v>100.5</v>
      </c>
    </row>
    <row r="228" spans="1:12" s="66" customFormat="1" ht="15.75" customHeight="1" x14ac:dyDescent="0.25">
      <c r="A228" s="6">
        <v>410</v>
      </c>
      <c r="B228" s="10" t="s">
        <v>20</v>
      </c>
      <c r="C228" s="3">
        <v>150</v>
      </c>
      <c r="D228" s="3">
        <v>0.09</v>
      </c>
      <c r="E228" s="3">
        <v>0</v>
      </c>
      <c r="F228" s="3">
        <v>9.0299999999999994</v>
      </c>
      <c r="G228" s="3">
        <v>36.479999999999997</v>
      </c>
      <c r="H228" s="3">
        <v>200</v>
      </c>
      <c r="I228" s="3">
        <v>0.12</v>
      </c>
      <c r="J228" s="3">
        <v>0</v>
      </c>
      <c r="K228" s="3">
        <v>12.04</v>
      </c>
      <c r="L228" s="3">
        <v>48.64</v>
      </c>
    </row>
    <row r="229" spans="1:12" s="66" customFormat="1" ht="15" customHeight="1" x14ac:dyDescent="0.25">
      <c r="A229" s="63" t="s">
        <v>113</v>
      </c>
      <c r="B229" s="10" t="s">
        <v>16</v>
      </c>
      <c r="C229" s="3"/>
      <c r="D229" s="3"/>
      <c r="E229" s="3"/>
      <c r="F229" s="3"/>
      <c r="G229" s="3"/>
      <c r="H229" s="3">
        <v>25</v>
      </c>
      <c r="I229" s="3">
        <v>4.25</v>
      </c>
      <c r="J229" s="3">
        <v>1.65</v>
      </c>
      <c r="K229" s="3">
        <v>21.25</v>
      </c>
      <c r="L229" s="3">
        <v>64.8</v>
      </c>
    </row>
    <row r="230" spans="1:12" s="66" customFormat="1" ht="15" customHeight="1" x14ac:dyDescent="0.25">
      <c r="A230" s="80" t="s">
        <v>111</v>
      </c>
      <c r="B230" s="81"/>
      <c r="C230" s="6">
        <f>SUM(C226:C229)</f>
        <v>360</v>
      </c>
      <c r="D230" s="6">
        <f t="shared" ref="D230:L230" si="28">SUM(D226:D229)</f>
        <v>14.190000000000001</v>
      </c>
      <c r="E230" s="6">
        <f t="shared" si="28"/>
        <v>19.23</v>
      </c>
      <c r="F230" s="6">
        <f t="shared" si="28"/>
        <v>49.160000000000004</v>
      </c>
      <c r="G230" s="6">
        <f t="shared" si="28"/>
        <v>388.98</v>
      </c>
      <c r="H230" s="6">
        <f t="shared" si="28"/>
        <v>455</v>
      </c>
      <c r="I230" s="6">
        <f t="shared" si="28"/>
        <v>20</v>
      </c>
      <c r="J230" s="6">
        <f t="shared" si="28"/>
        <v>22.779999999999998</v>
      </c>
      <c r="K230" s="6">
        <f t="shared" si="28"/>
        <v>75.66</v>
      </c>
      <c r="L230" s="6">
        <f t="shared" si="28"/>
        <v>493.94</v>
      </c>
    </row>
    <row r="231" spans="1:12" s="66" customFormat="1" ht="15" customHeight="1" x14ac:dyDescent="0.25">
      <c r="A231" s="36" t="s">
        <v>131</v>
      </c>
      <c r="B231" s="57"/>
      <c r="C231" s="36">
        <f>C212+C219+C230+C223</f>
        <v>1442</v>
      </c>
      <c r="D231" s="57"/>
      <c r="E231" s="57"/>
      <c r="F231" s="57"/>
      <c r="G231" s="36">
        <f>G212+G219+G230+G223</f>
        <v>1434.1100000000001</v>
      </c>
      <c r="H231" s="36">
        <f>H212+H219+H230+H223</f>
        <v>1749</v>
      </c>
      <c r="I231" s="57"/>
      <c r="J231" s="57"/>
      <c r="K231" s="57"/>
      <c r="L231" s="36">
        <f>L212+L219+L230+L223</f>
        <v>1726.18</v>
      </c>
    </row>
    <row r="232" spans="1:12" s="66" customFormat="1" ht="15" customHeight="1" x14ac:dyDescent="0.25">
      <c r="A232" s="36"/>
      <c r="B232" s="57"/>
      <c r="C232" s="36"/>
      <c r="D232" s="57"/>
      <c r="E232" s="57"/>
      <c r="F232" s="57"/>
      <c r="G232" s="36"/>
      <c r="H232" s="36"/>
      <c r="I232" s="57"/>
      <c r="J232" s="57"/>
      <c r="K232" s="57"/>
      <c r="L232" s="36"/>
    </row>
    <row r="233" spans="1:12" s="66" customFormat="1" ht="15" customHeight="1" x14ac:dyDescent="0.25">
      <c r="A233" s="204">
        <v>44518</v>
      </c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9"/>
    </row>
    <row r="234" spans="1:12" s="66" customFormat="1" ht="15" customHeight="1" x14ac:dyDescent="0.25">
      <c r="A234" s="207" t="s">
        <v>116</v>
      </c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9"/>
    </row>
    <row r="235" spans="1:12" s="66" customFormat="1" ht="15.75" customHeight="1" x14ac:dyDescent="0.25">
      <c r="A235" s="6">
        <v>168</v>
      </c>
      <c r="B235" s="10" t="s">
        <v>8</v>
      </c>
      <c r="C235" s="3">
        <v>150</v>
      </c>
      <c r="D235" s="3">
        <v>4.74</v>
      </c>
      <c r="E235" s="3">
        <v>6.68</v>
      </c>
      <c r="F235" s="3">
        <v>19.12</v>
      </c>
      <c r="G235" s="3">
        <v>155.54</v>
      </c>
      <c r="H235" s="3">
        <v>180</v>
      </c>
      <c r="I235" s="3">
        <v>5.69</v>
      </c>
      <c r="J235" s="3">
        <v>8.02</v>
      </c>
      <c r="K235" s="3">
        <v>22.94</v>
      </c>
      <c r="L235" s="3">
        <v>186.65</v>
      </c>
    </row>
    <row r="236" spans="1:12" s="66" customFormat="1" ht="15.75" customHeight="1" x14ac:dyDescent="0.25">
      <c r="A236" s="6">
        <v>1</v>
      </c>
      <c r="B236" s="12" t="s">
        <v>110</v>
      </c>
      <c r="C236" s="6">
        <v>36</v>
      </c>
      <c r="D236" s="6">
        <v>2.17</v>
      </c>
      <c r="E236" s="6">
        <v>6.79</v>
      </c>
      <c r="F236" s="6">
        <v>13.15</v>
      </c>
      <c r="G236" s="6">
        <v>122.4</v>
      </c>
      <c r="H236" s="6">
        <v>37</v>
      </c>
      <c r="I236" s="6">
        <v>2.2599999999999998</v>
      </c>
      <c r="J236" s="6">
        <v>6.98</v>
      </c>
      <c r="K236" s="6">
        <v>13.52</v>
      </c>
      <c r="L236" s="6">
        <v>125.8</v>
      </c>
    </row>
    <row r="237" spans="1:12" s="66" customFormat="1" ht="15.75" customHeight="1" x14ac:dyDescent="0.25">
      <c r="A237" s="6">
        <v>414</v>
      </c>
      <c r="B237" s="11" t="s">
        <v>24</v>
      </c>
      <c r="C237" s="3">
        <v>150</v>
      </c>
      <c r="D237" s="3">
        <v>2.09</v>
      </c>
      <c r="E237" s="3">
        <v>2.39</v>
      </c>
      <c r="F237" s="3">
        <v>14.78</v>
      </c>
      <c r="G237" s="3">
        <v>89.02</v>
      </c>
      <c r="H237" s="3">
        <v>200</v>
      </c>
      <c r="I237" s="3">
        <v>2.79</v>
      </c>
      <c r="J237" s="3">
        <v>3.19</v>
      </c>
      <c r="K237" s="3">
        <v>19.71</v>
      </c>
      <c r="L237" s="3">
        <v>118.69</v>
      </c>
    </row>
    <row r="238" spans="1:12" s="66" customFormat="1" ht="15" customHeight="1" x14ac:dyDescent="0.25">
      <c r="A238" s="80" t="s">
        <v>111</v>
      </c>
      <c r="B238" s="81"/>
      <c r="C238" s="6">
        <f>SUM(C235:C237)</f>
        <v>336</v>
      </c>
      <c r="D238" s="6">
        <f t="shared" ref="D238:K238" si="29">SUM(D235:D237)</f>
        <v>9</v>
      </c>
      <c r="E238" s="6">
        <f t="shared" si="29"/>
        <v>15.86</v>
      </c>
      <c r="F238" s="6">
        <f t="shared" si="29"/>
        <v>47.050000000000004</v>
      </c>
      <c r="G238" s="6">
        <f>SUM(G235:G237)</f>
        <v>366.96</v>
      </c>
      <c r="H238" s="6">
        <f>SUM(H235:H237)</f>
        <v>417</v>
      </c>
      <c r="I238" s="6">
        <f t="shared" si="29"/>
        <v>10.74</v>
      </c>
      <c r="J238" s="6">
        <f t="shared" si="29"/>
        <v>18.190000000000001</v>
      </c>
      <c r="K238" s="6">
        <f t="shared" si="29"/>
        <v>56.17</v>
      </c>
      <c r="L238" s="6">
        <f>SUM(L235:L237)</f>
        <v>431.14</v>
      </c>
    </row>
    <row r="239" spans="1:12" s="66" customFormat="1" ht="15" customHeight="1" x14ac:dyDescent="0.25">
      <c r="A239" s="36"/>
      <c r="B239" s="57"/>
      <c r="C239" s="36"/>
      <c r="D239" s="57"/>
      <c r="E239" s="57"/>
      <c r="F239" s="57"/>
      <c r="G239" s="36"/>
      <c r="H239" s="36"/>
      <c r="I239" s="57"/>
      <c r="J239" s="57"/>
      <c r="K239" s="57"/>
      <c r="L239" s="36"/>
    </row>
    <row r="240" spans="1:12" s="66" customFormat="1" ht="15" customHeight="1" x14ac:dyDescent="0.25">
      <c r="A240" s="207" t="s">
        <v>117</v>
      </c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9"/>
    </row>
    <row r="241" spans="1:12" s="66" customFormat="1" x14ac:dyDescent="0.25">
      <c r="A241" s="53"/>
      <c r="B241" s="11" t="s">
        <v>33</v>
      </c>
      <c r="C241" s="3">
        <v>150</v>
      </c>
      <c r="D241" s="3">
        <v>6</v>
      </c>
      <c r="E241" s="3">
        <v>8.85</v>
      </c>
      <c r="F241" s="3">
        <v>9.24</v>
      </c>
      <c r="G241" s="3">
        <v>155.24</v>
      </c>
      <c r="H241" s="3">
        <v>200</v>
      </c>
      <c r="I241" s="3">
        <v>8</v>
      </c>
      <c r="J241" s="3">
        <v>11.8</v>
      </c>
      <c r="K241" s="3">
        <v>12.32</v>
      </c>
      <c r="L241" s="3">
        <v>206.99</v>
      </c>
    </row>
    <row r="242" spans="1:12" s="66" customFormat="1" ht="15.75" customHeight="1" x14ac:dyDescent="0.25">
      <c r="A242" s="6">
        <v>339</v>
      </c>
      <c r="B242" s="10" t="s">
        <v>13</v>
      </c>
      <c r="C242" s="3">
        <v>120</v>
      </c>
      <c r="D242" s="3">
        <v>2.4500000000000002</v>
      </c>
      <c r="E242" s="3">
        <v>3.84</v>
      </c>
      <c r="F242" s="3">
        <v>16.350000000000001</v>
      </c>
      <c r="G242" s="3">
        <v>109.8</v>
      </c>
      <c r="H242" s="3">
        <v>130</v>
      </c>
      <c r="I242" s="3">
        <v>2.65</v>
      </c>
      <c r="J242" s="3">
        <v>4.16</v>
      </c>
      <c r="K242" s="3">
        <v>17.71</v>
      </c>
      <c r="L242" s="3">
        <v>118.95</v>
      </c>
    </row>
    <row r="243" spans="1:12" s="66" customFormat="1" ht="16.5" customHeight="1" x14ac:dyDescent="0.25">
      <c r="A243" s="6">
        <v>277</v>
      </c>
      <c r="B243" s="121" t="s">
        <v>99</v>
      </c>
      <c r="C243" s="3">
        <v>80</v>
      </c>
      <c r="D243" s="6">
        <v>9.73</v>
      </c>
      <c r="E243" s="6">
        <v>3.45</v>
      </c>
      <c r="F243" s="6">
        <v>10.06</v>
      </c>
      <c r="G243" s="6">
        <v>110.66</v>
      </c>
      <c r="H243" s="3">
        <v>90</v>
      </c>
      <c r="I243" s="6">
        <v>10.95</v>
      </c>
      <c r="J243" s="6">
        <v>3.88</v>
      </c>
      <c r="K243" s="6">
        <v>11.32</v>
      </c>
      <c r="L243" s="6">
        <v>124.5</v>
      </c>
    </row>
    <row r="244" spans="1:12" s="66" customFormat="1" x14ac:dyDescent="0.25">
      <c r="A244" s="6">
        <v>385</v>
      </c>
      <c r="B244" s="48" t="s">
        <v>219</v>
      </c>
      <c r="C244" s="6">
        <v>30</v>
      </c>
      <c r="D244" s="6">
        <v>0.5</v>
      </c>
      <c r="E244" s="6">
        <v>4.0199999999999996</v>
      </c>
      <c r="F244" s="6">
        <v>1.5</v>
      </c>
      <c r="G244" s="6">
        <v>44.04</v>
      </c>
      <c r="H244" s="6">
        <v>30</v>
      </c>
      <c r="I244" s="6">
        <v>0.5</v>
      </c>
      <c r="J244" s="6">
        <v>4.0199999999999996</v>
      </c>
      <c r="K244" s="6">
        <v>1.5</v>
      </c>
      <c r="L244" s="6">
        <v>44.04</v>
      </c>
    </row>
    <row r="245" spans="1:12" s="66" customFormat="1" ht="15.75" customHeight="1" x14ac:dyDescent="0.25">
      <c r="A245" s="6">
        <v>394</v>
      </c>
      <c r="B245" s="11" t="s">
        <v>257</v>
      </c>
      <c r="C245" s="3">
        <v>150</v>
      </c>
      <c r="D245" s="3">
        <v>0.25</v>
      </c>
      <c r="E245" s="3">
        <v>0</v>
      </c>
      <c r="F245" s="3">
        <v>17</v>
      </c>
      <c r="G245" s="3">
        <v>68.989999999999995</v>
      </c>
      <c r="H245" s="3">
        <v>200</v>
      </c>
      <c r="I245" s="3">
        <v>0.33</v>
      </c>
      <c r="J245" s="3">
        <v>0</v>
      </c>
      <c r="K245" s="3">
        <v>22.67</v>
      </c>
      <c r="L245" s="3">
        <v>91.99</v>
      </c>
    </row>
    <row r="246" spans="1:12" s="66" customFormat="1" ht="15" customHeight="1" x14ac:dyDescent="0.25">
      <c r="A246" s="63" t="s">
        <v>113</v>
      </c>
      <c r="B246" s="10" t="s">
        <v>124</v>
      </c>
      <c r="C246" s="3">
        <v>20</v>
      </c>
      <c r="D246" s="3">
        <v>2.8</v>
      </c>
      <c r="E246" s="3">
        <v>0.28000000000000003</v>
      </c>
      <c r="F246" s="3">
        <v>19.96</v>
      </c>
      <c r="G246" s="3">
        <v>48</v>
      </c>
      <c r="H246" s="3">
        <v>25</v>
      </c>
      <c r="I246" s="3">
        <v>2.8</v>
      </c>
      <c r="J246" s="3">
        <v>0.28000000000000003</v>
      </c>
      <c r="K246" s="3">
        <v>19.96</v>
      </c>
      <c r="L246" s="3">
        <v>60</v>
      </c>
    </row>
    <row r="247" spans="1:12" s="66" customFormat="1" ht="15" customHeight="1" x14ac:dyDescent="0.25">
      <c r="A247" s="80" t="s">
        <v>111</v>
      </c>
      <c r="B247" s="81"/>
      <c r="C247" s="6">
        <f>SUM(C241:C246)</f>
        <v>550</v>
      </c>
      <c r="D247" s="6">
        <f t="shared" ref="D247:K247" si="30">SUM(D241:D246)</f>
        <v>21.73</v>
      </c>
      <c r="E247" s="6">
        <f t="shared" si="30"/>
        <v>20.440000000000001</v>
      </c>
      <c r="F247" s="6">
        <f t="shared" si="30"/>
        <v>74.110000000000014</v>
      </c>
      <c r="G247" s="6">
        <f>SUM(G241:G246)</f>
        <v>536.73</v>
      </c>
      <c r="H247" s="6">
        <f>SUM(H241:H246)</f>
        <v>675</v>
      </c>
      <c r="I247" s="6">
        <f t="shared" si="30"/>
        <v>25.23</v>
      </c>
      <c r="J247" s="6">
        <f t="shared" si="30"/>
        <v>24.14</v>
      </c>
      <c r="K247" s="6">
        <f t="shared" si="30"/>
        <v>85.480000000000018</v>
      </c>
      <c r="L247" s="6">
        <f>SUM(L241:L246)</f>
        <v>646.47</v>
      </c>
    </row>
    <row r="248" spans="1:12" s="66" customFormat="1" ht="15" customHeight="1" x14ac:dyDescent="0.25">
      <c r="A248" s="36"/>
      <c r="B248" s="57"/>
      <c r="C248" s="36"/>
      <c r="D248" s="57"/>
      <c r="E248" s="57"/>
      <c r="F248" s="57"/>
      <c r="G248" s="36"/>
      <c r="H248" s="36"/>
      <c r="I248" s="57"/>
      <c r="J248" s="57"/>
      <c r="K248" s="57"/>
      <c r="L248" s="36"/>
    </row>
    <row r="249" spans="1:12" s="66" customFormat="1" ht="15" customHeight="1" x14ac:dyDescent="0.25">
      <c r="A249" s="207" t="s">
        <v>125</v>
      </c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9"/>
    </row>
    <row r="250" spans="1:12" s="66" customFormat="1" ht="15.75" customHeight="1" x14ac:dyDescent="0.25">
      <c r="A250" s="6" t="s">
        <v>113</v>
      </c>
      <c r="B250" s="59" t="s">
        <v>128</v>
      </c>
      <c r="C250" s="6">
        <v>200</v>
      </c>
      <c r="D250" s="6">
        <v>6</v>
      </c>
      <c r="E250" s="6">
        <v>6.4</v>
      </c>
      <c r="F250" s="6">
        <v>9.4</v>
      </c>
      <c r="G250" s="6">
        <v>116</v>
      </c>
      <c r="H250" s="6">
        <v>200</v>
      </c>
      <c r="I250" s="6">
        <v>6</v>
      </c>
      <c r="J250" s="6">
        <v>6.4</v>
      </c>
      <c r="K250" s="6">
        <v>9.4</v>
      </c>
      <c r="L250" s="6">
        <v>116</v>
      </c>
    </row>
    <row r="251" spans="1:12" s="66" customFormat="1" ht="15" customHeight="1" x14ac:dyDescent="0.25">
      <c r="A251" s="80" t="s">
        <v>111</v>
      </c>
      <c r="B251" s="81"/>
      <c r="C251" s="6">
        <f t="shared" ref="C251:L251" si="31">SUM(C250:C250)</f>
        <v>200</v>
      </c>
      <c r="D251" s="6">
        <f t="shared" si="31"/>
        <v>6</v>
      </c>
      <c r="E251" s="6">
        <f t="shared" si="31"/>
        <v>6.4</v>
      </c>
      <c r="F251" s="6">
        <f t="shared" si="31"/>
        <v>9.4</v>
      </c>
      <c r="G251" s="6">
        <f t="shared" si="31"/>
        <v>116</v>
      </c>
      <c r="H251" s="6">
        <f t="shared" si="31"/>
        <v>200</v>
      </c>
      <c r="I251" s="6">
        <f t="shared" si="31"/>
        <v>6</v>
      </c>
      <c r="J251" s="6">
        <f t="shared" si="31"/>
        <v>6.4</v>
      </c>
      <c r="K251" s="6">
        <f t="shared" si="31"/>
        <v>9.4</v>
      </c>
      <c r="L251" s="6">
        <f t="shared" si="31"/>
        <v>116</v>
      </c>
    </row>
    <row r="252" spans="1:12" s="66" customFormat="1" ht="15" customHeight="1" x14ac:dyDescent="0.25">
      <c r="A252" s="36"/>
      <c r="B252" s="57"/>
      <c r="C252" s="36"/>
      <c r="D252" s="57"/>
      <c r="E252" s="57"/>
      <c r="F252" s="57"/>
      <c r="G252" s="36"/>
      <c r="H252" s="36"/>
      <c r="I252" s="57"/>
      <c r="J252" s="57"/>
      <c r="K252" s="57"/>
      <c r="L252" s="36"/>
    </row>
    <row r="253" spans="1:12" s="66" customFormat="1" ht="15" customHeight="1" x14ac:dyDescent="0.25">
      <c r="A253" s="227" t="s">
        <v>129</v>
      </c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s="66" customFormat="1" x14ac:dyDescent="0.25">
      <c r="A254" s="6" t="s">
        <v>160</v>
      </c>
      <c r="B254" s="12" t="s">
        <v>161</v>
      </c>
      <c r="C254" s="6">
        <v>180</v>
      </c>
      <c r="D254" s="6">
        <v>4.71</v>
      </c>
      <c r="E254" s="6">
        <v>17.260000000000002</v>
      </c>
      <c r="F254" s="6">
        <v>51.24</v>
      </c>
      <c r="G254" s="6">
        <v>378.9</v>
      </c>
      <c r="H254" s="6">
        <v>200</v>
      </c>
      <c r="I254" s="6">
        <v>5.24</v>
      </c>
      <c r="J254" s="6">
        <v>19.18</v>
      </c>
      <c r="K254" s="6">
        <v>56.93</v>
      </c>
      <c r="L254" s="6">
        <v>421.28</v>
      </c>
    </row>
    <row r="255" spans="1:12" s="66" customFormat="1" ht="15.75" customHeight="1" x14ac:dyDescent="0.25">
      <c r="A255" s="6" t="s">
        <v>113</v>
      </c>
      <c r="B255" s="12" t="s">
        <v>164</v>
      </c>
      <c r="C255" s="6">
        <v>30</v>
      </c>
      <c r="D255" s="6">
        <v>1.26</v>
      </c>
      <c r="E255" s="6">
        <v>6.36</v>
      </c>
      <c r="F255" s="6">
        <v>19.2</v>
      </c>
      <c r="G255" s="6">
        <v>137.1</v>
      </c>
      <c r="H255" s="6">
        <v>30</v>
      </c>
      <c r="I255" s="6">
        <v>1.26</v>
      </c>
      <c r="J255" s="6">
        <v>6.36</v>
      </c>
      <c r="K255" s="6">
        <v>19.2</v>
      </c>
      <c r="L255" s="6">
        <v>137.1</v>
      </c>
    </row>
    <row r="256" spans="1:12" s="66" customFormat="1" ht="15" customHeight="1" x14ac:dyDescent="0.25">
      <c r="A256" s="6">
        <v>410</v>
      </c>
      <c r="B256" s="10" t="s">
        <v>130</v>
      </c>
      <c r="C256" s="3">
        <v>150</v>
      </c>
      <c r="D256" s="3">
        <v>4.4999999999999998E-2</v>
      </c>
      <c r="E256" s="3">
        <v>0</v>
      </c>
      <c r="F256" s="3">
        <v>4.51</v>
      </c>
      <c r="G256" s="3">
        <v>18.239999999999998</v>
      </c>
      <c r="H256" s="3">
        <v>200</v>
      </c>
      <c r="I256" s="3">
        <v>0.06</v>
      </c>
      <c r="J256" s="3">
        <v>0</v>
      </c>
      <c r="K256" s="3">
        <v>6.02</v>
      </c>
      <c r="L256" s="3">
        <v>24.32</v>
      </c>
    </row>
    <row r="257" spans="1:12" s="66" customFormat="1" ht="15" customHeight="1" x14ac:dyDescent="0.25">
      <c r="A257" s="80" t="s">
        <v>111</v>
      </c>
      <c r="B257" s="81"/>
      <c r="C257" s="6">
        <f>SUM(C254:C256)</f>
        <v>360</v>
      </c>
      <c r="D257" s="6">
        <f t="shared" ref="D257:K257" ca="1" si="32">SUM(D254:D268)</f>
        <v>12.555</v>
      </c>
      <c r="E257" s="6">
        <f t="shared" ca="1" si="32"/>
        <v>9.4400000000000013</v>
      </c>
      <c r="F257" s="6">
        <f t="shared" ca="1" si="32"/>
        <v>75.539999999999992</v>
      </c>
      <c r="G257" s="6">
        <f>SUM(G254:G256)</f>
        <v>534.24</v>
      </c>
      <c r="H257" s="6">
        <f>SUM(H254:H256)</f>
        <v>430</v>
      </c>
      <c r="I257" s="6">
        <f t="shared" ca="1" si="32"/>
        <v>16.230000000000004</v>
      </c>
      <c r="J257" s="6">
        <f t="shared" ca="1" si="32"/>
        <v>12.19</v>
      </c>
      <c r="K257" s="6">
        <f t="shared" ca="1" si="32"/>
        <v>97.41</v>
      </c>
      <c r="L257" s="6">
        <f>SUM(L254:L256)</f>
        <v>582.70000000000005</v>
      </c>
    </row>
    <row r="258" spans="1:12" s="66" customFormat="1" ht="15" customHeight="1" x14ac:dyDescent="0.25">
      <c r="A258" s="36"/>
      <c r="B258" s="57"/>
      <c r="C258" s="36">
        <f>C257+C251+C247+C238</f>
        <v>1446</v>
      </c>
      <c r="D258" s="57"/>
      <c r="E258" s="57"/>
      <c r="F258" s="57"/>
      <c r="G258" s="36">
        <f>G238+G247+G251+G257</f>
        <v>1553.93</v>
      </c>
      <c r="H258" s="36">
        <f>H257+H251+H247+H238</f>
        <v>1722</v>
      </c>
      <c r="I258" s="57"/>
      <c r="J258" s="57"/>
      <c r="K258" s="57"/>
      <c r="L258" s="36">
        <f>L238+L247+L251+L257</f>
        <v>1776.3100000000002</v>
      </c>
    </row>
    <row r="259" spans="1:12" s="66" customFormat="1" ht="15" customHeight="1" x14ac:dyDescent="0.25">
      <c r="A259" s="36"/>
      <c r="B259" s="57"/>
      <c r="C259" s="36"/>
      <c r="D259" s="57"/>
      <c r="E259" s="57"/>
      <c r="F259" s="57"/>
      <c r="G259" s="36"/>
      <c r="H259" s="36"/>
      <c r="I259" s="57"/>
      <c r="J259" s="57"/>
      <c r="K259" s="57"/>
      <c r="L259" s="36"/>
    </row>
    <row r="260" spans="1:12" s="66" customFormat="1" ht="15" customHeight="1" x14ac:dyDescent="0.25">
      <c r="A260" s="204">
        <v>44519</v>
      </c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6"/>
    </row>
    <row r="261" spans="1:12" s="66" customFormat="1" ht="15" customHeight="1" x14ac:dyDescent="0.25">
      <c r="A261" s="207" t="s">
        <v>116</v>
      </c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9"/>
    </row>
    <row r="262" spans="1:12" s="66" customFormat="1" ht="15.75" customHeight="1" x14ac:dyDescent="0.25">
      <c r="A262" s="6">
        <v>168</v>
      </c>
      <c r="B262" s="11" t="s">
        <v>82</v>
      </c>
      <c r="C262" s="3">
        <v>150</v>
      </c>
      <c r="D262" s="3">
        <v>4.08</v>
      </c>
      <c r="E262" s="3">
        <v>4.08</v>
      </c>
      <c r="F262" s="3">
        <v>25.05</v>
      </c>
      <c r="G262" s="3">
        <v>153</v>
      </c>
      <c r="H262" s="3">
        <v>180</v>
      </c>
      <c r="I262" s="3">
        <v>4.8899999999999997</v>
      </c>
      <c r="J262" s="3">
        <v>3.81</v>
      </c>
      <c r="K262" s="3">
        <v>30.04</v>
      </c>
      <c r="L262" s="3">
        <v>173.7</v>
      </c>
    </row>
    <row r="263" spans="1:12" s="66" customFormat="1" ht="15.75" customHeight="1" x14ac:dyDescent="0.25">
      <c r="A263" s="6">
        <v>3</v>
      </c>
      <c r="B263" s="64" t="s">
        <v>153</v>
      </c>
      <c r="C263" s="6">
        <v>42</v>
      </c>
      <c r="D263" s="6">
        <v>4.41</v>
      </c>
      <c r="E263" s="6">
        <v>6.42</v>
      </c>
      <c r="F263" s="6">
        <v>13.58</v>
      </c>
      <c r="G263" s="6">
        <v>129.69999999999999</v>
      </c>
      <c r="H263" s="6">
        <v>44</v>
      </c>
      <c r="I263" s="6">
        <v>4.7300000000000004</v>
      </c>
      <c r="J263" s="6">
        <v>6.88</v>
      </c>
      <c r="K263" s="6">
        <v>14.56</v>
      </c>
      <c r="L263" s="6">
        <v>139</v>
      </c>
    </row>
    <row r="264" spans="1:12" s="66" customFormat="1" x14ac:dyDescent="0.25">
      <c r="A264" s="6">
        <v>413</v>
      </c>
      <c r="B264" s="11" t="s">
        <v>32</v>
      </c>
      <c r="C264" s="3">
        <v>150</v>
      </c>
      <c r="D264" s="3">
        <v>1.05</v>
      </c>
      <c r="E264" s="3">
        <v>1.2</v>
      </c>
      <c r="F264" s="3">
        <v>13.01</v>
      </c>
      <c r="G264" s="3">
        <v>66.989999999999995</v>
      </c>
      <c r="H264" s="3">
        <v>200</v>
      </c>
      <c r="I264" s="3">
        <v>1.4</v>
      </c>
      <c r="J264" s="3">
        <v>1.6</v>
      </c>
      <c r="K264" s="3">
        <v>17.350000000000001</v>
      </c>
      <c r="L264" s="3">
        <v>89.32</v>
      </c>
    </row>
    <row r="265" spans="1:12" s="66" customFormat="1" ht="15" customHeight="1" x14ac:dyDescent="0.25">
      <c r="A265" s="80" t="s">
        <v>111</v>
      </c>
      <c r="B265" s="81"/>
      <c r="C265" s="6">
        <f>SUM(C261:C264)</f>
        <v>342</v>
      </c>
      <c r="D265" s="6">
        <f>SUM(D262:D264)</f>
        <v>9.5400000000000009</v>
      </c>
      <c r="E265" s="6">
        <f>SUM(E262:E264)</f>
        <v>11.7</v>
      </c>
      <c r="F265" s="6">
        <f>SUM(F262:F264)</f>
        <v>51.64</v>
      </c>
      <c r="G265" s="6">
        <f>SUM(G262:G264)</f>
        <v>349.69</v>
      </c>
      <c r="H265" s="6">
        <f>SUM(H261:H264)</f>
        <v>424</v>
      </c>
      <c r="I265" s="6">
        <f>SUM(I262:I264)</f>
        <v>11.020000000000001</v>
      </c>
      <c r="J265" s="6">
        <f>SUM(J262:J264)</f>
        <v>12.29</v>
      </c>
      <c r="K265" s="6">
        <f>SUM(K262:K264)</f>
        <v>61.95</v>
      </c>
      <c r="L265" s="6">
        <f>SUM(L262:L264)</f>
        <v>402.02</v>
      </c>
    </row>
    <row r="266" spans="1:12" s="66" customFormat="1" ht="15" customHeight="1" x14ac:dyDescent="0.25">
      <c r="A266" s="58"/>
      <c r="B266" s="58"/>
      <c r="C266" s="58"/>
      <c r="D266" s="37"/>
      <c r="E266" s="37"/>
      <c r="F266" s="37"/>
      <c r="G266" s="37"/>
      <c r="H266" s="37"/>
      <c r="I266" s="37"/>
      <c r="J266" s="37"/>
      <c r="K266" s="37"/>
      <c r="L266" s="37"/>
    </row>
    <row r="267" spans="1:12" s="66" customFormat="1" ht="15" customHeight="1" x14ac:dyDescent="0.25">
      <c r="A267" s="207" t="s">
        <v>117</v>
      </c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9"/>
    </row>
    <row r="268" spans="1:12" s="66" customFormat="1" x14ac:dyDescent="0.25">
      <c r="A268" s="6">
        <v>94</v>
      </c>
      <c r="B268" s="47" t="s">
        <v>69</v>
      </c>
      <c r="C268" s="3">
        <v>150</v>
      </c>
      <c r="D268" s="3">
        <v>6</v>
      </c>
      <c r="E268" s="3">
        <v>8.85</v>
      </c>
      <c r="F268" s="3">
        <v>9.24</v>
      </c>
      <c r="G268" s="3">
        <v>155.24</v>
      </c>
      <c r="H268" s="3">
        <v>200</v>
      </c>
      <c r="I268" s="3">
        <v>8</v>
      </c>
      <c r="J268" s="3">
        <v>11.8</v>
      </c>
      <c r="K268" s="3">
        <v>12.32</v>
      </c>
      <c r="L268" s="3">
        <v>206.99</v>
      </c>
    </row>
    <row r="269" spans="1:12" s="66" customFormat="1" x14ac:dyDescent="0.25">
      <c r="A269" s="6">
        <v>321</v>
      </c>
      <c r="B269" s="12" t="s">
        <v>162</v>
      </c>
      <c r="C269" s="6">
        <v>180</v>
      </c>
      <c r="D269" s="6">
        <v>16.940000000000001</v>
      </c>
      <c r="E269" s="6">
        <v>14.65</v>
      </c>
      <c r="F269" s="6">
        <v>30.09</v>
      </c>
      <c r="G269" s="6">
        <v>316.8</v>
      </c>
      <c r="H269" s="6">
        <v>200</v>
      </c>
      <c r="I269" s="6">
        <v>18.89</v>
      </c>
      <c r="J269" s="6">
        <v>15.94</v>
      </c>
      <c r="K269" s="6">
        <v>33.44</v>
      </c>
      <c r="L269" s="6">
        <v>352</v>
      </c>
    </row>
    <row r="270" spans="1:12" s="66" customFormat="1" ht="15.75" customHeight="1" x14ac:dyDescent="0.25">
      <c r="A270" s="6" t="s">
        <v>113</v>
      </c>
      <c r="B270" s="11" t="s">
        <v>76</v>
      </c>
      <c r="C270" s="3">
        <v>40</v>
      </c>
      <c r="D270" s="3">
        <v>0</v>
      </c>
      <c r="E270" s="3">
        <v>2.8</v>
      </c>
      <c r="F270" s="3">
        <v>2.8</v>
      </c>
      <c r="G270" s="3">
        <v>36</v>
      </c>
      <c r="H270" s="3">
        <v>50</v>
      </c>
      <c r="I270" s="3">
        <v>0</v>
      </c>
      <c r="J270" s="3">
        <v>3.5</v>
      </c>
      <c r="K270" s="3">
        <v>3.5</v>
      </c>
      <c r="L270" s="3">
        <v>45</v>
      </c>
    </row>
    <row r="271" spans="1:12" s="66" customFormat="1" ht="15.75" customHeight="1" x14ac:dyDescent="0.25">
      <c r="A271" s="6">
        <v>394</v>
      </c>
      <c r="B271" s="11" t="s">
        <v>55</v>
      </c>
      <c r="C271" s="3">
        <v>150</v>
      </c>
      <c r="D271" s="3">
        <v>0.12</v>
      </c>
      <c r="E271" s="3">
        <v>0</v>
      </c>
      <c r="F271" s="3">
        <v>11.24</v>
      </c>
      <c r="G271" s="3">
        <v>45</v>
      </c>
      <c r="H271" s="3">
        <v>200</v>
      </c>
      <c r="I271" s="3">
        <v>0.16</v>
      </c>
      <c r="J271" s="3">
        <v>0</v>
      </c>
      <c r="K271" s="3">
        <v>14.99</v>
      </c>
      <c r="L271" s="3">
        <v>60</v>
      </c>
    </row>
    <row r="272" spans="1:12" s="66" customFormat="1" ht="15" customHeight="1" x14ac:dyDescent="0.25">
      <c r="A272" s="63" t="s">
        <v>113</v>
      </c>
      <c r="B272" s="10" t="s">
        <v>124</v>
      </c>
      <c r="C272" s="3">
        <v>20</v>
      </c>
      <c r="D272" s="3">
        <v>2.8</v>
      </c>
      <c r="E272" s="3">
        <v>0.28000000000000003</v>
      </c>
      <c r="F272" s="3">
        <v>19.96</v>
      </c>
      <c r="G272" s="3">
        <v>48</v>
      </c>
      <c r="H272" s="3">
        <v>25</v>
      </c>
      <c r="I272" s="3">
        <v>2.8</v>
      </c>
      <c r="J272" s="3">
        <v>0.28000000000000003</v>
      </c>
      <c r="K272" s="3">
        <v>19.96</v>
      </c>
      <c r="L272" s="3">
        <v>60</v>
      </c>
    </row>
    <row r="273" spans="1:12" s="66" customFormat="1" ht="15" customHeight="1" x14ac:dyDescent="0.25">
      <c r="A273" s="80" t="s">
        <v>111</v>
      </c>
      <c r="B273" s="81"/>
      <c r="C273" s="6">
        <f t="shared" ref="C273:L273" si="33">SUM(C268:C272)</f>
        <v>540</v>
      </c>
      <c r="D273" s="6">
        <f t="shared" si="33"/>
        <v>25.860000000000003</v>
      </c>
      <c r="E273" s="6">
        <f t="shared" si="33"/>
        <v>26.580000000000002</v>
      </c>
      <c r="F273" s="6">
        <f t="shared" si="33"/>
        <v>73.33</v>
      </c>
      <c r="G273" s="6">
        <f t="shared" si="33"/>
        <v>601.04</v>
      </c>
      <c r="H273" s="6">
        <f t="shared" si="33"/>
        <v>675</v>
      </c>
      <c r="I273" s="6">
        <f t="shared" si="33"/>
        <v>29.85</v>
      </c>
      <c r="J273" s="6">
        <f t="shared" si="33"/>
        <v>31.520000000000003</v>
      </c>
      <c r="K273" s="6">
        <f t="shared" si="33"/>
        <v>84.210000000000008</v>
      </c>
      <c r="L273" s="6">
        <f t="shared" si="33"/>
        <v>723.99</v>
      </c>
    </row>
    <row r="274" spans="1:12" s="66" customFormat="1" ht="15" customHeight="1" x14ac:dyDescent="0.25">
      <c r="A274" s="58"/>
      <c r="B274" s="58"/>
      <c r="C274" s="58"/>
      <c r="D274" s="37"/>
      <c r="E274" s="37"/>
      <c r="F274" s="37"/>
      <c r="G274" s="37"/>
      <c r="H274" s="37"/>
      <c r="I274" s="37"/>
      <c r="J274" s="37"/>
      <c r="K274" s="37"/>
      <c r="L274" s="37"/>
    </row>
    <row r="275" spans="1:12" s="66" customFormat="1" ht="15" customHeight="1" x14ac:dyDescent="0.25">
      <c r="A275" s="207" t="s">
        <v>125</v>
      </c>
      <c r="B275" s="208"/>
      <c r="C275" s="208"/>
      <c r="D275" s="208"/>
      <c r="E275" s="208"/>
      <c r="F275" s="208"/>
      <c r="G275" s="208"/>
      <c r="H275" s="208"/>
      <c r="I275" s="208"/>
      <c r="J275" s="208"/>
      <c r="K275" s="208"/>
      <c r="L275" s="209"/>
    </row>
    <row r="276" spans="1:12" s="66" customFormat="1" ht="15.75" customHeight="1" x14ac:dyDescent="0.25">
      <c r="A276" s="6">
        <v>417</v>
      </c>
      <c r="B276" s="11" t="s">
        <v>206</v>
      </c>
      <c r="C276" s="3">
        <v>200</v>
      </c>
      <c r="D276" s="3">
        <v>0.11</v>
      </c>
      <c r="E276" s="3">
        <v>0</v>
      </c>
      <c r="F276" s="3">
        <v>21.1</v>
      </c>
      <c r="G276" s="3">
        <v>84.7</v>
      </c>
      <c r="H276" s="3">
        <v>200</v>
      </c>
      <c r="I276" s="3">
        <v>0.11</v>
      </c>
      <c r="J276" s="3">
        <v>0</v>
      </c>
      <c r="K276" s="3">
        <v>21.1</v>
      </c>
      <c r="L276" s="3">
        <v>84.7</v>
      </c>
    </row>
    <row r="277" spans="1:12" s="66" customFormat="1" ht="15" customHeight="1" x14ac:dyDescent="0.25">
      <c r="A277" s="80" t="s">
        <v>111</v>
      </c>
      <c r="B277" s="81"/>
      <c r="C277" s="6">
        <f t="shared" ref="C277:L277" si="34">SUM(C276:C276)</f>
        <v>200</v>
      </c>
      <c r="D277" s="6">
        <f t="shared" si="34"/>
        <v>0.11</v>
      </c>
      <c r="E277" s="6">
        <f t="shared" si="34"/>
        <v>0</v>
      </c>
      <c r="F277" s="6">
        <f t="shared" si="34"/>
        <v>21.1</v>
      </c>
      <c r="G277" s="6">
        <f t="shared" si="34"/>
        <v>84.7</v>
      </c>
      <c r="H277" s="6">
        <f t="shared" si="34"/>
        <v>200</v>
      </c>
      <c r="I277" s="6">
        <f t="shared" si="34"/>
        <v>0.11</v>
      </c>
      <c r="J277" s="6">
        <f t="shared" si="34"/>
        <v>0</v>
      </c>
      <c r="K277" s="6">
        <f t="shared" si="34"/>
        <v>21.1</v>
      </c>
      <c r="L277" s="6">
        <f t="shared" si="34"/>
        <v>84.7</v>
      </c>
    </row>
    <row r="278" spans="1:12" s="66" customFormat="1" ht="15" customHeight="1" x14ac:dyDescent="0.25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</row>
    <row r="279" spans="1:12" s="66" customFormat="1" ht="15" customHeight="1" x14ac:dyDescent="0.25">
      <c r="A279" s="207" t="s">
        <v>129</v>
      </c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9"/>
    </row>
    <row r="280" spans="1:12" s="66" customFormat="1" ht="15.75" customHeight="1" x14ac:dyDescent="0.25">
      <c r="A280" s="6">
        <v>244</v>
      </c>
      <c r="B280" s="12" t="s">
        <v>107</v>
      </c>
      <c r="C280" s="6">
        <v>150</v>
      </c>
      <c r="D280" s="6">
        <v>20.16</v>
      </c>
      <c r="E280" s="6">
        <v>10.11</v>
      </c>
      <c r="F280" s="6">
        <v>33.85</v>
      </c>
      <c r="G280" s="6">
        <v>306.8</v>
      </c>
      <c r="H280" s="6">
        <v>200</v>
      </c>
      <c r="I280" s="6">
        <v>26.89</v>
      </c>
      <c r="J280" s="6">
        <v>13.49</v>
      </c>
      <c r="K280" s="6">
        <v>45.14</v>
      </c>
      <c r="L280" s="6">
        <v>409.1</v>
      </c>
    </row>
    <row r="281" spans="1:12" s="66" customFormat="1" ht="15" customHeight="1" x14ac:dyDescent="0.25">
      <c r="A281" s="63" t="s">
        <v>113</v>
      </c>
      <c r="B281" s="10" t="s">
        <v>16</v>
      </c>
      <c r="C281" s="3">
        <v>20</v>
      </c>
      <c r="D281" s="3">
        <v>3.4</v>
      </c>
      <c r="E281" s="3">
        <v>1.32</v>
      </c>
      <c r="F281" s="3">
        <v>17</v>
      </c>
      <c r="G281" s="3">
        <v>51.8</v>
      </c>
      <c r="H281" s="3">
        <v>25</v>
      </c>
      <c r="I281" s="3">
        <v>4.25</v>
      </c>
      <c r="J281" s="3">
        <v>1.65</v>
      </c>
      <c r="K281" s="3">
        <v>21.25</v>
      </c>
      <c r="L281" s="3">
        <v>64.8</v>
      </c>
    </row>
    <row r="282" spans="1:12" s="66" customFormat="1" ht="15.75" customHeight="1" x14ac:dyDescent="0.25">
      <c r="A282" s="6">
        <v>410</v>
      </c>
      <c r="B282" s="10" t="s">
        <v>20</v>
      </c>
      <c r="C282" s="3">
        <v>150</v>
      </c>
      <c r="D282" s="3">
        <v>0.09</v>
      </c>
      <c r="E282" s="3">
        <v>0</v>
      </c>
      <c r="F282" s="3">
        <v>9.0299999999999994</v>
      </c>
      <c r="G282" s="3">
        <v>36.479999999999997</v>
      </c>
      <c r="H282" s="3">
        <v>200</v>
      </c>
      <c r="I282" s="3">
        <v>0.12</v>
      </c>
      <c r="J282" s="3">
        <v>0</v>
      </c>
      <c r="K282" s="3">
        <v>12.04</v>
      </c>
      <c r="L282" s="3">
        <v>48.64</v>
      </c>
    </row>
    <row r="283" spans="1:12" s="66" customFormat="1" ht="15" customHeight="1" x14ac:dyDescent="0.25">
      <c r="A283" s="80" t="s">
        <v>111</v>
      </c>
      <c r="B283" s="81"/>
      <c r="C283" s="6">
        <f t="shared" ref="C283:L283" si="35">SUM(C280:C282)</f>
        <v>320</v>
      </c>
      <c r="D283" s="6">
        <f t="shared" si="35"/>
        <v>23.65</v>
      </c>
      <c r="E283" s="6">
        <f t="shared" si="35"/>
        <v>11.43</v>
      </c>
      <c r="F283" s="6">
        <f t="shared" si="35"/>
        <v>59.88</v>
      </c>
      <c r="G283" s="6">
        <f t="shared" si="35"/>
        <v>395.08000000000004</v>
      </c>
      <c r="H283" s="6">
        <f t="shared" si="35"/>
        <v>425</v>
      </c>
      <c r="I283" s="6">
        <f t="shared" si="35"/>
        <v>31.26</v>
      </c>
      <c r="J283" s="6">
        <f t="shared" si="35"/>
        <v>15.14</v>
      </c>
      <c r="K283" s="6">
        <f t="shared" si="35"/>
        <v>78.430000000000007</v>
      </c>
      <c r="L283" s="6">
        <f t="shared" si="35"/>
        <v>522.54000000000008</v>
      </c>
    </row>
    <row r="284" spans="1:12" s="66" customFormat="1" ht="15" customHeight="1" x14ac:dyDescent="0.25">
      <c r="A284" s="36" t="s">
        <v>131</v>
      </c>
      <c r="B284" s="57"/>
      <c r="C284" s="36">
        <f>C265+C273+C283+C277</f>
        <v>1402</v>
      </c>
      <c r="D284" s="36"/>
      <c r="E284" s="36"/>
      <c r="F284" s="36"/>
      <c r="G284" s="36">
        <f>G265+G273+G283+G277</f>
        <v>1430.51</v>
      </c>
      <c r="H284" s="36">
        <f>H265+H273+H276+H283</f>
        <v>1724</v>
      </c>
      <c r="I284" s="36"/>
      <c r="J284" s="36"/>
      <c r="K284" s="36"/>
      <c r="L284" s="36">
        <f>L265+L273+L283+L277</f>
        <v>1733.2500000000002</v>
      </c>
    </row>
    <row r="285" spans="1:12" s="66" customFormat="1" x14ac:dyDescent="0.25"/>
    <row r="286" spans="1:12" s="66" customFormat="1" x14ac:dyDescent="0.25">
      <c r="A286" s="221" t="s">
        <v>174</v>
      </c>
      <c r="B286" s="221"/>
      <c r="C286" s="221"/>
      <c r="D286" s="221"/>
      <c r="E286" s="36"/>
      <c r="F286" s="36"/>
      <c r="G286" s="36">
        <f>(G39+G67+G94+G123+G151+G178+G205+G231+G258+G284)/10</f>
        <v>1437.6010000000001</v>
      </c>
      <c r="H286" s="57"/>
      <c r="I286" s="36"/>
      <c r="J286" s="36"/>
      <c r="K286" s="36"/>
      <c r="L286" s="36">
        <f>(L39+L67+L94+L123+L151+L178+L205+L231+L258+L284)/10</f>
        <v>1751.4180000000001</v>
      </c>
    </row>
    <row r="287" spans="1:12" s="66" customFormat="1" x14ac:dyDescent="0.25">
      <c r="A287" s="194" t="s">
        <v>203</v>
      </c>
      <c r="B287" s="194"/>
      <c r="C287" s="194"/>
      <c r="D287" s="194"/>
      <c r="E287" s="194"/>
      <c r="F287" s="194"/>
      <c r="G287" s="194"/>
      <c r="H287" s="194"/>
      <c r="I287" s="194"/>
      <c r="J287" s="194"/>
      <c r="K287" s="194"/>
      <c r="L287" s="194"/>
    </row>
    <row r="288" spans="1:12" s="66" customFormat="1" ht="28.5" customHeight="1" x14ac:dyDescent="0.25">
      <c r="A288" s="194" t="s">
        <v>204</v>
      </c>
      <c r="B288" s="194"/>
      <c r="C288" s="194"/>
      <c r="D288" s="194"/>
      <c r="E288" s="194"/>
      <c r="F288" s="194"/>
      <c r="G288" s="194"/>
      <c r="H288" s="194"/>
      <c r="I288" s="194"/>
      <c r="J288" s="194"/>
      <c r="K288" s="194"/>
      <c r="L288" s="194"/>
    </row>
    <row r="289" spans="1:12" s="66" customFormat="1" x14ac:dyDescent="0.25">
      <c r="A289" s="222" t="s">
        <v>173</v>
      </c>
      <c r="B289" s="222"/>
      <c r="C289" s="57"/>
      <c r="D289" s="57"/>
      <c r="E289" s="57"/>
      <c r="F289" s="57"/>
      <c r="G289" s="57"/>
      <c r="H289" s="57"/>
      <c r="I289" s="57"/>
      <c r="J289" s="57"/>
      <c r="K289" s="57"/>
      <c r="L289" s="57"/>
    </row>
  </sheetData>
  <mergeCells count="62">
    <mergeCell ref="A288:L288"/>
    <mergeCell ref="A289:B289"/>
    <mergeCell ref="A267:L267"/>
    <mergeCell ref="A275:L275"/>
    <mergeCell ref="A279:L279"/>
    <mergeCell ref="A286:D286"/>
    <mergeCell ref="A287:L287"/>
    <mergeCell ref="A260:L260"/>
    <mergeCell ref="A200:L200"/>
    <mergeCell ref="A207:L207"/>
    <mergeCell ref="A208:L208"/>
    <mergeCell ref="A214:L214"/>
    <mergeCell ref="A221:L221"/>
    <mergeCell ref="A225:L225"/>
    <mergeCell ref="A233:L233"/>
    <mergeCell ref="A234:L234"/>
    <mergeCell ref="A240:L240"/>
    <mergeCell ref="A249:L249"/>
    <mergeCell ref="A253:L253"/>
    <mergeCell ref="A196:L196"/>
    <mergeCell ref="A132:L132"/>
    <mergeCell ref="A140:L140"/>
    <mergeCell ref="A145:L145"/>
    <mergeCell ref="A153:L153"/>
    <mergeCell ref="A154:L154"/>
    <mergeCell ref="A160:L160"/>
    <mergeCell ref="A169:L169"/>
    <mergeCell ref="A173:L173"/>
    <mergeCell ref="A180:L180"/>
    <mergeCell ref="A181:L181"/>
    <mergeCell ref="A187:L187"/>
    <mergeCell ref="A42:L42"/>
    <mergeCell ref="A48:L48"/>
    <mergeCell ref="A57:L57"/>
    <mergeCell ref="A126:L126"/>
    <mergeCell ref="A69:L69"/>
    <mergeCell ref="A70:L70"/>
    <mergeCell ref="A76:L76"/>
    <mergeCell ref="A83:L83"/>
    <mergeCell ref="A88:L88"/>
    <mergeCell ref="A96:L96"/>
    <mergeCell ref="A97:L97"/>
    <mergeCell ref="A103:L103"/>
    <mergeCell ref="A113:L113"/>
    <mergeCell ref="A117:L117"/>
    <mergeCell ref="A125:L125"/>
    <mergeCell ref="A261:L261"/>
    <mergeCell ref="B8:K8"/>
    <mergeCell ref="H2:K2"/>
    <mergeCell ref="H3:J3"/>
    <mergeCell ref="H4:K4"/>
    <mergeCell ref="H5:K5"/>
    <mergeCell ref="B7:K7"/>
    <mergeCell ref="A61:L61"/>
    <mergeCell ref="C9:G9"/>
    <mergeCell ref="H9:L9"/>
    <mergeCell ref="A11:L11"/>
    <mergeCell ref="A12:L12"/>
    <mergeCell ref="A19:L19"/>
    <mergeCell ref="A28:L28"/>
    <mergeCell ref="A33:L33"/>
    <mergeCell ref="A41:L4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93"/>
  <sheetViews>
    <sheetView topLeftCell="A234" workbookViewId="0">
      <selection activeCell="A245" sqref="A245:XFD245"/>
    </sheetView>
  </sheetViews>
  <sheetFormatPr defaultRowHeight="15" x14ac:dyDescent="0.25"/>
  <cols>
    <col min="1" max="1" width="11.140625" style="66" customWidth="1"/>
    <col min="2" max="2" width="28.42578125" style="66" customWidth="1"/>
    <col min="3" max="12" width="9.140625" style="66"/>
  </cols>
  <sheetData>
    <row r="1" spans="1:1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/>
      <c r="B2" s="57"/>
      <c r="C2" s="57"/>
      <c r="D2" s="57"/>
      <c r="E2" s="57"/>
      <c r="F2" s="57"/>
      <c r="G2" s="57"/>
      <c r="H2" s="210" t="s">
        <v>121</v>
      </c>
      <c r="I2" s="210"/>
      <c r="J2" s="210"/>
      <c r="K2" s="210"/>
      <c r="L2" s="57"/>
    </row>
    <row r="3" spans="1:12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x14ac:dyDescent="0.25">
      <c r="A5" s="57"/>
      <c r="B5" s="57"/>
      <c r="C5" s="57"/>
      <c r="D5" s="57"/>
      <c r="E5" s="57"/>
      <c r="F5" s="57"/>
      <c r="G5" s="57"/>
      <c r="H5" s="210" t="s">
        <v>228</v>
      </c>
      <c r="I5" s="210"/>
      <c r="J5" s="210"/>
      <c r="K5" s="210"/>
      <c r="L5" s="57"/>
    </row>
    <row r="6" spans="1:12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x14ac:dyDescent="0.25">
      <c r="A7" s="57"/>
      <c r="B7" s="211" t="s">
        <v>260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x14ac:dyDescent="0.25">
      <c r="A8" s="57"/>
      <c r="B8" s="212" t="s">
        <v>261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ht="15" customHeight="1" x14ac:dyDescent="0.25">
      <c r="A11" s="204">
        <v>44536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s="55" customFormat="1" ht="15.75" customHeight="1" x14ac:dyDescent="0.25">
      <c r="A13" s="6">
        <v>168</v>
      </c>
      <c r="B13" s="11" t="s">
        <v>66</v>
      </c>
      <c r="C13" s="3">
        <v>150</v>
      </c>
      <c r="D13" s="3">
        <v>4.78</v>
      </c>
      <c r="E13" s="3">
        <v>5.14</v>
      </c>
      <c r="F13" s="3">
        <v>28.38</v>
      </c>
      <c r="G13" s="3">
        <v>176.21</v>
      </c>
      <c r="H13" s="3">
        <v>180</v>
      </c>
      <c r="I13" s="3">
        <v>5.73</v>
      </c>
      <c r="J13" s="3">
        <v>6.17</v>
      </c>
      <c r="K13" s="3">
        <v>34.06</v>
      </c>
      <c r="L13" s="3">
        <v>211.5</v>
      </c>
    </row>
    <row r="14" spans="1:12" s="55" customFormat="1" ht="15.75" customHeight="1" x14ac:dyDescent="0.25">
      <c r="A14" s="6">
        <v>1</v>
      </c>
      <c r="B14" s="12" t="s">
        <v>110</v>
      </c>
      <c r="C14" s="6">
        <v>36</v>
      </c>
      <c r="D14" s="6">
        <v>2.17</v>
      </c>
      <c r="E14" s="6">
        <v>6.79</v>
      </c>
      <c r="F14" s="6">
        <v>13.15</v>
      </c>
      <c r="G14" s="6">
        <v>122.4</v>
      </c>
      <c r="H14" s="6">
        <v>37</v>
      </c>
      <c r="I14" s="6">
        <v>2.2599999999999998</v>
      </c>
      <c r="J14" s="6">
        <v>6.98</v>
      </c>
      <c r="K14" s="6">
        <v>13.52</v>
      </c>
      <c r="L14" s="6">
        <v>125.8</v>
      </c>
    </row>
    <row r="15" spans="1:12" s="55" customFormat="1" ht="15.75" customHeight="1" x14ac:dyDescent="0.25">
      <c r="A15" s="6">
        <v>414</v>
      </c>
      <c r="B15" s="11" t="s">
        <v>24</v>
      </c>
      <c r="C15" s="3">
        <v>150</v>
      </c>
      <c r="D15" s="3">
        <v>2.09</v>
      </c>
      <c r="E15" s="3">
        <v>2.39</v>
      </c>
      <c r="F15" s="3">
        <v>14.78</v>
      </c>
      <c r="G15" s="3">
        <v>89.02</v>
      </c>
      <c r="H15" s="3">
        <v>200</v>
      </c>
      <c r="I15" s="3">
        <v>2.79</v>
      </c>
      <c r="J15" s="3">
        <v>3.19</v>
      </c>
      <c r="K15" s="3">
        <v>19.71</v>
      </c>
      <c r="L15" s="3">
        <v>118.69</v>
      </c>
    </row>
    <row r="16" spans="1:12" ht="15" customHeight="1" x14ac:dyDescent="0.25">
      <c r="A16" s="80" t="s">
        <v>111</v>
      </c>
      <c r="B16" s="81"/>
      <c r="C16" s="6">
        <f t="shared" ref="C16:H16" si="0">SUM(C13:C15)</f>
        <v>336</v>
      </c>
      <c r="D16" s="6">
        <f t="shared" si="0"/>
        <v>9.0399999999999991</v>
      </c>
      <c r="E16" s="6">
        <f t="shared" si="0"/>
        <v>14.32</v>
      </c>
      <c r="F16" s="6">
        <f t="shared" si="0"/>
        <v>56.31</v>
      </c>
      <c r="G16" s="6">
        <f t="shared" si="0"/>
        <v>387.63</v>
      </c>
      <c r="H16" s="6">
        <f t="shared" si="0"/>
        <v>417</v>
      </c>
      <c r="I16" s="6">
        <f>SUM(I13:I15)</f>
        <v>10.780000000000001</v>
      </c>
      <c r="J16" s="6">
        <f>SUM(J13:J15)</f>
        <v>16.34</v>
      </c>
      <c r="K16" s="6">
        <f>SUM(K13:K15)</f>
        <v>67.289999999999992</v>
      </c>
      <c r="L16" s="6">
        <f>SUM(L13:L15)</f>
        <v>455.99</v>
      </c>
    </row>
    <row r="17" spans="1:12" ht="15" customHeight="1" x14ac:dyDescent="0.25">
      <c r="A17" s="58"/>
      <c r="B17" s="58"/>
      <c r="C17" s="58"/>
      <c r="D17" s="37"/>
      <c r="E17" s="37"/>
      <c r="F17" s="37"/>
      <c r="G17" s="37"/>
      <c r="H17" s="37"/>
      <c r="I17" s="37"/>
      <c r="J17" s="37"/>
      <c r="K17" s="37"/>
      <c r="L17" s="37"/>
    </row>
    <row r="18" spans="1:12" ht="15" customHeight="1" x14ac:dyDescent="0.25">
      <c r="A18" s="207" t="s">
        <v>117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9"/>
    </row>
    <row r="19" spans="1:12" s="55" customFormat="1" x14ac:dyDescent="0.25">
      <c r="A19" s="53"/>
      <c r="B19" s="47" t="s">
        <v>49</v>
      </c>
      <c r="C19" s="3">
        <v>150</v>
      </c>
      <c r="D19" s="3">
        <v>1.39</v>
      </c>
      <c r="E19" s="3">
        <v>4.6399999999999997</v>
      </c>
      <c r="F19" s="3">
        <v>9.26</v>
      </c>
      <c r="G19" s="3">
        <v>84.35</v>
      </c>
      <c r="H19" s="3">
        <v>200</v>
      </c>
      <c r="I19" s="3">
        <v>1.85</v>
      </c>
      <c r="J19" s="3">
        <v>6.19</v>
      </c>
      <c r="K19" s="3">
        <v>12.35</v>
      </c>
      <c r="L19" s="3">
        <v>112.47</v>
      </c>
    </row>
    <row r="20" spans="1:12" s="55" customFormat="1" x14ac:dyDescent="0.25">
      <c r="A20" s="6">
        <v>321</v>
      </c>
      <c r="B20" s="12" t="s">
        <v>162</v>
      </c>
      <c r="C20" s="6">
        <v>180</v>
      </c>
      <c r="D20" s="6">
        <v>16.940000000000001</v>
      </c>
      <c r="E20" s="6">
        <v>14.65</v>
      </c>
      <c r="F20" s="6">
        <v>30.09</v>
      </c>
      <c r="G20" s="6">
        <v>316.8</v>
      </c>
      <c r="H20" s="6">
        <v>200</v>
      </c>
      <c r="I20" s="6">
        <v>18.89</v>
      </c>
      <c r="J20" s="6">
        <v>15.94</v>
      </c>
      <c r="K20" s="6">
        <v>33.44</v>
      </c>
      <c r="L20" s="6">
        <v>352</v>
      </c>
    </row>
    <row r="21" spans="1:12" s="55" customFormat="1" ht="15.75" customHeight="1" x14ac:dyDescent="0.25">
      <c r="A21" s="6" t="s">
        <v>113</v>
      </c>
      <c r="B21" s="11" t="s">
        <v>76</v>
      </c>
      <c r="C21" s="3">
        <v>40</v>
      </c>
      <c r="D21" s="3">
        <v>0</v>
      </c>
      <c r="E21" s="3">
        <v>2.8</v>
      </c>
      <c r="F21" s="3">
        <v>2.8</v>
      </c>
      <c r="G21" s="3">
        <v>36</v>
      </c>
      <c r="H21" s="3">
        <v>50</v>
      </c>
      <c r="I21" s="3">
        <v>0</v>
      </c>
      <c r="J21" s="3">
        <v>3.5</v>
      </c>
      <c r="K21" s="3">
        <v>3.5</v>
      </c>
      <c r="L21" s="3">
        <v>45</v>
      </c>
    </row>
    <row r="22" spans="1:12" s="55" customFormat="1" ht="15.75" customHeight="1" x14ac:dyDescent="0.25">
      <c r="A22" s="6">
        <v>394</v>
      </c>
      <c r="B22" s="11" t="s">
        <v>55</v>
      </c>
      <c r="C22" s="3">
        <v>150</v>
      </c>
      <c r="D22" s="3">
        <v>0.12</v>
      </c>
      <c r="E22" s="3">
        <v>0</v>
      </c>
      <c r="F22" s="3">
        <v>11.24</v>
      </c>
      <c r="G22" s="3">
        <v>45</v>
      </c>
      <c r="H22" s="3">
        <v>200</v>
      </c>
      <c r="I22" s="3">
        <v>0.16</v>
      </c>
      <c r="J22" s="3">
        <v>0</v>
      </c>
      <c r="K22" s="3">
        <v>14.99</v>
      </c>
      <c r="L22" s="3">
        <v>60</v>
      </c>
    </row>
    <row r="23" spans="1:12" s="55" customFormat="1" ht="15" customHeight="1" x14ac:dyDescent="0.25">
      <c r="A23" s="63" t="s">
        <v>113</v>
      </c>
      <c r="B23" s="10" t="s">
        <v>124</v>
      </c>
      <c r="C23" s="3">
        <v>20</v>
      </c>
      <c r="D23" s="3">
        <v>2.8</v>
      </c>
      <c r="E23" s="3">
        <v>0.28000000000000003</v>
      </c>
      <c r="F23" s="3">
        <v>19.96</v>
      </c>
      <c r="G23" s="3">
        <v>48</v>
      </c>
      <c r="H23" s="3">
        <v>25</v>
      </c>
      <c r="I23" s="3">
        <v>2.8</v>
      </c>
      <c r="J23" s="3">
        <v>0.28000000000000003</v>
      </c>
      <c r="K23" s="3">
        <v>19.96</v>
      </c>
      <c r="L23" s="3">
        <v>60</v>
      </c>
    </row>
    <row r="24" spans="1:12" s="55" customFormat="1" ht="15" customHeight="1" x14ac:dyDescent="0.25">
      <c r="A24" s="80" t="s">
        <v>111</v>
      </c>
      <c r="B24" s="81"/>
      <c r="C24" s="6">
        <f t="shared" ref="C24:L24" si="1">SUM(C19:C23)</f>
        <v>540</v>
      </c>
      <c r="D24" s="6">
        <f t="shared" si="1"/>
        <v>21.250000000000004</v>
      </c>
      <c r="E24" s="6">
        <f t="shared" si="1"/>
        <v>22.37</v>
      </c>
      <c r="F24" s="6">
        <f t="shared" si="1"/>
        <v>73.349999999999994</v>
      </c>
      <c r="G24" s="6">
        <f t="shared" si="1"/>
        <v>530.15</v>
      </c>
      <c r="H24" s="6">
        <f t="shared" si="1"/>
        <v>675</v>
      </c>
      <c r="I24" s="6">
        <f t="shared" si="1"/>
        <v>23.700000000000003</v>
      </c>
      <c r="J24" s="6">
        <f t="shared" si="1"/>
        <v>25.91</v>
      </c>
      <c r="K24" s="6">
        <f t="shared" si="1"/>
        <v>84.240000000000009</v>
      </c>
      <c r="L24" s="6">
        <f t="shared" si="1"/>
        <v>629.47</v>
      </c>
    </row>
    <row r="25" spans="1:12" ht="15" customHeight="1" x14ac:dyDescent="0.25">
      <c r="A25" s="58"/>
      <c r="B25" s="58"/>
      <c r="C25" s="58"/>
      <c r="D25" s="37"/>
      <c r="E25" s="37"/>
      <c r="F25" s="37"/>
      <c r="G25" s="37"/>
      <c r="H25" s="37"/>
      <c r="I25" s="37"/>
      <c r="J25" s="37"/>
      <c r="K25" s="37"/>
      <c r="L25" s="37"/>
    </row>
    <row r="26" spans="1:12" ht="15" customHeight="1" x14ac:dyDescent="0.25">
      <c r="A26" s="207" t="s">
        <v>125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9"/>
    </row>
    <row r="27" spans="1:12" s="55" customFormat="1" ht="15.75" customHeight="1" x14ac:dyDescent="0.25">
      <c r="A27" s="6">
        <v>417</v>
      </c>
      <c r="B27" s="11" t="s">
        <v>206</v>
      </c>
      <c r="C27" s="3">
        <v>200</v>
      </c>
      <c r="D27" s="3">
        <v>0.11</v>
      </c>
      <c r="E27" s="3">
        <v>0</v>
      </c>
      <c r="F27" s="3">
        <v>21.1</v>
      </c>
      <c r="G27" s="3">
        <v>84.7</v>
      </c>
      <c r="H27" s="3">
        <v>200</v>
      </c>
      <c r="I27" s="3">
        <v>0.11</v>
      </c>
      <c r="J27" s="3">
        <v>0</v>
      </c>
      <c r="K27" s="3">
        <v>21.1</v>
      </c>
      <c r="L27" s="3">
        <v>84.7</v>
      </c>
    </row>
    <row r="28" spans="1:12" s="55" customFormat="1" x14ac:dyDescent="0.25">
      <c r="A28" s="6" t="s">
        <v>113</v>
      </c>
      <c r="B28" s="12" t="s">
        <v>112</v>
      </c>
      <c r="C28" s="6"/>
      <c r="D28" s="6"/>
      <c r="E28" s="6"/>
      <c r="F28" s="6"/>
      <c r="G28" s="6"/>
      <c r="H28" s="6">
        <v>15</v>
      </c>
      <c r="I28" s="6">
        <v>1.1299999999999999</v>
      </c>
      <c r="J28" s="6">
        <v>2.25</v>
      </c>
      <c r="K28" s="6">
        <v>10.4</v>
      </c>
      <c r="L28" s="6">
        <v>66</v>
      </c>
    </row>
    <row r="29" spans="1:12" ht="15" customHeight="1" x14ac:dyDescent="0.25">
      <c r="A29" s="213" t="s">
        <v>111</v>
      </c>
      <c r="B29" s="214"/>
      <c r="C29" s="215"/>
      <c r="D29" s="6">
        <f>SUM(D27:D27)</f>
        <v>0.11</v>
      </c>
      <c r="E29" s="6">
        <f>SUM(E27:E27)</f>
        <v>0</v>
      </c>
      <c r="F29" s="6">
        <f>SUM(F27:F27)</f>
        <v>21.1</v>
      </c>
      <c r="G29" s="6">
        <f>SUM(G27:G27)</f>
        <v>84.7</v>
      </c>
      <c r="H29" s="6">
        <f>SUM(H27:H28)</f>
        <v>215</v>
      </c>
      <c r="I29" s="6">
        <f>SUM(I27:I28)</f>
        <v>1.24</v>
      </c>
      <c r="J29" s="6">
        <f>SUM(J27:J28)</f>
        <v>2.25</v>
      </c>
      <c r="K29" s="6">
        <f>SUM(K27:K28)</f>
        <v>31.5</v>
      </c>
      <c r="L29" s="6">
        <f>SUM(L27:L28)</f>
        <v>150.69999999999999</v>
      </c>
    </row>
    <row r="30" spans="1:12" ht="15" customHeight="1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ht="15" customHeight="1" x14ac:dyDescent="0.25">
      <c r="A31" s="207" t="s">
        <v>129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9"/>
    </row>
    <row r="32" spans="1:12" s="55" customFormat="1" ht="15.75" customHeight="1" x14ac:dyDescent="0.25">
      <c r="A32" s="6">
        <v>135</v>
      </c>
      <c r="B32" s="12" t="s">
        <v>178</v>
      </c>
      <c r="C32" s="6">
        <v>180</v>
      </c>
      <c r="D32" s="6">
        <v>21.21</v>
      </c>
      <c r="E32" s="6">
        <v>14.85</v>
      </c>
      <c r="F32" s="6">
        <v>29.47</v>
      </c>
      <c r="G32" s="6">
        <v>328.77</v>
      </c>
      <c r="H32" s="6">
        <v>220</v>
      </c>
      <c r="I32" s="6">
        <v>25.92</v>
      </c>
      <c r="J32" s="6">
        <v>18.149999999999999</v>
      </c>
      <c r="K32" s="6">
        <v>36.020000000000003</v>
      </c>
      <c r="L32" s="6">
        <v>401.81</v>
      </c>
    </row>
    <row r="33" spans="1:17" s="55" customFormat="1" ht="15.75" customHeight="1" x14ac:dyDescent="0.25">
      <c r="A33" s="6" t="s">
        <v>113</v>
      </c>
      <c r="B33" s="12" t="s">
        <v>190</v>
      </c>
      <c r="C33" s="6">
        <v>25</v>
      </c>
      <c r="D33" s="6">
        <v>1.7</v>
      </c>
      <c r="E33" s="6">
        <v>2.13</v>
      </c>
      <c r="F33" s="6">
        <v>14.25</v>
      </c>
      <c r="G33" s="6">
        <v>76.75</v>
      </c>
      <c r="H33" s="6">
        <v>30</v>
      </c>
      <c r="I33" s="6">
        <v>2.04</v>
      </c>
      <c r="J33" s="6">
        <v>2.5499999999999998</v>
      </c>
      <c r="K33" s="6">
        <v>17.100000000000001</v>
      </c>
      <c r="L33" s="6">
        <v>92.1</v>
      </c>
    </row>
    <row r="34" spans="1:17" s="55" customFormat="1" ht="15" customHeight="1" x14ac:dyDescent="0.25">
      <c r="A34" s="6">
        <v>410</v>
      </c>
      <c r="B34" s="10" t="s">
        <v>130</v>
      </c>
      <c r="C34" s="3">
        <v>150</v>
      </c>
      <c r="D34" s="3">
        <v>4.4999999999999998E-2</v>
      </c>
      <c r="E34" s="3">
        <v>0</v>
      </c>
      <c r="F34" s="3">
        <v>4.51</v>
      </c>
      <c r="G34" s="3">
        <v>18.239999999999998</v>
      </c>
      <c r="H34" s="3">
        <v>200</v>
      </c>
      <c r="I34" s="3">
        <v>0.06</v>
      </c>
      <c r="J34" s="3">
        <v>0</v>
      </c>
      <c r="K34" s="3">
        <v>6.02</v>
      </c>
      <c r="L34" s="3">
        <v>24.32</v>
      </c>
    </row>
    <row r="35" spans="1:17" ht="15" customHeight="1" x14ac:dyDescent="0.25">
      <c r="A35" s="59" t="s">
        <v>111</v>
      </c>
      <c r="B35" s="59"/>
      <c r="C35" s="6">
        <f t="shared" ref="C35:L35" si="2">SUM(C32:C34)</f>
        <v>355</v>
      </c>
      <c r="D35" s="6">
        <f t="shared" si="2"/>
        <v>22.955000000000002</v>
      </c>
      <c r="E35" s="6">
        <f t="shared" si="2"/>
        <v>16.98</v>
      </c>
      <c r="F35" s="6">
        <f t="shared" si="2"/>
        <v>48.23</v>
      </c>
      <c r="G35" s="6">
        <f t="shared" si="2"/>
        <v>423.76</v>
      </c>
      <c r="H35" s="6">
        <f t="shared" si="2"/>
        <v>450</v>
      </c>
      <c r="I35" s="6">
        <f t="shared" si="2"/>
        <v>28.02</v>
      </c>
      <c r="J35" s="6">
        <f t="shared" si="2"/>
        <v>20.7</v>
      </c>
      <c r="K35" s="6">
        <f t="shared" si="2"/>
        <v>59.14</v>
      </c>
      <c r="L35" s="6">
        <f t="shared" si="2"/>
        <v>518.23</v>
      </c>
    </row>
    <row r="36" spans="1:17" ht="15" customHeight="1" x14ac:dyDescent="0.25">
      <c r="A36" s="36" t="s">
        <v>131</v>
      </c>
      <c r="B36" s="57"/>
      <c r="C36" s="36">
        <f>C35+C29+C24+C16</f>
        <v>1231</v>
      </c>
      <c r="D36" s="57"/>
      <c r="E36" s="57"/>
      <c r="F36" s="57"/>
      <c r="G36" s="36">
        <f>G35+G29+G24+G16</f>
        <v>1426.2399999999998</v>
      </c>
      <c r="H36" s="36">
        <f>H35+H29+H24+H16</f>
        <v>1757</v>
      </c>
      <c r="I36" s="57"/>
      <c r="J36" s="57"/>
      <c r="K36" s="57"/>
      <c r="L36" s="36">
        <f>L35+L29+L24+L16</f>
        <v>1754.39</v>
      </c>
    </row>
    <row r="38" spans="1:17" ht="15" customHeight="1" x14ac:dyDescent="0.25">
      <c r="A38" s="204">
        <v>44537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9"/>
    </row>
    <row r="39" spans="1:17" ht="15" customHeight="1" x14ac:dyDescent="0.25">
      <c r="A39" s="207" t="s">
        <v>116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9"/>
    </row>
    <row r="40" spans="1:17" s="55" customFormat="1" ht="15.75" customHeight="1" x14ac:dyDescent="0.25">
      <c r="A40" s="6">
        <v>168</v>
      </c>
      <c r="B40" s="11" t="s">
        <v>82</v>
      </c>
      <c r="C40" s="3">
        <v>150</v>
      </c>
      <c r="D40" s="3">
        <v>4.08</v>
      </c>
      <c r="E40" s="3">
        <v>4.08</v>
      </c>
      <c r="F40" s="3">
        <v>25.05</v>
      </c>
      <c r="G40" s="3">
        <v>153</v>
      </c>
      <c r="H40" s="3">
        <v>180</v>
      </c>
      <c r="I40" s="3">
        <v>4.8899999999999997</v>
      </c>
      <c r="J40" s="3">
        <v>3.81</v>
      </c>
      <c r="K40" s="3">
        <v>30.04</v>
      </c>
      <c r="L40" s="3">
        <v>173.7</v>
      </c>
    </row>
    <row r="41" spans="1:17" s="55" customFormat="1" ht="15.75" customHeight="1" x14ac:dyDescent="0.25">
      <c r="A41" s="6">
        <v>2</v>
      </c>
      <c r="B41" s="64" t="s">
        <v>135</v>
      </c>
      <c r="C41" s="6">
        <v>42</v>
      </c>
      <c r="D41" s="6">
        <v>2.17</v>
      </c>
      <c r="E41" s="6">
        <v>6.79</v>
      </c>
      <c r="F41" s="6">
        <v>13.15</v>
      </c>
      <c r="G41" s="6">
        <v>136.91999999999999</v>
      </c>
      <c r="H41" s="6">
        <v>44</v>
      </c>
      <c r="I41" s="6">
        <v>2.2599999999999998</v>
      </c>
      <c r="J41" s="6">
        <v>6.98</v>
      </c>
      <c r="K41" s="6">
        <v>13.52</v>
      </c>
      <c r="L41" s="6">
        <v>142.74</v>
      </c>
    </row>
    <row r="42" spans="1:17" s="55" customFormat="1" x14ac:dyDescent="0.25">
      <c r="A42" s="6">
        <v>412</v>
      </c>
      <c r="B42" s="10" t="s">
        <v>12</v>
      </c>
      <c r="C42" s="3">
        <v>150</v>
      </c>
      <c r="D42" s="3">
        <v>0.05</v>
      </c>
      <c r="E42" s="3">
        <v>0.01</v>
      </c>
      <c r="F42" s="3">
        <v>11.48</v>
      </c>
      <c r="G42" s="3">
        <v>46.22</v>
      </c>
      <c r="H42" s="3">
        <v>200</v>
      </c>
      <c r="I42" s="3">
        <v>0.1</v>
      </c>
      <c r="J42" s="3">
        <v>0.01</v>
      </c>
      <c r="K42" s="3">
        <v>15.31</v>
      </c>
      <c r="L42" s="3">
        <v>61.63</v>
      </c>
      <c r="Q42" s="55" t="s">
        <v>223</v>
      </c>
    </row>
    <row r="43" spans="1:17" ht="15" customHeight="1" x14ac:dyDescent="0.25">
      <c r="A43" s="80" t="s">
        <v>111</v>
      </c>
      <c r="B43" s="81"/>
      <c r="C43" s="6">
        <f t="shared" ref="C43:H43" si="3">SUM(C40:C42)</f>
        <v>342</v>
      </c>
      <c r="D43" s="6">
        <f t="shared" si="3"/>
        <v>6.3</v>
      </c>
      <c r="E43" s="6">
        <f t="shared" si="3"/>
        <v>10.88</v>
      </c>
      <c r="F43" s="6">
        <f t="shared" si="3"/>
        <v>49.680000000000007</v>
      </c>
      <c r="G43" s="6">
        <f t="shared" si="3"/>
        <v>336.14</v>
      </c>
      <c r="H43" s="6">
        <f t="shared" si="3"/>
        <v>424</v>
      </c>
      <c r="I43" s="6">
        <f>SUM(I40:I42)</f>
        <v>7.2499999999999991</v>
      </c>
      <c r="J43" s="6">
        <f>SUM(J40:J42)</f>
        <v>10.8</v>
      </c>
      <c r="K43" s="6">
        <f>SUM(K40:K42)</f>
        <v>58.870000000000005</v>
      </c>
      <c r="L43" s="6">
        <f>SUM(L40:L42)</f>
        <v>378.07</v>
      </c>
    </row>
    <row r="44" spans="1:17" ht="15" customHeight="1" x14ac:dyDescent="0.25">
      <c r="A44" s="58"/>
      <c r="B44" s="58"/>
      <c r="C44" s="58"/>
      <c r="D44" s="37"/>
      <c r="E44" s="37"/>
      <c r="F44" s="37"/>
      <c r="G44" s="37"/>
      <c r="H44" s="37"/>
      <c r="I44" s="37"/>
      <c r="J44" s="37"/>
      <c r="K44" s="37"/>
      <c r="L44" s="37"/>
    </row>
    <row r="45" spans="1:17" ht="15" customHeight="1" x14ac:dyDescent="0.25">
      <c r="A45" s="207" t="s">
        <v>117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9"/>
    </row>
    <row r="46" spans="1:17" s="55" customFormat="1" x14ac:dyDescent="0.25">
      <c r="A46" s="6">
        <v>80</v>
      </c>
      <c r="B46" s="11" t="s">
        <v>188</v>
      </c>
      <c r="C46" s="3">
        <v>150</v>
      </c>
      <c r="D46" s="3">
        <v>2.95</v>
      </c>
      <c r="E46" s="3">
        <v>3.68</v>
      </c>
      <c r="F46" s="3">
        <v>12.63</v>
      </c>
      <c r="G46" s="3">
        <v>90.66</v>
      </c>
      <c r="H46" s="3">
        <v>200</v>
      </c>
      <c r="I46" s="3">
        <v>3.93</v>
      </c>
      <c r="J46" s="3">
        <v>4.91</v>
      </c>
      <c r="K46" s="3">
        <v>16.84</v>
      </c>
      <c r="L46" s="3">
        <v>120.88</v>
      </c>
    </row>
    <row r="47" spans="1:17" s="55" customFormat="1" ht="15.75" customHeight="1" x14ac:dyDescent="0.25">
      <c r="A47" s="6">
        <v>332</v>
      </c>
      <c r="B47" s="11" t="s">
        <v>72</v>
      </c>
      <c r="C47" s="3">
        <v>120</v>
      </c>
      <c r="D47" s="3">
        <v>6.99</v>
      </c>
      <c r="E47" s="3">
        <v>4.34</v>
      </c>
      <c r="F47" s="3">
        <v>36</v>
      </c>
      <c r="G47" s="3">
        <v>211.05</v>
      </c>
      <c r="H47" s="3">
        <v>130</v>
      </c>
      <c r="I47" s="3">
        <v>7.57</v>
      </c>
      <c r="J47" s="3">
        <v>4.7</v>
      </c>
      <c r="K47" s="3">
        <v>39</v>
      </c>
      <c r="L47" s="3">
        <v>228.64</v>
      </c>
    </row>
    <row r="48" spans="1:17" s="55" customFormat="1" ht="15.75" customHeight="1" x14ac:dyDescent="0.25">
      <c r="A48" s="6">
        <v>268</v>
      </c>
      <c r="B48" s="10" t="s">
        <v>14</v>
      </c>
      <c r="C48" s="3">
        <v>80</v>
      </c>
      <c r="D48" s="3">
        <v>8.93</v>
      </c>
      <c r="E48" s="3">
        <v>6.62</v>
      </c>
      <c r="F48" s="3">
        <v>0.59</v>
      </c>
      <c r="G48" s="3">
        <v>162.49</v>
      </c>
      <c r="H48" s="3">
        <v>90</v>
      </c>
      <c r="I48" s="3">
        <v>10.039999999999999</v>
      </c>
      <c r="J48" s="3">
        <v>7.44</v>
      </c>
      <c r="K48" s="3">
        <v>0.66</v>
      </c>
      <c r="L48" s="3">
        <v>182.8</v>
      </c>
    </row>
    <row r="49" spans="1:12" s="55" customFormat="1" ht="15.75" customHeight="1" x14ac:dyDescent="0.25">
      <c r="A49" s="6">
        <v>394</v>
      </c>
      <c r="B49" s="11" t="s">
        <v>185</v>
      </c>
      <c r="C49" s="3">
        <v>150</v>
      </c>
      <c r="D49" s="3">
        <v>0.25</v>
      </c>
      <c r="E49" s="3">
        <v>0</v>
      </c>
      <c r="F49" s="3">
        <v>17</v>
      </c>
      <c r="G49" s="3">
        <v>68.989999999999995</v>
      </c>
      <c r="H49" s="3">
        <v>200</v>
      </c>
      <c r="I49" s="3">
        <v>0.33</v>
      </c>
      <c r="J49" s="3">
        <v>0</v>
      </c>
      <c r="K49" s="3">
        <v>22.67</v>
      </c>
      <c r="L49" s="3">
        <v>91.99</v>
      </c>
    </row>
    <row r="50" spans="1:12" s="55" customFormat="1" ht="15" customHeight="1" x14ac:dyDescent="0.25">
      <c r="A50" s="63" t="s">
        <v>113</v>
      </c>
      <c r="B50" s="10" t="s">
        <v>124</v>
      </c>
      <c r="C50" s="3">
        <v>40</v>
      </c>
      <c r="D50" s="3">
        <v>2.8</v>
      </c>
      <c r="E50" s="3">
        <v>0.28000000000000003</v>
      </c>
      <c r="F50" s="3">
        <v>19.96</v>
      </c>
      <c r="G50" s="3">
        <v>96</v>
      </c>
      <c r="H50" s="3">
        <v>50</v>
      </c>
      <c r="I50" s="3">
        <v>2.8</v>
      </c>
      <c r="J50" s="3">
        <v>0.28000000000000003</v>
      </c>
      <c r="K50" s="3">
        <v>19.96</v>
      </c>
      <c r="L50" s="3">
        <v>120</v>
      </c>
    </row>
    <row r="51" spans="1:12" ht="15" customHeight="1" x14ac:dyDescent="0.25">
      <c r="A51" s="80" t="s">
        <v>111</v>
      </c>
      <c r="B51" s="81"/>
      <c r="C51" s="6">
        <f t="shared" ref="C51:L51" si="4">SUM(C46:C50)</f>
        <v>540</v>
      </c>
      <c r="D51" s="6">
        <f t="shared" si="4"/>
        <v>21.92</v>
      </c>
      <c r="E51" s="6">
        <f t="shared" si="4"/>
        <v>14.92</v>
      </c>
      <c r="F51" s="6">
        <f t="shared" si="4"/>
        <v>86.18</v>
      </c>
      <c r="G51" s="6">
        <f t="shared" si="4"/>
        <v>629.19000000000005</v>
      </c>
      <c r="H51" s="6">
        <f t="shared" si="4"/>
        <v>670</v>
      </c>
      <c r="I51" s="6">
        <f t="shared" si="4"/>
        <v>24.669999999999998</v>
      </c>
      <c r="J51" s="6">
        <f t="shared" si="4"/>
        <v>17.330000000000002</v>
      </c>
      <c r="K51" s="6">
        <f t="shared" si="4"/>
        <v>99.13</v>
      </c>
      <c r="L51" s="6">
        <f t="shared" si="4"/>
        <v>744.31</v>
      </c>
    </row>
    <row r="52" spans="1:12" ht="15" customHeight="1" x14ac:dyDescent="0.25">
      <c r="A52" s="58"/>
      <c r="B52" s="58"/>
      <c r="C52" s="58"/>
      <c r="D52" s="37"/>
      <c r="E52" s="37"/>
      <c r="F52" s="37"/>
      <c r="G52" s="37"/>
      <c r="H52" s="37"/>
      <c r="I52" s="37"/>
      <c r="J52" s="37"/>
      <c r="K52" s="37"/>
      <c r="L52" s="37"/>
    </row>
    <row r="53" spans="1:12" ht="15" customHeight="1" x14ac:dyDescent="0.25">
      <c r="A53" s="207" t="s">
        <v>125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9"/>
    </row>
    <row r="54" spans="1:12" s="55" customFormat="1" x14ac:dyDescent="0.25">
      <c r="A54" s="6" t="s">
        <v>113</v>
      </c>
      <c r="B54" s="120" t="s">
        <v>182</v>
      </c>
      <c r="C54" s="3">
        <v>200</v>
      </c>
      <c r="D54" s="3">
        <v>0</v>
      </c>
      <c r="E54" s="3">
        <v>0</v>
      </c>
      <c r="F54" s="3">
        <v>22</v>
      </c>
      <c r="G54" s="3">
        <v>90</v>
      </c>
      <c r="H54" s="3">
        <v>200</v>
      </c>
      <c r="I54" s="3">
        <v>0</v>
      </c>
      <c r="J54" s="3">
        <v>0</v>
      </c>
      <c r="K54" s="3">
        <v>22</v>
      </c>
      <c r="L54" s="3">
        <v>90</v>
      </c>
    </row>
    <row r="55" spans="1:12" ht="15" customHeight="1" x14ac:dyDescent="0.25">
      <c r="A55" s="80" t="s">
        <v>111</v>
      </c>
      <c r="B55" s="81"/>
      <c r="C55" s="3">
        <v>200</v>
      </c>
      <c r="D55" s="6">
        <f>SUM(D54:D54)</f>
        <v>0</v>
      </c>
      <c r="E55" s="6">
        <f>SUM(E54:E54)</f>
        <v>0</v>
      </c>
      <c r="F55" s="6">
        <f>SUM(F54:F54)</f>
        <v>22</v>
      </c>
      <c r="G55" s="6">
        <f>SUM(G54:G54)</f>
        <v>90</v>
      </c>
      <c r="H55" s="3">
        <v>200</v>
      </c>
      <c r="I55" s="6">
        <f>SUM(I54:I54)</f>
        <v>0</v>
      </c>
      <c r="J55" s="6">
        <f>SUM(J54:J54)</f>
        <v>0</v>
      </c>
      <c r="K55" s="6">
        <f>SUM(K54:K54)</f>
        <v>22</v>
      </c>
      <c r="L55" s="6">
        <f>SUM(L54:L54)</f>
        <v>90</v>
      </c>
    </row>
    <row r="56" spans="1:12" ht="15" customHeight="1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2" s="55" customFormat="1" x14ac:dyDescent="0.25">
      <c r="A57" s="6">
        <v>86</v>
      </c>
      <c r="B57" s="48" t="s">
        <v>103</v>
      </c>
      <c r="C57" s="3">
        <v>150</v>
      </c>
      <c r="D57" s="3">
        <v>6</v>
      </c>
      <c r="E57" s="3">
        <v>8.85</v>
      </c>
      <c r="F57" s="3">
        <v>9.24</v>
      </c>
      <c r="G57" s="3">
        <v>155.24</v>
      </c>
      <c r="H57" s="3">
        <v>200</v>
      </c>
      <c r="I57" s="3">
        <v>8</v>
      </c>
      <c r="J57" s="3">
        <v>11.8</v>
      </c>
      <c r="K57" s="3">
        <v>12.32</v>
      </c>
      <c r="L57" s="3">
        <v>206.99</v>
      </c>
    </row>
    <row r="58" spans="1:12" s="55" customFormat="1" ht="15.75" customHeight="1" x14ac:dyDescent="0.25">
      <c r="A58" s="6">
        <v>492</v>
      </c>
      <c r="B58" s="12" t="s">
        <v>18</v>
      </c>
      <c r="C58" s="6">
        <v>40</v>
      </c>
      <c r="D58" s="6">
        <v>2.72</v>
      </c>
      <c r="E58" s="6">
        <v>4.68</v>
      </c>
      <c r="F58" s="6">
        <v>27.06</v>
      </c>
      <c r="G58" s="6">
        <v>161.4</v>
      </c>
      <c r="H58" s="6">
        <v>60</v>
      </c>
      <c r="I58" s="6">
        <v>4.09</v>
      </c>
      <c r="J58" s="6">
        <v>7.02</v>
      </c>
      <c r="K58" s="6">
        <v>40.590000000000003</v>
      </c>
      <c r="L58" s="6">
        <v>242.1</v>
      </c>
    </row>
    <row r="59" spans="1:12" s="55" customFormat="1" ht="15" customHeight="1" x14ac:dyDescent="0.25">
      <c r="A59" s="6">
        <v>410</v>
      </c>
      <c r="B59" s="10" t="s">
        <v>130</v>
      </c>
      <c r="C59" s="3">
        <v>150</v>
      </c>
      <c r="D59" s="3">
        <v>4.4999999999999998E-2</v>
      </c>
      <c r="E59" s="3">
        <v>0</v>
      </c>
      <c r="F59" s="3">
        <v>4.51</v>
      </c>
      <c r="G59" s="3">
        <v>18.239999999999998</v>
      </c>
      <c r="H59" s="3">
        <v>200</v>
      </c>
      <c r="I59" s="3">
        <v>0.06</v>
      </c>
      <c r="J59" s="3">
        <v>0</v>
      </c>
      <c r="K59" s="3">
        <v>6.02</v>
      </c>
      <c r="L59" s="3">
        <v>24.32</v>
      </c>
    </row>
    <row r="60" spans="1:12" s="55" customFormat="1" ht="15" customHeight="1" x14ac:dyDescent="0.25">
      <c r="A60" s="63" t="s">
        <v>113</v>
      </c>
      <c r="B60" s="10" t="s">
        <v>16</v>
      </c>
      <c r="C60" s="3">
        <v>20</v>
      </c>
      <c r="D60" s="3">
        <v>3.4</v>
      </c>
      <c r="E60" s="3">
        <v>1.32</v>
      </c>
      <c r="F60" s="3">
        <v>17</v>
      </c>
      <c r="G60" s="3">
        <v>51.8</v>
      </c>
      <c r="H60" s="3">
        <v>25</v>
      </c>
      <c r="I60" s="3">
        <v>4.25</v>
      </c>
      <c r="J60" s="3">
        <v>1.65</v>
      </c>
      <c r="K60" s="3">
        <v>21.25</v>
      </c>
      <c r="L60" s="3">
        <v>64.8</v>
      </c>
    </row>
    <row r="61" spans="1:12" ht="15" customHeight="1" x14ac:dyDescent="0.25">
      <c r="A61" s="59" t="s">
        <v>111</v>
      </c>
      <c r="B61" s="59"/>
      <c r="C61" s="6">
        <f t="shared" ref="C61:K61" si="5">SUM(C57:C60)</f>
        <v>360</v>
      </c>
      <c r="D61" s="6">
        <f t="shared" si="5"/>
        <v>12.165000000000001</v>
      </c>
      <c r="E61" s="6">
        <f t="shared" si="5"/>
        <v>14.85</v>
      </c>
      <c r="F61" s="6">
        <f t="shared" si="5"/>
        <v>57.809999999999995</v>
      </c>
      <c r="G61" s="6">
        <f t="shared" si="5"/>
        <v>386.68</v>
      </c>
      <c r="H61" s="6">
        <f t="shared" si="5"/>
        <v>485</v>
      </c>
      <c r="I61" s="6">
        <f t="shared" si="5"/>
        <v>16.399999999999999</v>
      </c>
      <c r="J61" s="6">
        <f t="shared" si="5"/>
        <v>20.47</v>
      </c>
      <c r="K61" s="6">
        <f t="shared" si="5"/>
        <v>80.180000000000007</v>
      </c>
      <c r="L61" s="6">
        <f>SUM(L57:L60)</f>
        <v>538.21</v>
      </c>
    </row>
    <row r="62" spans="1:12" ht="15" customHeight="1" x14ac:dyDescent="0.25">
      <c r="A62" s="36" t="s">
        <v>131</v>
      </c>
      <c r="B62" s="57"/>
      <c r="C62" s="36">
        <f>C61+C55+C51+C43</f>
        <v>1442</v>
      </c>
      <c r="D62" s="57"/>
      <c r="E62" s="57"/>
      <c r="F62" s="57"/>
      <c r="G62" s="36">
        <f>G61+G55+G51+G43</f>
        <v>1442.0100000000002</v>
      </c>
      <c r="H62" s="36">
        <f>H61+H55+H51+H43</f>
        <v>1779</v>
      </c>
      <c r="I62" s="57"/>
      <c r="J62" s="57"/>
      <c r="K62" s="57"/>
      <c r="L62" s="36">
        <f>L61+L55+L51+L43</f>
        <v>1750.59</v>
      </c>
    </row>
    <row r="64" spans="1:12" ht="15" customHeight="1" x14ac:dyDescent="0.25">
      <c r="A64" s="204">
        <v>44538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9"/>
    </row>
    <row r="65" spans="1:12" ht="15" customHeight="1" x14ac:dyDescent="0.25">
      <c r="A65" s="207" t="s">
        <v>116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9"/>
    </row>
    <row r="66" spans="1:12" s="55" customFormat="1" ht="15.75" customHeight="1" x14ac:dyDescent="0.25">
      <c r="A66" s="6">
        <v>168</v>
      </c>
      <c r="B66" s="11" t="s">
        <v>48</v>
      </c>
      <c r="C66" s="3">
        <v>150</v>
      </c>
      <c r="D66" s="3">
        <v>5.3</v>
      </c>
      <c r="E66" s="3">
        <v>4.88</v>
      </c>
      <c r="F66" s="3">
        <v>28.93</v>
      </c>
      <c r="G66" s="3">
        <v>180.64</v>
      </c>
      <c r="H66" s="3">
        <v>180</v>
      </c>
      <c r="I66" s="3">
        <v>6.39</v>
      </c>
      <c r="J66" s="3">
        <v>5.86</v>
      </c>
      <c r="K66" s="3">
        <v>34.72</v>
      </c>
      <c r="L66" s="3">
        <v>216.77</v>
      </c>
    </row>
    <row r="67" spans="1:12" s="55" customFormat="1" ht="15.75" customHeight="1" x14ac:dyDescent="0.25">
      <c r="A67" s="6">
        <v>1</v>
      </c>
      <c r="B67" s="12" t="s">
        <v>110</v>
      </c>
      <c r="C67" s="6">
        <v>36</v>
      </c>
      <c r="D67" s="6">
        <v>2.17</v>
      </c>
      <c r="E67" s="6">
        <v>6.79</v>
      </c>
      <c r="F67" s="6">
        <v>13.15</v>
      </c>
      <c r="G67" s="6">
        <v>122.4</v>
      </c>
      <c r="H67" s="6">
        <v>37</v>
      </c>
      <c r="I67" s="6">
        <v>2.2599999999999998</v>
      </c>
      <c r="J67" s="6">
        <v>6.98</v>
      </c>
      <c r="K67" s="6">
        <v>13.52</v>
      </c>
      <c r="L67" s="6">
        <v>125.8</v>
      </c>
    </row>
    <row r="68" spans="1:12" s="55" customFormat="1" ht="15.75" customHeight="1" x14ac:dyDescent="0.25">
      <c r="A68" s="6">
        <v>410</v>
      </c>
      <c r="B68" s="10" t="s">
        <v>20</v>
      </c>
      <c r="C68" s="3">
        <v>150</v>
      </c>
      <c r="D68" s="3">
        <v>0.09</v>
      </c>
      <c r="E68" s="3">
        <v>0</v>
      </c>
      <c r="F68" s="3">
        <v>9.0299999999999994</v>
      </c>
      <c r="G68" s="3">
        <v>36.479999999999997</v>
      </c>
      <c r="H68" s="3">
        <v>200</v>
      </c>
      <c r="I68" s="3">
        <v>0.12</v>
      </c>
      <c r="J68" s="3">
        <v>0</v>
      </c>
      <c r="K68" s="3">
        <v>12.04</v>
      </c>
      <c r="L68" s="3">
        <v>48.64</v>
      </c>
    </row>
    <row r="69" spans="1:12" ht="15" customHeight="1" x14ac:dyDescent="0.25">
      <c r="A69" s="80" t="s">
        <v>111</v>
      </c>
      <c r="B69" s="81"/>
      <c r="C69" s="6">
        <f t="shared" ref="C69:H69" si="6">SUM(C66:C68)</f>
        <v>336</v>
      </c>
      <c r="D69" s="6">
        <f t="shared" si="6"/>
        <v>7.56</v>
      </c>
      <c r="E69" s="6">
        <f t="shared" si="6"/>
        <v>11.67</v>
      </c>
      <c r="F69" s="6">
        <f t="shared" si="6"/>
        <v>51.11</v>
      </c>
      <c r="G69" s="6">
        <f t="shared" si="6"/>
        <v>339.52</v>
      </c>
      <c r="H69" s="6">
        <f t="shared" si="6"/>
        <v>417</v>
      </c>
      <c r="I69" s="6">
        <f>SUM(I66:I68)</f>
        <v>8.7699999999999978</v>
      </c>
      <c r="J69" s="6">
        <f>SUM(J66:J68)</f>
        <v>12.84</v>
      </c>
      <c r="K69" s="6">
        <f>SUM(K66:K68)</f>
        <v>60.279999999999994</v>
      </c>
      <c r="L69" s="6">
        <f>SUM(L66:L68)</f>
        <v>391.21</v>
      </c>
    </row>
    <row r="70" spans="1:12" ht="15" customHeight="1" x14ac:dyDescent="0.25">
      <c r="A70" s="58"/>
      <c r="B70" s="58"/>
      <c r="C70" s="58"/>
      <c r="D70" s="37"/>
      <c r="E70" s="37"/>
      <c r="F70" s="37"/>
      <c r="G70" s="37"/>
      <c r="H70" s="37"/>
      <c r="I70" s="37"/>
      <c r="J70" s="37"/>
      <c r="K70" s="37"/>
      <c r="L70" s="37"/>
    </row>
    <row r="71" spans="1:12" ht="15" customHeight="1" x14ac:dyDescent="0.25">
      <c r="A71" s="207" t="s">
        <v>117</v>
      </c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9"/>
    </row>
    <row r="72" spans="1:12" s="55" customFormat="1" x14ac:dyDescent="0.25">
      <c r="A72" s="6">
        <v>73</v>
      </c>
      <c r="B72" s="11" t="s">
        <v>71</v>
      </c>
      <c r="C72" s="3">
        <v>150</v>
      </c>
      <c r="D72" s="3">
        <v>1.94</v>
      </c>
      <c r="E72" s="3">
        <v>5.87</v>
      </c>
      <c r="F72" s="3">
        <v>6.84</v>
      </c>
      <c r="G72" s="3">
        <v>85.76</v>
      </c>
      <c r="H72" s="3">
        <v>200</v>
      </c>
      <c r="I72" s="3">
        <v>2.59</v>
      </c>
      <c r="J72" s="3">
        <v>7.83</v>
      </c>
      <c r="K72" s="3">
        <v>9.1199999999999992</v>
      </c>
      <c r="L72" s="3">
        <v>114.34</v>
      </c>
    </row>
    <row r="73" spans="1:12" s="55" customFormat="1" x14ac:dyDescent="0.25">
      <c r="A73" s="6">
        <v>332</v>
      </c>
      <c r="B73" s="48" t="s">
        <v>91</v>
      </c>
      <c r="C73" s="6">
        <v>120</v>
      </c>
      <c r="D73" s="6">
        <v>2.92</v>
      </c>
      <c r="E73" s="6">
        <v>4.29</v>
      </c>
      <c r="F73" s="6">
        <v>29.34</v>
      </c>
      <c r="G73" s="6">
        <v>167.76</v>
      </c>
      <c r="H73" s="3">
        <v>130</v>
      </c>
      <c r="I73" s="4">
        <v>3.37</v>
      </c>
      <c r="J73" s="4">
        <v>4.34</v>
      </c>
      <c r="K73" s="4">
        <v>34.92</v>
      </c>
      <c r="L73" s="3">
        <v>195.15</v>
      </c>
    </row>
    <row r="74" spans="1:12" s="55" customFormat="1" ht="15.75" customHeight="1" x14ac:dyDescent="0.25">
      <c r="A74" s="6">
        <v>304</v>
      </c>
      <c r="B74" s="12" t="s">
        <v>150</v>
      </c>
      <c r="C74" s="3">
        <v>60</v>
      </c>
      <c r="D74" s="3">
        <v>5.67</v>
      </c>
      <c r="E74" s="3">
        <v>13.74</v>
      </c>
      <c r="F74" s="3">
        <v>1.34</v>
      </c>
      <c r="G74" s="3">
        <v>154.05000000000001</v>
      </c>
      <c r="H74" s="3">
        <v>70</v>
      </c>
      <c r="I74" s="3">
        <v>6.61</v>
      </c>
      <c r="J74" s="3">
        <v>16.03</v>
      </c>
      <c r="K74" s="3">
        <v>1.56</v>
      </c>
      <c r="L74" s="3">
        <v>179.92</v>
      </c>
    </row>
    <row r="75" spans="1:12" s="55" customFormat="1" x14ac:dyDescent="0.25">
      <c r="A75" s="6">
        <v>366</v>
      </c>
      <c r="B75" s="47" t="s">
        <v>36</v>
      </c>
      <c r="C75" s="3">
        <v>30</v>
      </c>
      <c r="D75" s="3">
        <v>0.16</v>
      </c>
      <c r="E75" s="3">
        <v>1.1000000000000001</v>
      </c>
      <c r="F75" s="3">
        <v>1.57</v>
      </c>
      <c r="G75" s="3">
        <v>16.850000000000001</v>
      </c>
      <c r="H75" s="3">
        <v>30</v>
      </c>
      <c r="I75" s="3">
        <v>0.16</v>
      </c>
      <c r="J75" s="3">
        <v>1.1000000000000001</v>
      </c>
      <c r="K75" s="3">
        <v>1.57</v>
      </c>
      <c r="L75" s="3">
        <v>16.850000000000001</v>
      </c>
    </row>
    <row r="76" spans="1:12" s="55" customFormat="1" ht="15.75" customHeight="1" x14ac:dyDescent="0.25">
      <c r="A76" s="6">
        <v>34</v>
      </c>
      <c r="B76" s="11" t="s">
        <v>37</v>
      </c>
      <c r="C76" s="3">
        <v>40</v>
      </c>
      <c r="D76" s="3">
        <v>0.88</v>
      </c>
      <c r="E76" s="3">
        <v>2.68</v>
      </c>
      <c r="F76" s="3">
        <v>4.12</v>
      </c>
      <c r="G76" s="3">
        <v>44</v>
      </c>
      <c r="H76" s="3">
        <v>50</v>
      </c>
      <c r="I76" s="3">
        <v>1.1000000000000001</v>
      </c>
      <c r="J76" s="3">
        <v>3.35</v>
      </c>
      <c r="K76" s="3">
        <v>5.15</v>
      </c>
      <c r="L76" s="3">
        <v>55</v>
      </c>
    </row>
    <row r="77" spans="1:12" s="55" customFormat="1" ht="15.75" customHeight="1" x14ac:dyDescent="0.25">
      <c r="A77" s="6">
        <v>394</v>
      </c>
      <c r="B77" s="11" t="s">
        <v>156</v>
      </c>
      <c r="C77" s="3">
        <v>150</v>
      </c>
      <c r="D77" s="3">
        <v>0.25</v>
      </c>
      <c r="E77" s="3">
        <v>0</v>
      </c>
      <c r="F77" s="3">
        <v>17</v>
      </c>
      <c r="G77" s="3">
        <v>68.989999999999995</v>
      </c>
      <c r="H77" s="3">
        <v>200</v>
      </c>
      <c r="I77" s="3">
        <v>0.33</v>
      </c>
      <c r="J77" s="3">
        <v>0</v>
      </c>
      <c r="K77" s="3">
        <v>22.67</v>
      </c>
      <c r="L77" s="3">
        <v>91.99</v>
      </c>
    </row>
    <row r="78" spans="1:12" s="55" customFormat="1" ht="15" customHeight="1" x14ac:dyDescent="0.25">
      <c r="A78" s="63" t="s">
        <v>113</v>
      </c>
      <c r="B78" s="10" t="s">
        <v>124</v>
      </c>
      <c r="C78" s="3">
        <v>40</v>
      </c>
      <c r="D78" s="3">
        <v>2.8</v>
      </c>
      <c r="E78" s="3">
        <v>0.28000000000000003</v>
      </c>
      <c r="F78" s="3">
        <v>19.96</v>
      </c>
      <c r="G78" s="3">
        <v>96</v>
      </c>
      <c r="H78" s="3">
        <v>50</v>
      </c>
      <c r="I78" s="3">
        <v>2.8</v>
      </c>
      <c r="J78" s="3">
        <v>0.28000000000000003</v>
      </c>
      <c r="K78" s="3">
        <v>19.96</v>
      </c>
      <c r="L78" s="3">
        <v>120</v>
      </c>
    </row>
    <row r="79" spans="1:12" ht="15" customHeight="1" x14ac:dyDescent="0.25">
      <c r="A79" s="80" t="s">
        <v>111</v>
      </c>
      <c r="B79" s="81"/>
      <c r="C79" s="6">
        <f t="shared" ref="C79:K79" si="7">SUM(C72:C78)</f>
        <v>590</v>
      </c>
      <c r="D79" s="6">
        <f t="shared" si="7"/>
        <v>14.620000000000001</v>
      </c>
      <c r="E79" s="6">
        <f t="shared" si="7"/>
        <v>27.96</v>
      </c>
      <c r="F79" s="6">
        <f t="shared" si="7"/>
        <v>80.17</v>
      </c>
      <c r="G79" s="6">
        <f t="shared" si="7"/>
        <v>633.41</v>
      </c>
      <c r="H79" s="6">
        <f t="shared" si="7"/>
        <v>730</v>
      </c>
      <c r="I79" s="6">
        <f t="shared" si="7"/>
        <v>16.96</v>
      </c>
      <c r="J79" s="6">
        <f t="shared" si="7"/>
        <v>32.930000000000007</v>
      </c>
      <c r="K79" s="6">
        <f t="shared" si="7"/>
        <v>94.950000000000017</v>
      </c>
      <c r="L79" s="6">
        <f>SUM(L72:L78)</f>
        <v>773.25</v>
      </c>
    </row>
    <row r="80" spans="1:12" ht="15" customHeight="1" x14ac:dyDescent="0.25">
      <c r="A80" s="58"/>
      <c r="B80" s="58"/>
      <c r="C80" s="58"/>
      <c r="D80" s="37"/>
      <c r="E80" s="37"/>
      <c r="F80" s="37"/>
      <c r="G80" s="37"/>
      <c r="H80" s="37"/>
      <c r="I80" s="37"/>
      <c r="J80" s="37"/>
      <c r="K80" s="37"/>
      <c r="L80" s="37"/>
    </row>
    <row r="81" spans="1:12" ht="15" customHeight="1" x14ac:dyDescent="0.25">
      <c r="A81" s="207" t="s">
        <v>125</v>
      </c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9"/>
    </row>
    <row r="82" spans="1:12" s="55" customFormat="1" ht="15.75" customHeight="1" x14ac:dyDescent="0.25">
      <c r="A82" s="6" t="s">
        <v>113</v>
      </c>
      <c r="B82" s="59" t="s">
        <v>216</v>
      </c>
      <c r="C82" s="6">
        <v>200</v>
      </c>
      <c r="D82" s="6">
        <v>6</v>
      </c>
      <c r="E82" s="6">
        <v>6.4</v>
      </c>
      <c r="F82" s="6">
        <v>9.4</v>
      </c>
      <c r="G82" s="6">
        <v>116</v>
      </c>
      <c r="H82" s="6">
        <v>200</v>
      </c>
      <c r="I82" s="6">
        <v>6</v>
      </c>
      <c r="J82" s="6">
        <v>6.4</v>
      </c>
      <c r="K82" s="6">
        <v>9.4</v>
      </c>
      <c r="L82" s="6">
        <v>116</v>
      </c>
    </row>
    <row r="83" spans="1:12" s="55" customFormat="1" ht="12.75" customHeight="1" x14ac:dyDescent="0.25">
      <c r="A83" s="53"/>
      <c r="B83" s="11" t="s">
        <v>38</v>
      </c>
      <c r="C83" s="3">
        <v>15</v>
      </c>
      <c r="D83" s="3">
        <v>1.3</v>
      </c>
      <c r="E83" s="3">
        <v>1.6</v>
      </c>
      <c r="F83" s="3">
        <v>10.7</v>
      </c>
      <c r="G83" s="3">
        <v>59.6</v>
      </c>
      <c r="H83" s="3">
        <v>30</v>
      </c>
      <c r="I83" s="3">
        <v>2.5499999999999998</v>
      </c>
      <c r="J83" s="3">
        <v>3.18</v>
      </c>
      <c r="K83" s="3">
        <v>21.39</v>
      </c>
      <c r="L83" s="3">
        <v>119.1</v>
      </c>
    </row>
    <row r="84" spans="1:12" ht="15" customHeight="1" x14ac:dyDescent="0.25">
      <c r="A84" s="59" t="s">
        <v>111</v>
      </c>
      <c r="B84" s="59"/>
      <c r="C84" s="6">
        <f t="shared" ref="C84:L84" si="8">SUM(C80:C83)</f>
        <v>215</v>
      </c>
      <c r="D84" s="6">
        <f t="shared" si="8"/>
        <v>7.3</v>
      </c>
      <c r="E84" s="6">
        <f t="shared" si="8"/>
        <v>8</v>
      </c>
      <c r="F84" s="6">
        <f t="shared" si="8"/>
        <v>20.100000000000001</v>
      </c>
      <c r="G84" s="6">
        <f t="shared" si="8"/>
        <v>175.6</v>
      </c>
      <c r="H84" s="6">
        <f t="shared" si="8"/>
        <v>230</v>
      </c>
      <c r="I84" s="6">
        <f t="shared" si="8"/>
        <v>8.5500000000000007</v>
      </c>
      <c r="J84" s="6">
        <f t="shared" si="8"/>
        <v>9.58</v>
      </c>
      <c r="K84" s="6">
        <f t="shared" si="8"/>
        <v>30.79</v>
      </c>
      <c r="L84" s="6">
        <f t="shared" si="8"/>
        <v>235.1</v>
      </c>
    </row>
    <row r="85" spans="1:12" ht="15" customHeight="1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</row>
    <row r="86" spans="1:12" ht="15" customHeight="1" x14ac:dyDescent="0.25">
      <c r="A86" s="207" t="s">
        <v>129</v>
      </c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9"/>
    </row>
    <row r="87" spans="1:12" s="55" customFormat="1" x14ac:dyDescent="0.25">
      <c r="A87" s="6">
        <v>95</v>
      </c>
      <c r="B87" s="10" t="s">
        <v>19</v>
      </c>
      <c r="C87" s="3">
        <v>150</v>
      </c>
      <c r="D87" s="3">
        <v>7.93</v>
      </c>
      <c r="E87" s="3">
        <v>2.4700000000000002</v>
      </c>
      <c r="F87" s="3">
        <v>4.0199999999999996</v>
      </c>
      <c r="G87" s="3">
        <v>69.739999999999995</v>
      </c>
      <c r="H87" s="3">
        <v>200</v>
      </c>
      <c r="I87" s="3">
        <v>10.57</v>
      </c>
      <c r="J87" s="3">
        <v>3.29</v>
      </c>
      <c r="K87" s="3">
        <v>5.36</v>
      </c>
      <c r="L87" s="3">
        <v>92.99</v>
      </c>
    </row>
    <row r="88" spans="1:12" s="55" customFormat="1" ht="15.75" customHeight="1" x14ac:dyDescent="0.25">
      <c r="A88" s="39"/>
      <c r="B88" s="11" t="s">
        <v>52</v>
      </c>
      <c r="C88" s="3">
        <v>40</v>
      </c>
      <c r="D88" s="3">
        <v>5.48</v>
      </c>
      <c r="E88" s="3">
        <v>11.16</v>
      </c>
      <c r="F88" s="3">
        <v>0.96</v>
      </c>
      <c r="G88" s="3">
        <v>125.8</v>
      </c>
      <c r="H88" s="3">
        <v>50</v>
      </c>
      <c r="I88" s="3">
        <v>6.85</v>
      </c>
      <c r="J88" s="3">
        <v>13.95</v>
      </c>
      <c r="K88" s="3">
        <v>1.2</v>
      </c>
      <c r="L88" s="3">
        <v>157.25</v>
      </c>
    </row>
    <row r="89" spans="1:12" s="55" customFormat="1" ht="15" customHeight="1" x14ac:dyDescent="0.25">
      <c r="A89" s="6">
        <v>410</v>
      </c>
      <c r="B89" s="10" t="s">
        <v>130</v>
      </c>
      <c r="C89" s="3">
        <v>150</v>
      </c>
      <c r="D89" s="3">
        <v>4.4999999999999998E-2</v>
      </c>
      <c r="E89" s="3">
        <v>0</v>
      </c>
      <c r="F89" s="3">
        <v>4.51</v>
      </c>
      <c r="G89" s="3">
        <v>18.239999999999998</v>
      </c>
      <c r="H89" s="3">
        <v>200</v>
      </c>
      <c r="I89" s="3">
        <v>0.06</v>
      </c>
      <c r="J89" s="3">
        <v>0</v>
      </c>
      <c r="K89" s="3">
        <v>6.02</v>
      </c>
      <c r="L89" s="3">
        <v>24.32</v>
      </c>
    </row>
    <row r="90" spans="1:12" s="55" customFormat="1" ht="15" customHeight="1" x14ac:dyDescent="0.25">
      <c r="A90" s="63" t="s">
        <v>113</v>
      </c>
      <c r="B90" s="10" t="s">
        <v>16</v>
      </c>
      <c r="C90" s="3">
        <v>20</v>
      </c>
      <c r="D90" s="3">
        <v>3.4</v>
      </c>
      <c r="E90" s="3">
        <v>1.32</v>
      </c>
      <c r="F90" s="3">
        <v>17</v>
      </c>
      <c r="G90" s="3">
        <v>51.8</v>
      </c>
      <c r="H90" s="3">
        <v>25</v>
      </c>
      <c r="I90" s="3">
        <v>4.25</v>
      </c>
      <c r="J90" s="3">
        <v>1.65</v>
      </c>
      <c r="K90" s="3">
        <v>21.25</v>
      </c>
      <c r="L90" s="3">
        <v>64.8</v>
      </c>
    </row>
    <row r="91" spans="1:12" ht="15" customHeight="1" x14ac:dyDescent="0.25">
      <c r="A91" s="59" t="s">
        <v>111</v>
      </c>
      <c r="B91" s="59"/>
      <c r="C91" s="6">
        <f t="shared" ref="C91:K91" si="9">SUM(C87:C90)</f>
        <v>360</v>
      </c>
      <c r="D91" s="6">
        <f t="shared" si="9"/>
        <v>16.855</v>
      </c>
      <c r="E91" s="6">
        <f t="shared" si="9"/>
        <v>14.950000000000001</v>
      </c>
      <c r="F91" s="6">
        <f t="shared" si="9"/>
        <v>26.49</v>
      </c>
      <c r="G91" s="6">
        <f t="shared" si="9"/>
        <v>265.58</v>
      </c>
      <c r="H91" s="6">
        <f t="shared" si="9"/>
        <v>475</v>
      </c>
      <c r="I91" s="6">
        <f t="shared" si="9"/>
        <v>21.73</v>
      </c>
      <c r="J91" s="6">
        <f t="shared" si="9"/>
        <v>18.889999999999997</v>
      </c>
      <c r="K91" s="6">
        <f t="shared" si="9"/>
        <v>33.83</v>
      </c>
      <c r="L91" s="6">
        <f>SUM(L87:L90)</f>
        <v>339.36</v>
      </c>
    </row>
    <row r="92" spans="1:12" ht="15" customHeight="1" x14ac:dyDescent="0.25">
      <c r="A92" s="36" t="s">
        <v>131</v>
      </c>
      <c r="B92" s="57"/>
      <c r="C92" s="36">
        <f>C91+C84+C79+C69</f>
        <v>1501</v>
      </c>
      <c r="D92" s="57"/>
      <c r="E92" s="57"/>
      <c r="F92" s="57"/>
      <c r="G92" s="36">
        <f>G91+G84+G79+G69</f>
        <v>1414.11</v>
      </c>
      <c r="H92" s="36">
        <f>H91+H84+H79+H69</f>
        <v>1852</v>
      </c>
      <c r="I92" s="57"/>
      <c r="J92" s="57"/>
      <c r="K92" s="57"/>
      <c r="L92" s="36">
        <f>L91+L84+L79+L69</f>
        <v>1738.92</v>
      </c>
    </row>
    <row r="94" spans="1:12" ht="15" customHeight="1" x14ac:dyDescent="0.25">
      <c r="A94" s="204">
        <v>44539</v>
      </c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9"/>
    </row>
    <row r="95" spans="1:12" ht="15" customHeight="1" x14ac:dyDescent="0.25">
      <c r="A95" s="207" t="s">
        <v>116</v>
      </c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9"/>
    </row>
    <row r="96" spans="1:12" s="55" customFormat="1" ht="15.75" customHeight="1" x14ac:dyDescent="0.25">
      <c r="A96" s="6">
        <v>168</v>
      </c>
      <c r="B96" s="11" t="s">
        <v>31</v>
      </c>
      <c r="C96" s="3">
        <v>150</v>
      </c>
      <c r="D96" s="3">
        <v>5.96</v>
      </c>
      <c r="E96" s="3">
        <v>6.16</v>
      </c>
      <c r="F96" s="3">
        <v>26.36</v>
      </c>
      <c r="G96" s="3">
        <v>184.63</v>
      </c>
      <c r="H96" s="3">
        <v>180</v>
      </c>
      <c r="I96" s="3">
        <v>7.16</v>
      </c>
      <c r="J96" s="3">
        <v>7.39</v>
      </c>
      <c r="K96" s="3">
        <v>28.94</v>
      </c>
      <c r="L96" s="3">
        <v>221.54</v>
      </c>
    </row>
    <row r="97" spans="1:12" s="55" customFormat="1" ht="15.75" customHeight="1" x14ac:dyDescent="0.25">
      <c r="A97" s="6">
        <v>3</v>
      </c>
      <c r="B97" s="64" t="s">
        <v>153</v>
      </c>
      <c r="C97" s="6">
        <v>42</v>
      </c>
      <c r="D97" s="6">
        <v>4.41</v>
      </c>
      <c r="E97" s="6">
        <v>6.42</v>
      </c>
      <c r="F97" s="6">
        <v>13.58</v>
      </c>
      <c r="G97" s="6">
        <v>129.69999999999999</v>
      </c>
      <c r="H97" s="6">
        <v>44</v>
      </c>
      <c r="I97" s="6">
        <v>4.7300000000000004</v>
      </c>
      <c r="J97" s="6">
        <v>6.88</v>
      </c>
      <c r="K97" s="6">
        <v>14.56</v>
      </c>
      <c r="L97" s="6">
        <v>139</v>
      </c>
    </row>
    <row r="98" spans="1:12" s="55" customFormat="1" ht="15.75" customHeight="1" x14ac:dyDescent="0.25">
      <c r="A98" s="6">
        <v>416</v>
      </c>
      <c r="B98" s="12" t="s">
        <v>108</v>
      </c>
      <c r="C98" s="6">
        <v>150</v>
      </c>
      <c r="D98" s="6">
        <v>3.15</v>
      </c>
      <c r="E98" s="6">
        <v>2.72</v>
      </c>
      <c r="F98" s="6">
        <v>12.96</v>
      </c>
      <c r="G98" s="6">
        <v>89</v>
      </c>
      <c r="H98" s="6">
        <v>200</v>
      </c>
      <c r="I98" s="6">
        <v>4.2</v>
      </c>
      <c r="J98" s="6">
        <v>3.62</v>
      </c>
      <c r="K98" s="6">
        <v>17.28</v>
      </c>
      <c r="L98" s="6">
        <v>118.66</v>
      </c>
    </row>
    <row r="99" spans="1:12" ht="15" customHeight="1" x14ac:dyDescent="0.25">
      <c r="A99" s="80" t="s">
        <v>111</v>
      </c>
      <c r="B99" s="81"/>
      <c r="C99" s="6">
        <f t="shared" ref="C99:L99" si="10">SUM(C96:C98)</f>
        <v>342</v>
      </c>
      <c r="D99" s="6">
        <f t="shared" si="10"/>
        <v>13.520000000000001</v>
      </c>
      <c r="E99" s="6">
        <f t="shared" si="10"/>
        <v>15.3</v>
      </c>
      <c r="F99" s="6">
        <f t="shared" si="10"/>
        <v>52.9</v>
      </c>
      <c r="G99" s="6">
        <f t="shared" si="10"/>
        <v>403.33</v>
      </c>
      <c r="H99" s="6">
        <f t="shared" si="10"/>
        <v>424</v>
      </c>
      <c r="I99" s="6">
        <f t="shared" si="10"/>
        <v>16.09</v>
      </c>
      <c r="J99" s="6">
        <f t="shared" si="10"/>
        <v>17.89</v>
      </c>
      <c r="K99" s="6">
        <f t="shared" si="10"/>
        <v>60.78</v>
      </c>
      <c r="L99" s="6">
        <f t="shared" si="10"/>
        <v>479.19999999999993</v>
      </c>
    </row>
    <row r="100" spans="1:12" ht="15" customHeight="1" x14ac:dyDescent="0.25">
      <c r="A100" s="58"/>
      <c r="B100" s="58"/>
      <c r="C100" s="58"/>
      <c r="D100" s="37"/>
      <c r="E100" s="37"/>
      <c r="F100" s="37"/>
      <c r="G100" s="37"/>
      <c r="H100" s="37"/>
      <c r="I100" s="37"/>
      <c r="J100" s="37"/>
      <c r="K100" s="37"/>
      <c r="L100" s="37"/>
    </row>
    <row r="101" spans="1:12" ht="15" customHeight="1" x14ac:dyDescent="0.25">
      <c r="A101" s="207" t="s">
        <v>117</v>
      </c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9"/>
    </row>
    <row r="102" spans="1:12" s="55" customFormat="1" x14ac:dyDescent="0.25">
      <c r="A102" s="6">
        <v>88</v>
      </c>
      <c r="B102" s="48" t="s">
        <v>89</v>
      </c>
      <c r="C102" s="6">
        <v>150</v>
      </c>
      <c r="D102" s="6">
        <v>1.61</v>
      </c>
      <c r="E102" s="6">
        <v>1.7</v>
      </c>
      <c r="F102" s="6">
        <v>10.199999999999999</v>
      </c>
      <c r="G102" s="6">
        <v>62.8</v>
      </c>
      <c r="H102" s="6">
        <v>200</v>
      </c>
      <c r="I102" s="6">
        <v>2.68</v>
      </c>
      <c r="J102" s="6">
        <v>2.83</v>
      </c>
      <c r="K102" s="6">
        <v>17.14</v>
      </c>
      <c r="L102" s="6">
        <v>104.7</v>
      </c>
    </row>
    <row r="103" spans="1:12" s="55" customFormat="1" ht="15.75" customHeight="1" x14ac:dyDescent="0.25">
      <c r="A103" s="6">
        <v>339</v>
      </c>
      <c r="B103" s="10" t="s">
        <v>13</v>
      </c>
      <c r="C103" s="3">
        <v>120</v>
      </c>
      <c r="D103" s="3">
        <v>2.4500000000000002</v>
      </c>
      <c r="E103" s="3">
        <v>3.84</v>
      </c>
      <c r="F103" s="3">
        <v>16.350000000000001</v>
      </c>
      <c r="G103" s="3">
        <v>109.8</v>
      </c>
      <c r="H103" s="3">
        <v>130</v>
      </c>
      <c r="I103" s="3">
        <v>2.65</v>
      </c>
      <c r="J103" s="3">
        <v>4.16</v>
      </c>
      <c r="K103" s="3">
        <v>17.71</v>
      </c>
      <c r="L103" s="3">
        <v>118.95</v>
      </c>
    </row>
    <row r="104" spans="1:12" s="55" customFormat="1" x14ac:dyDescent="0.25">
      <c r="A104" s="6">
        <v>263</v>
      </c>
      <c r="B104" s="121" t="s">
        <v>152</v>
      </c>
      <c r="C104" s="3">
        <v>80</v>
      </c>
      <c r="D104" s="6">
        <v>13.73</v>
      </c>
      <c r="E104" s="6">
        <v>4.74</v>
      </c>
      <c r="F104" s="6">
        <v>3.42</v>
      </c>
      <c r="G104" s="6">
        <v>112</v>
      </c>
      <c r="H104" s="3">
        <v>90</v>
      </c>
      <c r="I104" s="6">
        <v>15.45</v>
      </c>
      <c r="J104" s="6">
        <v>5.34</v>
      </c>
      <c r="K104" s="6">
        <v>3.85</v>
      </c>
      <c r="L104" s="6">
        <v>126</v>
      </c>
    </row>
    <row r="105" spans="1:12" s="55" customFormat="1" ht="15.75" customHeight="1" x14ac:dyDescent="0.25">
      <c r="A105" s="6" t="s">
        <v>113</v>
      </c>
      <c r="B105" s="11" t="s">
        <v>76</v>
      </c>
      <c r="C105" s="3">
        <v>40</v>
      </c>
      <c r="D105" s="3">
        <v>0</v>
      </c>
      <c r="E105" s="3">
        <v>2.8</v>
      </c>
      <c r="F105" s="3">
        <v>2.8</v>
      </c>
      <c r="G105" s="3">
        <v>36</v>
      </c>
      <c r="H105" s="3">
        <v>50</v>
      </c>
      <c r="I105" s="3">
        <v>0</v>
      </c>
      <c r="J105" s="3">
        <v>3.5</v>
      </c>
      <c r="K105" s="3">
        <v>3.5</v>
      </c>
      <c r="L105" s="3">
        <v>45</v>
      </c>
    </row>
    <row r="106" spans="1:12" s="55" customFormat="1" ht="15.75" customHeight="1" x14ac:dyDescent="0.25">
      <c r="A106" s="6">
        <v>394</v>
      </c>
      <c r="B106" s="11" t="s">
        <v>257</v>
      </c>
      <c r="C106" s="3">
        <v>150</v>
      </c>
      <c r="D106" s="3">
        <v>0.25</v>
      </c>
      <c r="E106" s="3">
        <v>0</v>
      </c>
      <c r="F106" s="3">
        <v>17</v>
      </c>
      <c r="G106" s="3">
        <v>68.989999999999995</v>
      </c>
      <c r="H106" s="3">
        <v>200</v>
      </c>
      <c r="I106" s="3">
        <v>0.33</v>
      </c>
      <c r="J106" s="3">
        <v>0</v>
      </c>
      <c r="K106" s="3">
        <v>22.67</v>
      </c>
      <c r="L106" s="3">
        <v>91.99</v>
      </c>
    </row>
    <row r="107" spans="1:12" s="55" customFormat="1" ht="15" customHeight="1" x14ac:dyDescent="0.25">
      <c r="A107" s="63" t="s">
        <v>113</v>
      </c>
      <c r="B107" s="10" t="s">
        <v>124</v>
      </c>
      <c r="C107" s="3">
        <v>40</v>
      </c>
      <c r="D107" s="3">
        <v>2.8</v>
      </c>
      <c r="E107" s="3">
        <v>0.28000000000000003</v>
      </c>
      <c r="F107" s="3">
        <v>19.96</v>
      </c>
      <c r="G107" s="3">
        <v>96</v>
      </c>
      <c r="H107" s="3">
        <v>50</v>
      </c>
      <c r="I107" s="3">
        <v>2.8</v>
      </c>
      <c r="J107" s="3">
        <v>0.28000000000000003</v>
      </c>
      <c r="K107" s="3">
        <v>19.96</v>
      </c>
      <c r="L107" s="3">
        <v>120</v>
      </c>
    </row>
    <row r="108" spans="1:12" ht="15" customHeight="1" x14ac:dyDescent="0.25">
      <c r="A108" s="80" t="s">
        <v>111</v>
      </c>
      <c r="B108" s="81"/>
      <c r="C108" s="6">
        <f t="shared" ref="C108:K108" si="11">SUM(C102:C107)</f>
        <v>580</v>
      </c>
      <c r="D108" s="6">
        <f t="shared" si="11"/>
        <v>20.84</v>
      </c>
      <c r="E108" s="6">
        <f t="shared" si="11"/>
        <v>13.360000000000001</v>
      </c>
      <c r="F108" s="6">
        <f t="shared" si="11"/>
        <v>69.72999999999999</v>
      </c>
      <c r="G108" s="6">
        <f t="shared" si="11"/>
        <v>485.59000000000003</v>
      </c>
      <c r="H108" s="6">
        <f t="shared" si="11"/>
        <v>720</v>
      </c>
      <c r="I108" s="6">
        <f t="shared" si="11"/>
        <v>23.91</v>
      </c>
      <c r="J108" s="6">
        <f t="shared" si="11"/>
        <v>16.11</v>
      </c>
      <c r="K108" s="6">
        <f t="shared" si="11"/>
        <v>84.830000000000013</v>
      </c>
      <c r="L108" s="6">
        <f>SUM(L102:L107)</f>
        <v>606.64</v>
      </c>
    </row>
    <row r="109" spans="1:12" ht="15" customHeight="1" x14ac:dyDescent="0.25">
      <c r="A109" s="58"/>
      <c r="B109" s="58"/>
      <c r="C109" s="58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 ht="15" customHeight="1" x14ac:dyDescent="0.25">
      <c r="A110" s="207" t="s">
        <v>125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9"/>
    </row>
    <row r="111" spans="1:12" s="55" customFormat="1" ht="15.75" customHeight="1" x14ac:dyDescent="0.25">
      <c r="A111" s="6" t="s">
        <v>113</v>
      </c>
      <c r="B111" s="11" t="s">
        <v>30</v>
      </c>
      <c r="C111" s="3">
        <v>200</v>
      </c>
      <c r="D111" s="3">
        <v>0.8</v>
      </c>
      <c r="E111" s="3">
        <v>0</v>
      </c>
      <c r="F111" s="3">
        <v>22.6</v>
      </c>
      <c r="G111" s="3">
        <v>92</v>
      </c>
      <c r="H111" s="3">
        <v>200</v>
      </c>
      <c r="I111" s="3">
        <v>0.8</v>
      </c>
      <c r="J111" s="3">
        <v>0</v>
      </c>
      <c r="K111" s="3">
        <v>22.6</v>
      </c>
      <c r="L111" s="3">
        <v>92</v>
      </c>
    </row>
    <row r="112" spans="1:12" ht="15" customHeight="1" x14ac:dyDescent="0.25">
      <c r="A112" s="80" t="s">
        <v>111</v>
      </c>
      <c r="B112" s="81"/>
      <c r="C112" s="3">
        <v>200</v>
      </c>
      <c r="D112" s="6">
        <f>SUM(D111:D111)</f>
        <v>0.8</v>
      </c>
      <c r="E112" s="6">
        <f>SUM(E111:E111)</f>
        <v>0</v>
      </c>
      <c r="F112" s="6">
        <f>SUM(F111:F111)</f>
        <v>22.6</v>
      </c>
      <c r="G112" s="6">
        <f>SUM(G111:G111)</f>
        <v>92</v>
      </c>
      <c r="H112" s="3">
        <v>200</v>
      </c>
      <c r="I112" s="6">
        <f>SUM(I111:I111)</f>
        <v>0.8</v>
      </c>
      <c r="J112" s="6">
        <f>SUM(J111:J111)</f>
        <v>0</v>
      </c>
      <c r="K112" s="6">
        <f>SUM(K111:K111)</f>
        <v>22.6</v>
      </c>
      <c r="L112" s="6">
        <f>SUM(L111:L111)</f>
        <v>92</v>
      </c>
    </row>
    <row r="113" spans="1:12" ht="15" customHeight="1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</row>
    <row r="114" spans="1:12" ht="15" customHeight="1" x14ac:dyDescent="0.25">
      <c r="A114" s="207" t="s">
        <v>129</v>
      </c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09"/>
    </row>
    <row r="115" spans="1:12" s="55" customFormat="1" x14ac:dyDescent="0.25">
      <c r="A115" s="6">
        <v>114</v>
      </c>
      <c r="B115" s="48" t="s">
        <v>114</v>
      </c>
      <c r="C115" s="6">
        <v>150</v>
      </c>
      <c r="D115" s="6">
        <v>3.52</v>
      </c>
      <c r="E115" s="6">
        <v>6.91</v>
      </c>
      <c r="F115" s="6">
        <v>18.239999999999998</v>
      </c>
      <c r="G115" s="6">
        <v>117.3</v>
      </c>
      <c r="H115" s="6">
        <v>200</v>
      </c>
      <c r="I115" s="6">
        <v>4.6900000000000004</v>
      </c>
      <c r="J115" s="6">
        <v>9.1999999999999993</v>
      </c>
      <c r="K115" s="6">
        <v>13.65</v>
      </c>
      <c r="L115" s="6">
        <v>156.4</v>
      </c>
    </row>
    <row r="116" spans="1:12" s="124" customFormat="1" ht="15.75" customHeight="1" x14ac:dyDescent="0.25">
      <c r="A116" s="6">
        <v>472</v>
      </c>
      <c r="B116" s="11" t="s">
        <v>92</v>
      </c>
      <c r="C116" s="3">
        <v>40</v>
      </c>
      <c r="D116" s="3">
        <v>2.71</v>
      </c>
      <c r="E116" s="3">
        <v>5.58</v>
      </c>
      <c r="F116" s="3">
        <v>20.85</v>
      </c>
      <c r="G116" s="3">
        <v>144.80000000000001</v>
      </c>
      <c r="H116" s="3">
        <v>60</v>
      </c>
      <c r="I116" s="3">
        <v>4.0599999999999996</v>
      </c>
      <c r="J116" s="3">
        <v>8.3699999999999992</v>
      </c>
      <c r="K116" s="3">
        <v>31.28</v>
      </c>
      <c r="L116" s="3">
        <v>217.2</v>
      </c>
    </row>
    <row r="117" spans="1:12" s="55" customFormat="1" ht="15" customHeight="1" x14ac:dyDescent="0.25">
      <c r="A117" s="6">
        <v>410</v>
      </c>
      <c r="B117" s="10" t="s">
        <v>130</v>
      </c>
      <c r="C117" s="3">
        <v>150</v>
      </c>
      <c r="D117" s="3">
        <v>4.4999999999999998E-2</v>
      </c>
      <c r="E117" s="3">
        <v>0</v>
      </c>
      <c r="F117" s="3">
        <v>4.51</v>
      </c>
      <c r="G117" s="3">
        <v>18.239999999999998</v>
      </c>
      <c r="H117" s="3">
        <v>200</v>
      </c>
      <c r="I117" s="3">
        <v>0.06</v>
      </c>
      <c r="J117" s="3">
        <v>0</v>
      </c>
      <c r="K117" s="3">
        <v>6.02</v>
      </c>
      <c r="L117" s="3">
        <v>24.32</v>
      </c>
    </row>
    <row r="118" spans="1:12" s="55" customFormat="1" x14ac:dyDescent="0.25">
      <c r="A118" s="6" t="s">
        <v>113</v>
      </c>
      <c r="B118" s="10" t="s">
        <v>16</v>
      </c>
      <c r="C118" s="3">
        <v>40</v>
      </c>
      <c r="D118" s="3">
        <v>3.4</v>
      </c>
      <c r="E118" s="3">
        <v>1.32</v>
      </c>
      <c r="F118" s="3">
        <v>17</v>
      </c>
      <c r="G118" s="3">
        <v>103.6</v>
      </c>
      <c r="H118" s="3">
        <v>50</v>
      </c>
      <c r="I118" s="3">
        <v>4.25</v>
      </c>
      <c r="J118" s="3">
        <v>1.65</v>
      </c>
      <c r="K118" s="3">
        <v>21.25</v>
      </c>
      <c r="L118" s="3">
        <v>129.5</v>
      </c>
    </row>
    <row r="119" spans="1:12" ht="15" customHeight="1" x14ac:dyDescent="0.25">
      <c r="A119" s="59" t="s">
        <v>111</v>
      </c>
      <c r="B119" s="59"/>
      <c r="C119" s="6">
        <f t="shared" ref="C119:L119" si="12">SUM(C115:C118)</f>
        <v>380</v>
      </c>
      <c r="D119" s="6">
        <f t="shared" si="12"/>
        <v>9.6750000000000007</v>
      </c>
      <c r="E119" s="6">
        <f t="shared" si="12"/>
        <v>13.81</v>
      </c>
      <c r="F119" s="6">
        <f t="shared" si="12"/>
        <v>60.6</v>
      </c>
      <c r="G119" s="6">
        <f t="shared" si="12"/>
        <v>383.94000000000005</v>
      </c>
      <c r="H119" s="6">
        <f t="shared" si="12"/>
        <v>510</v>
      </c>
      <c r="I119" s="6">
        <f t="shared" si="12"/>
        <v>13.06</v>
      </c>
      <c r="J119" s="6">
        <f t="shared" si="12"/>
        <v>19.22</v>
      </c>
      <c r="K119" s="6">
        <f t="shared" si="12"/>
        <v>72.2</v>
      </c>
      <c r="L119" s="6">
        <f t="shared" si="12"/>
        <v>527.42000000000007</v>
      </c>
    </row>
    <row r="120" spans="1:12" ht="15" customHeight="1" x14ac:dyDescent="0.25">
      <c r="A120" s="36" t="s">
        <v>131</v>
      </c>
      <c r="B120" s="57"/>
      <c r="C120" s="36">
        <f>C119+C112+C108+C99</f>
        <v>1502</v>
      </c>
      <c r="D120" s="57"/>
      <c r="E120" s="57"/>
      <c r="F120" s="57"/>
      <c r="G120" s="36">
        <f>G119+G112+G108+G99</f>
        <v>1364.8600000000001</v>
      </c>
      <c r="H120" s="36">
        <f>H119+H112+H108+H99</f>
        <v>1854</v>
      </c>
      <c r="I120" s="57"/>
      <c r="J120" s="57"/>
      <c r="K120" s="57"/>
      <c r="L120" s="36">
        <f>L119+L112+L108+L99</f>
        <v>1705.2599999999998</v>
      </c>
    </row>
    <row r="122" spans="1:12" ht="15" customHeight="1" x14ac:dyDescent="0.25">
      <c r="A122" s="204">
        <v>44540</v>
      </c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9"/>
    </row>
    <row r="123" spans="1:12" ht="15" customHeight="1" x14ac:dyDescent="0.25">
      <c r="A123" s="207" t="s">
        <v>116</v>
      </c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9"/>
    </row>
    <row r="124" spans="1:12" s="55" customFormat="1" ht="15" customHeight="1" x14ac:dyDescent="0.25">
      <c r="A124" s="6">
        <v>168</v>
      </c>
      <c r="B124" s="11" t="s">
        <v>58</v>
      </c>
      <c r="C124" s="3">
        <v>150</v>
      </c>
      <c r="D124" s="3">
        <v>4.79</v>
      </c>
      <c r="E124" s="3">
        <v>6.1</v>
      </c>
      <c r="F124" s="3">
        <v>25.68</v>
      </c>
      <c r="G124" s="3">
        <v>176.42</v>
      </c>
      <c r="H124" s="3">
        <v>180</v>
      </c>
      <c r="I124" s="3">
        <v>5.75</v>
      </c>
      <c r="J124" s="3">
        <v>7.32</v>
      </c>
      <c r="K124" s="3">
        <v>25.68</v>
      </c>
      <c r="L124" s="3">
        <v>211.71</v>
      </c>
    </row>
    <row r="125" spans="1:12" s="55" customFormat="1" ht="15.75" customHeight="1" x14ac:dyDescent="0.25">
      <c r="A125" s="6">
        <v>1</v>
      </c>
      <c r="B125" s="12" t="s">
        <v>110</v>
      </c>
      <c r="C125" s="6">
        <v>36</v>
      </c>
      <c r="D125" s="6">
        <v>2.17</v>
      </c>
      <c r="E125" s="6">
        <v>6.79</v>
      </c>
      <c r="F125" s="6">
        <v>13.15</v>
      </c>
      <c r="G125" s="6">
        <v>122.4</v>
      </c>
      <c r="H125" s="6">
        <v>37</v>
      </c>
      <c r="I125" s="6">
        <v>2.2599999999999998</v>
      </c>
      <c r="J125" s="6">
        <v>6.98</v>
      </c>
      <c r="K125" s="6">
        <v>13.52</v>
      </c>
      <c r="L125" s="6">
        <v>125.8</v>
      </c>
    </row>
    <row r="126" spans="1:12" s="55" customFormat="1" ht="15.75" customHeight="1" x14ac:dyDescent="0.25">
      <c r="A126" s="6">
        <v>413</v>
      </c>
      <c r="B126" s="11" t="s">
        <v>32</v>
      </c>
      <c r="C126" s="3">
        <v>150</v>
      </c>
      <c r="D126" s="3">
        <v>1.05</v>
      </c>
      <c r="E126" s="3">
        <v>1.2</v>
      </c>
      <c r="F126" s="3">
        <v>13.01</v>
      </c>
      <c r="G126" s="3">
        <v>66.989999999999995</v>
      </c>
      <c r="H126" s="3">
        <v>200</v>
      </c>
      <c r="I126" s="3">
        <v>1.4</v>
      </c>
      <c r="J126" s="3">
        <v>1.6</v>
      </c>
      <c r="K126" s="3">
        <v>17.350000000000001</v>
      </c>
      <c r="L126" s="3">
        <v>89.32</v>
      </c>
    </row>
    <row r="127" spans="1:12" ht="15" customHeight="1" x14ac:dyDescent="0.25">
      <c r="A127" s="80" t="s">
        <v>111</v>
      </c>
      <c r="B127" s="81"/>
      <c r="C127" s="6">
        <f t="shared" ref="C127:H127" si="13">SUM(C124:C126)</f>
        <v>336</v>
      </c>
      <c r="D127" s="6">
        <f t="shared" si="13"/>
        <v>8.01</v>
      </c>
      <c r="E127" s="6">
        <f t="shared" si="13"/>
        <v>14.09</v>
      </c>
      <c r="F127" s="6">
        <f t="shared" si="13"/>
        <v>51.839999999999996</v>
      </c>
      <c r="G127" s="6">
        <f t="shared" si="13"/>
        <v>365.81</v>
      </c>
      <c r="H127" s="6">
        <f t="shared" si="13"/>
        <v>417</v>
      </c>
      <c r="I127" s="6">
        <f>SUM(I124:I126)</f>
        <v>9.41</v>
      </c>
      <c r="J127" s="6">
        <f>SUM(J124:J126)</f>
        <v>15.9</v>
      </c>
      <c r="K127" s="6">
        <f>SUM(K124:K126)</f>
        <v>56.550000000000004</v>
      </c>
      <c r="L127" s="6">
        <f>SUM(L124:L126)</f>
        <v>426.83</v>
      </c>
    </row>
    <row r="128" spans="1:12" ht="15" customHeight="1" x14ac:dyDescent="0.25">
      <c r="A128" s="58"/>
      <c r="B128" s="58"/>
      <c r="C128" s="58"/>
      <c r="D128" s="37"/>
      <c r="E128" s="37"/>
      <c r="F128" s="37"/>
      <c r="G128" s="37"/>
      <c r="H128" s="37"/>
      <c r="I128" s="37"/>
      <c r="J128" s="37"/>
      <c r="K128" s="37"/>
      <c r="L128" s="37"/>
    </row>
    <row r="129" spans="1:12" ht="15" customHeight="1" x14ac:dyDescent="0.25">
      <c r="A129" s="207" t="s">
        <v>117</v>
      </c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9"/>
    </row>
    <row r="130" spans="1:12" s="55" customFormat="1" ht="15.75" customHeight="1" x14ac:dyDescent="0.25">
      <c r="A130" s="6">
        <v>62</v>
      </c>
      <c r="B130" s="11" t="s">
        <v>43</v>
      </c>
      <c r="C130" s="3">
        <v>150</v>
      </c>
      <c r="D130" s="3">
        <v>1.1599999999999999</v>
      </c>
      <c r="E130" s="3">
        <v>3.8</v>
      </c>
      <c r="F130" s="3">
        <v>6.03</v>
      </c>
      <c r="G130" s="3">
        <v>62.5</v>
      </c>
      <c r="H130" s="3">
        <v>200</v>
      </c>
      <c r="I130" s="3">
        <v>1.55</v>
      </c>
      <c r="J130" s="3">
        <v>5.07</v>
      </c>
      <c r="K130" s="3">
        <v>8.0399999999999991</v>
      </c>
      <c r="L130" s="3">
        <v>83.33</v>
      </c>
    </row>
    <row r="131" spans="1:12" s="55" customFormat="1" ht="15.75" customHeight="1" x14ac:dyDescent="0.25">
      <c r="A131" s="6">
        <v>219</v>
      </c>
      <c r="B131" s="11" t="s">
        <v>34</v>
      </c>
      <c r="C131" s="3">
        <v>120</v>
      </c>
      <c r="D131" s="3">
        <v>4.41</v>
      </c>
      <c r="E131" s="3">
        <v>4.25</v>
      </c>
      <c r="F131" s="3">
        <v>28.27</v>
      </c>
      <c r="G131" s="3">
        <v>168.87</v>
      </c>
      <c r="H131" s="3">
        <v>130</v>
      </c>
      <c r="I131" s="3">
        <v>4.78</v>
      </c>
      <c r="J131" s="3">
        <v>4.5999999999999996</v>
      </c>
      <c r="K131" s="3">
        <v>30.63</v>
      </c>
      <c r="L131" s="3">
        <v>182.94</v>
      </c>
    </row>
    <row r="132" spans="1:12" s="55" customFormat="1" x14ac:dyDescent="0.25">
      <c r="A132" s="6">
        <v>312</v>
      </c>
      <c r="B132" s="47" t="s">
        <v>50</v>
      </c>
      <c r="C132" s="3">
        <v>60</v>
      </c>
      <c r="D132" s="3">
        <v>8.3000000000000007</v>
      </c>
      <c r="E132" s="3">
        <v>5.6</v>
      </c>
      <c r="F132" s="3">
        <v>3.36</v>
      </c>
      <c r="G132" s="3">
        <v>97.04</v>
      </c>
      <c r="H132" s="3">
        <v>70</v>
      </c>
      <c r="I132" s="3">
        <v>9.68</v>
      </c>
      <c r="J132" s="3">
        <v>6.53</v>
      </c>
      <c r="K132" s="3">
        <v>3.92</v>
      </c>
      <c r="L132" s="3">
        <v>113.21</v>
      </c>
    </row>
    <row r="133" spans="1:12" s="55" customFormat="1" x14ac:dyDescent="0.25">
      <c r="A133" s="6">
        <v>366</v>
      </c>
      <c r="B133" s="47" t="s">
        <v>36</v>
      </c>
      <c r="C133" s="3">
        <v>30</v>
      </c>
      <c r="D133" s="3">
        <v>0.16</v>
      </c>
      <c r="E133" s="3">
        <v>1.1000000000000001</v>
      </c>
      <c r="F133" s="3">
        <v>1.57</v>
      </c>
      <c r="G133" s="3">
        <v>16.850000000000001</v>
      </c>
      <c r="H133" s="3">
        <v>30</v>
      </c>
      <c r="I133" s="3">
        <v>0.16</v>
      </c>
      <c r="J133" s="3">
        <v>1.1000000000000001</v>
      </c>
      <c r="K133" s="3">
        <v>1.57</v>
      </c>
      <c r="L133" s="3">
        <v>16.850000000000001</v>
      </c>
    </row>
    <row r="134" spans="1:12" s="55" customFormat="1" ht="15.75" customHeight="1" x14ac:dyDescent="0.25">
      <c r="A134" s="6" t="s">
        <v>113</v>
      </c>
      <c r="B134" s="12" t="s">
        <v>154</v>
      </c>
      <c r="C134" s="6">
        <v>40</v>
      </c>
      <c r="D134" s="6">
        <v>0</v>
      </c>
      <c r="E134" s="6">
        <v>0</v>
      </c>
      <c r="F134" s="6">
        <v>1.2</v>
      </c>
      <c r="G134" s="6">
        <v>4.8</v>
      </c>
      <c r="H134" s="6">
        <v>50</v>
      </c>
      <c r="I134" s="6">
        <v>0</v>
      </c>
      <c r="J134" s="6">
        <v>0</v>
      </c>
      <c r="K134" s="6">
        <v>1.5</v>
      </c>
      <c r="L134" s="6">
        <v>6</v>
      </c>
    </row>
    <row r="135" spans="1:12" s="55" customFormat="1" ht="15.75" customHeight="1" x14ac:dyDescent="0.25">
      <c r="A135" s="6">
        <v>394</v>
      </c>
      <c r="B135" s="11" t="s">
        <v>55</v>
      </c>
      <c r="C135" s="3">
        <v>150</v>
      </c>
      <c r="D135" s="3">
        <v>0.25</v>
      </c>
      <c r="E135" s="3">
        <v>0</v>
      </c>
      <c r="F135" s="3">
        <v>17</v>
      </c>
      <c r="G135" s="3">
        <v>68.989999999999995</v>
      </c>
      <c r="H135" s="3">
        <v>200</v>
      </c>
      <c r="I135" s="3">
        <v>0.33</v>
      </c>
      <c r="J135" s="3">
        <v>0</v>
      </c>
      <c r="K135" s="3">
        <v>22.67</v>
      </c>
      <c r="L135" s="3">
        <v>91.99</v>
      </c>
    </row>
    <row r="136" spans="1:12" s="55" customFormat="1" ht="15" customHeight="1" x14ac:dyDescent="0.25">
      <c r="A136" s="63" t="s">
        <v>113</v>
      </c>
      <c r="B136" s="10" t="s">
        <v>124</v>
      </c>
      <c r="C136" s="3">
        <v>40</v>
      </c>
      <c r="D136" s="3">
        <v>2.8</v>
      </c>
      <c r="E136" s="3">
        <v>0.28000000000000003</v>
      </c>
      <c r="F136" s="3">
        <v>19.96</v>
      </c>
      <c r="G136" s="3">
        <v>96</v>
      </c>
      <c r="H136" s="3">
        <v>50</v>
      </c>
      <c r="I136" s="3">
        <v>2.8</v>
      </c>
      <c r="J136" s="3">
        <v>0.28000000000000003</v>
      </c>
      <c r="K136" s="3">
        <v>19.96</v>
      </c>
      <c r="L136" s="3">
        <v>120</v>
      </c>
    </row>
    <row r="137" spans="1:12" ht="15" customHeight="1" x14ac:dyDescent="0.25">
      <c r="A137" s="80" t="s">
        <v>111</v>
      </c>
      <c r="B137" s="81"/>
      <c r="C137" s="6">
        <f t="shared" ref="C137:K137" si="14">SUM(C130:C136)</f>
        <v>590</v>
      </c>
      <c r="D137" s="6">
        <f t="shared" si="14"/>
        <v>17.080000000000002</v>
      </c>
      <c r="E137" s="6">
        <f t="shared" si="14"/>
        <v>15.03</v>
      </c>
      <c r="F137" s="6">
        <f t="shared" si="14"/>
        <v>77.39</v>
      </c>
      <c r="G137" s="6">
        <f t="shared" si="14"/>
        <v>515.05000000000007</v>
      </c>
      <c r="H137" s="6">
        <f t="shared" si="14"/>
        <v>730</v>
      </c>
      <c r="I137" s="6">
        <f t="shared" si="14"/>
        <v>19.299999999999997</v>
      </c>
      <c r="J137" s="6">
        <f t="shared" si="14"/>
        <v>17.580000000000002</v>
      </c>
      <c r="K137" s="6">
        <f t="shared" si="14"/>
        <v>88.29000000000002</v>
      </c>
      <c r="L137" s="6">
        <f>SUM(L130:L136)</f>
        <v>614.31999999999994</v>
      </c>
    </row>
    <row r="138" spans="1:12" ht="15" customHeight="1" x14ac:dyDescent="0.25">
      <c r="A138" s="58"/>
      <c r="B138" s="58"/>
      <c r="C138" s="58"/>
      <c r="D138" s="37"/>
      <c r="E138" s="37"/>
      <c r="F138" s="37"/>
      <c r="G138" s="37"/>
      <c r="H138" s="37"/>
      <c r="I138" s="37"/>
      <c r="J138" s="37"/>
      <c r="K138" s="37"/>
      <c r="L138" s="37"/>
    </row>
    <row r="139" spans="1:12" ht="15" customHeight="1" x14ac:dyDescent="0.25">
      <c r="A139" s="207" t="s">
        <v>125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9"/>
    </row>
    <row r="140" spans="1:12" s="55" customFormat="1" ht="15.75" customHeight="1" x14ac:dyDescent="0.25">
      <c r="A140" s="6">
        <v>417</v>
      </c>
      <c r="B140" s="11" t="s">
        <v>206</v>
      </c>
      <c r="C140" s="3">
        <v>200</v>
      </c>
      <c r="D140" s="3">
        <v>0.11</v>
      </c>
      <c r="E140" s="3">
        <v>0</v>
      </c>
      <c r="F140" s="3">
        <v>21.1</v>
      </c>
      <c r="G140" s="3">
        <v>84.7</v>
      </c>
      <c r="H140" s="3">
        <v>200</v>
      </c>
      <c r="I140" s="3">
        <v>0.11</v>
      </c>
      <c r="J140" s="3">
        <v>0</v>
      </c>
      <c r="K140" s="3">
        <v>21.1</v>
      </c>
      <c r="L140" s="3">
        <v>84.7</v>
      </c>
    </row>
    <row r="141" spans="1:12" s="55" customFormat="1" x14ac:dyDescent="0.25">
      <c r="A141" s="6" t="s">
        <v>113</v>
      </c>
      <c r="B141" s="12" t="s">
        <v>112</v>
      </c>
      <c r="C141" s="6">
        <v>15</v>
      </c>
      <c r="D141" s="6">
        <v>1.1299999999999999</v>
      </c>
      <c r="E141" s="6">
        <v>2.25</v>
      </c>
      <c r="F141" s="6">
        <v>10.4</v>
      </c>
      <c r="G141" s="6">
        <v>66</v>
      </c>
      <c r="H141" s="6">
        <v>30</v>
      </c>
      <c r="I141" s="6">
        <v>2.25</v>
      </c>
      <c r="J141" s="6">
        <v>4.5</v>
      </c>
      <c r="K141" s="6">
        <v>20.399999999999999</v>
      </c>
      <c r="L141" s="6">
        <v>132</v>
      </c>
    </row>
    <row r="142" spans="1:12" ht="15" customHeight="1" x14ac:dyDescent="0.25">
      <c r="A142" s="80" t="s">
        <v>111</v>
      </c>
      <c r="B142" s="81"/>
      <c r="C142" s="6">
        <f t="shared" ref="C142:K142" si="15">SUM(C140:C141)</f>
        <v>215</v>
      </c>
      <c r="D142" s="6">
        <f t="shared" si="15"/>
        <v>1.24</v>
      </c>
      <c r="E142" s="6">
        <f t="shared" si="15"/>
        <v>2.25</v>
      </c>
      <c r="F142" s="6">
        <f t="shared" si="15"/>
        <v>31.5</v>
      </c>
      <c r="G142" s="6">
        <f t="shared" si="15"/>
        <v>150.69999999999999</v>
      </c>
      <c r="H142" s="6">
        <f t="shared" si="15"/>
        <v>230</v>
      </c>
      <c r="I142" s="6">
        <f t="shared" si="15"/>
        <v>2.36</v>
      </c>
      <c r="J142" s="6">
        <f t="shared" si="15"/>
        <v>4.5</v>
      </c>
      <c r="K142" s="6">
        <f t="shared" si="15"/>
        <v>41.5</v>
      </c>
      <c r="L142" s="6">
        <f>SUM(L140:L141)</f>
        <v>216.7</v>
      </c>
    </row>
    <row r="143" spans="1:12" ht="15" customHeight="1" x14ac:dyDescent="0.2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</row>
    <row r="144" spans="1:12" ht="15" customHeight="1" x14ac:dyDescent="0.25">
      <c r="A144" s="207" t="s">
        <v>129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9"/>
    </row>
    <row r="145" spans="1:12" s="55" customFormat="1" ht="15.75" customHeight="1" x14ac:dyDescent="0.25">
      <c r="A145" s="6">
        <v>244</v>
      </c>
      <c r="B145" s="12" t="s">
        <v>107</v>
      </c>
      <c r="C145" s="6">
        <v>150</v>
      </c>
      <c r="D145" s="6">
        <v>20.16</v>
      </c>
      <c r="E145" s="6">
        <v>10.11</v>
      </c>
      <c r="F145" s="6">
        <v>33.85</v>
      </c>
      <c r="G145" s="6">
        <v>306.8</v>
      </c>
      <c r="H145" s="6">
        <v>200</v>
      </c>
      <c r="I145" s="6">
        <v>26.89</v>
      </c>
      <c r="J145" s="6">
        <v>13.49</v>
      </c>
      <c r="K145" s="6">
        <v>45.14</v>
      </c>
      <c r="L145" s="6">
        <v>409.1</v>
      </c>
    </row>
    <row r="146" spans="1:12" s="55" customFormat="1" ht="15" customHeight="1" x14ac:dyDescent="0.25">
      <c r="A146" s="6">
        <v>410</v>
      </c>
      <c r="B146" s="10" t="s">
        <v>130</v>
      </c>
      <c r="C146" s="3">
        <v>150</v>
      </c>
      <c r="D146" s="3">
        <v>4.4999999999999998E-2</v>
      </c>
      <c r="E146" s="3">
        <v>0</v>
      </c>
      <c r="F146" s="3">
        <v>4.51</v>
      </c>
      <c r="G146" s="3">
        <v>18.239999999999998</v>
      </c>
      <c r="H146" s="3">
        <v>200</v>
      </c>
      <c r="I146" s="3">
        <v>0.06</v>
      </c>
      <c r="J146" s="3">
        <v>0</v>
      </c>
      <c r="K146" s="3">
        <v>6.02</v>
      </c>
      <c r="L146" s="3">
        <v>24.32</v>
      </c>
    </row>
    <row r="147" spans="1:12" s="55" customFormat="1" ht="15" customHeight="1" x14ac:dyDescent="0.25">
      <c r="A147" s="63" t="s">
        <v>113</v>
      </c>
      <c r="B147" s="10" t="s">
        <v>16</v>
      </c>
      <c r="C147" s="3">
        <v>20</v>
      </c>
      <c r="D147" s="3">
        <v>3.4</v>
      </c>
      <c r="E147" s="3">
        <v>1.32</v>
      </c>
      <c r="F147" s="3">
        <v>17</v>
      </c>
      <c r="G147" s="3">
        <v>51.8</v>
      </c>
      <c r="H147" s="3">
        <v>25</v>
      </c>
      <c r="I147" s="3">
        <v>4.25</v>
      </c>
      <c r="J147" s="3">
        <v>1.65</v>
      </c>
      <c r="K147" s="3">
        <v>21.25</v>
      </c>
      <c r="L147" s="3">
        <v>64.8</v>
      </c>
    </row>
    <row r="148" spans="1:12" ht="15" customHeight="1" x14ac:dyDescent="0.25">
      <c r="A148" s="59" t="s">
        <v>111</v>
      </c>
      <c r="B148" s="59"/>
      <c r="C148" s="6">
        <f t="shared" ref="C148:K148" si="16">SUM(C145:C147)</f>
        <v>320</v>
      </c>
      <c r="D148" s="6">
        <f t="shared" si="16"/>
        <v>23.605</v>
      </c>
      <c r="E148" s="6">
        <f t="shared" si="16"/>
        <v>11.43</v>
      </c>
      <c r="F148" s="6">
        <f t="shared" si="16"/>
        <v>55.36</v>
      </c>
      <c r="G148" s="6">
        <f t="shared" si="16"/>
        <v>376.84000000000003</v>
      </c>
      <c r="H148" s="6">
        <f t="shared" si="16"/>
        <v>425</v>
      </c>
      <c r="I148" s="6">
        <f t="shared" si="16"/>
        <v>31.2</v>
      </c>
      <c r="J148" s="6">
        <f t="shared" si="16"/>
        <v>15.14</v>
      </c>
      <c r="K148" s="6">
        <f t="shared" si="16"/>
        <v>72.41</v>
      </c>
      <c r="L148" s="6">
        <f>SUM(L145:L147)</f>
        <v>498.22</v>
      </c>
    </row>
    <row r="149" spans="1:12" ht="15" customHeight="1" x14ac:dyDescent="0.25">
      <c r="A149" s="36" t="s">
        <v>131</v>
      </c>
      <c r="B149" s="57"/>
      <c r="C149" s="36">
        <f>C148+C142+C137+C127</f>
        <v>1461</v>
      </c>
      <c r="D149" s="57"/>
      <c r="E149" s="57"/>
      <c r="F149" s="57"/>
      <c r="G149" s="36">
        <f>G148+G142+G137+G127</f>
        <v>1408.4</v>
      </c>
      <c r="H149" s="36">
        <f>H148+H142+H137+H127</f>
        <v>1802</v>
      </c>
      <c r="I149" s="57"/>
      <c r="J149" s="57"/>
      <c r="K149" s="57"/>
      <c r="L149" s="36">
        <f>L148+L142+L137+L127</f>
        <v>1756.07</v>
      </c>
    </row>
    <row r="151" spans="1:12" ht="15" customHeight="1" x14ac:dyDescent="0.25">
      <c r="A151" s="204">
        <v>44543</v>
      </c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9"/>
    </row>
    <row r="152" spans="1:12" ht="15" customHeight="1" x14ac:dyDescent="0.25">
      <c r="A152" s="207" t="s">
        <v>116</v>
      </c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9"/>
    </row>
    <row r="153" spans="1:12" s="55" customFormat="1" ht="15.75" customHeight="1" x14ac:dyDescent="0.25">
      <c r="A153" s="6">
        <v>168</v>
      </c>
      <c r="B153" s="11" t="s">
        <v>42</v>
      </c>
      <c r="C153" s="3">
        <v>150</v>
      </c>
      <c r="D153" s="3">
        <v>5.58</v>
      </c>
      <c r="E153" s="3">
        <v>6.05</v>
      </c>
      <c r="F153" s="3">
        <v>26.46</v>
      </c>
      <c r="G153" s="3">
        <v>182.94</v>
      </c>
      <c r="H153" s="3">
        <v>180</v>
      </c>
      <c r="I153" s="3">
        <v>6.7</v>
      </c>
      <c r="J153" s="3">
        <v>7.3</v>
      </c>
      <c r="K153" s="3">
        <v>31.75</v>
      </c>
      <c r="L153" s="3">
        <v>219.53</v>
      </c>
    </row>
    <row r="154" spans="1:12" s="55" customFormat="1" ht="15.75" customHeight="1" x14ac:dyDescent="0.25">
      <c r="A154" s="6">
        <v>2</v>
      </c>
      <c r="B154" s="64" t="s">
        <v>135</v>
      </c>
      <c r="C154" s="6">
        <v>42</v>
      </c>
      <c r="D154" s="6">
        <v>2.17</v>
      </c>
      <c r="E154" s="6">
        <v>6.79</v>
      </c>
      <c r="F154" s="6">
        <v>13.15</v>
      </c>
      <c r="G154" s="6">
        <v>136.91999999999999</v>
      </c>
      <c r="H154" s="6">
        <v>44</v>
      </c>
      <c r="I154" s="6">
        <v>2.2599999999999998</v>
      </c>
      <c r="J154" s="6">
        <v>6.98</v>
      </c>
      <c r="K154" s="6">
        <v>13.52</v>
      </c>
      <c r="L154" s="6">
        <v>142.74</v>
      </c>
    </row>
    <row r="155" spans="1:12" s="55" customFormat="1" ht="15.75" customHeight="1" x14ac:dyDescent="0.25">
      <c r="A155" s="6">
        <v>410</v>
      </c>
      <c r="B155" s="10" t="s">
        <v>20</v>
      </c>
      <c r="C155" s="3">
        <v>150</v>
      </c>
      <c r="D155" s="3">
        <v>0.09</v>
      </c>
      <c r="E155" s="3">
        <v>0</v>
      </c>
      <c r="F155" s="3">
        <v>9.0299999999999994</v>
      </c>
      <c r="G155" s="3">
        <v>36.479999999999997</v>
      </c>
      <c r="H155" s="3">
        <v>200</v>
      </c>
      <c r="I155" s="3">
        <v>0.12</v>
      </c>
      <c r="J155" s="3">
        <v>0</v>
      </c>
      <c r="K155" s="3">
        <v>12.04</v>
      </c>
      <c r="L155" s="3">
        <v>48.64</v>
      </c>
    </row>
    <row r="156" spans="1:12" ht="15" customHeight="1" x14ac:dyDescent="0.25">
      <c r="A156" s="80" t="s">
        <v>111</v>
      </c>
      <c r="B156" s="81"/>
      <c r="C156" s="6">
        <f t="shared" ref="C156:H156" si="17">SUM(C153:C155)</f>
        <v>342</v>
      </c>
      <c r="D156" s="6">
        <f t="shared" si="17"/>
        <v>7.84</v>
      </c>
      <c r="E156" s="6">
        <f t="shared" si="17"/>
        <v>12.84</v>
      </c>
      <c r="F156" s="6">
        <f t="shared" si="17"/>
        <v>48.64</v>
      </c>
      <c r="G156" s="6">
        <f t="shared" si="17"/>
        <v>356.34000000000003</v>
      </c>
      <c r="H156" s="6">
        <f t="shared" si="17"/>
        <v>424</v>
      </c>
      <c r="I156" s="6">
        <f>SUM(I153:I155)</f>
        <v>9.08</v>
      </c>
      <c r="J156" s="6">
        <f>SUM(J153:J155)</f>
        <v>14.280000000000001</v>
      </c>
      <c r="K156" s="6">
        <f>SUM(K153:K155)</f>
        <v>57.309999999999995</v>
      </c>
      <c r="L156" s="6">
        <f>SUM(L153:L155)</f>
        <v>410.90999999999997</v>
      </c>
    </row>
    <row r="157" spans="1:12" ht="15" customHeight="1" x14ac:dyDescent="0.25">
      <c r="A157" s="58"/>
      <c r="B157" s="58"/>
      <c r="C157" s="58"/>
      <c r="D157" s="37"/>
      <c r="E157" s="37"/>
      <c r="F157" s="37"/>
      <c r="G157" s="37"/>
      <c r="H157" s="37"/>
      <c r="I157" s="37"/>
      <c r="J157" s="37"/>
      <c r="K157" s="37"/>
      <c r="L157" s="37"/>
    </row>
    <row r="158" spans="1:12" ht="15" customHeight="1" x14ac:dyDescent="0.25">
      <c r="A158" s="207" t="s">
        <v>117</v>
      </c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9"/>
    </row>
    <row r="159" spans="1:12" s="55" customFormat="1" x14ac:dyDescent="0.25">
      <c r="A159" s="6">
        <v>70</v>
      </c>
      <c r="B159" s="10" t="s">
        <v>172</v>
      </c>
      <c r="C159" s="3">
        <v>150</v>
      </c>
      <c r="D159" s="3">
        <v>1.1599999999999999</v>
      </c>
      <c r="E159" s="3">
        <v>3.8</v>
      </c>
      <c r="F159" s="3">
        <v>6.03</v>
      </c>
      <c r="G159" s="3">
        <v>62.5</v>
      </c>
      <c r="H159" s="3">
        <v>200</v>
      </c>
      <c r="I159" s="3">
        <v>1.55</v>
      </c>
      <c r="J159" s="3">
        <v>5.0999999999999996</v>
      </c>
      <c r="K159" s="3">
        <v>8.0399999999999991</v>
      </c>
      <c r="L159" s="3">
        <v>83.33</v>
      </c>
    </row>
    <row r="160" spans="1:12" s="55" customFormat="1" ht="15.75" customHeight="1" x14ac:dyDescent="0.25">
      <c r="A160" s="6">
        <v>291</v>
      </c>
      <c r="B160" s="89" t="s">
        <v>217</v>
      </c>
      <c r="C160" s="6">
        <v>200</v>
      </c>
      <c r="D160" s="6">
        <v>14.26</v>
      </c>
      <c r="E160" s="6">
        <v>10.54</v>
      </c>
      <c r="F160" s="6">
        <v>32.68</v>
      </c>
      <c r="G160" s="6">
        <v>283.2</v>
      </c>
      <c r="H160" s="6">
        <v>220</v>
      </c>
      <c r="I160" s="6">
        <v>15.69</v>
      </c>
      <c r="J160" s="6">
        <v>11.59</v>
      </c>
      <c r="K160" s="6">
        <v>35.950000000000003</v>
      </c>
      <c r="L160" s="6">
        <v>310.42</v>
      </c>
    </row>
    <row r="161" spans="1:12" s="55" customFormat="1" x14ac:dyDescent="0.25">
      <c r="A161" s="6">
        <v>385</v>
      </c>
      <c r="B161" s="48" t="s">
        <v>219</v>
      </c>
      <c r="C161" s="6">
        <v>30</v>
      </c>
      <c r="D161" s="6">
        <v>0.5</v>
      </c>
      <c r="E161" s="6">
        <v>4.0199999999999996</v>
      </c>
      <c r="F161" s="6">
        <v>1.5</v>
      </c>
      <c r="G161" s="6">
        <v>44.04</v>
      </c>
      <c r="H161" s="6">
        <v>30</v>
      </c>
      <c r="I161" s="6">
        <v>0.5</v>
      </c>
      <c r="J161" s="6">
        <v>4.0199999999999996</v>
      </c>
      <c r="K161" s="6">
        <v>1.5</v>
      </c>
      <c r="L161" s="6">
        <v>44.04</v>
      </c>
    </row>
    <row r="162" spans="1:12" s="55" customFormat="1" ht="15.75" customHeight="1" x14ac:dyDescent="0.25">
      <c r="A162" s="6">
        <v>394</v>
      </c>
      <c r="B162" s="11" t="s">
        <v>185</v>
      </c>
      <c r="C162" s="3">
        <v>150</v>
      </c>
      <c r="D162" s="3">
        <v>0.25</v>
      </c>
      <c r="E162" s="3">
        <v>0</v>
      </c>
      <c r="F162" s="3">
        <v>17</v>
      </c>
      <c r="G162" s="3">
        <v>68.989999999999995</v>
      </c>
      <c r="H162" s="3">
        <v>200</v>
      </c>
      <c r="I162" s="3">
        <v>0.33</v>
      </c>
      <c r="J162" s="3">
        <v>0</v>
      </c>
      <c r="K162" s="3">
        <v>22.67</v>
      </c>
      <c r="L162" s="3">
        <v>91.99</v>
      </c>
    </row>
    <row r="163" spans="1:12" s="55" customFormat="1" ht="15" customHeight="1" x14ac:dyDescent="0.25">
      <c r="A163" s="63" t="s">
        <v>113</v>
      </c>
      <c r="B163" s="10" t="s">
        <v>124</v>
      </c>
      <c r="C163" s="3">
        <v>20</v>
      </c>
      <c r="D163" s="3">
        <v>2.8</v>
      </c>
      <c r="E163" s="3">
        <v>0.28000000000000003</v>
      </c>
      <c r="F163" s="3">
        <v>19.96</v>
      </c>
      <c r="G163" s="3">
        <v>48</v>
      </c>
      <c r="H163" s="3">
        <v>50</v>
      </c>
      <c r="I163" s="3">
        <v>2.8</v>
      </c>
      <c r="J163" s="3">
        <v>0.28000000000000003</v>
      </c>
      <c r="K163" s="3">
        <v>19.96</v>
      </c>
      <c r="L163" s="3">
        <v>120</v>
      </c>
    </row>
    <row r="164" spans="1:12" ht="15" customHeight="1" x14ac:dyDescent="0.25">
      <c r="A164" s="80" t="s">
        <v>111</v>
      </c>
      <c r="B164" s="81"/>
      <c r="C164" s="6">
        <f t="shared" ref="C164:L164" si="18">SUM(C159:C163)</f>
        <v>550</v>
      </c>
      <c r="D164" s="6">
        <f t="shared" si="18"/>
        <v>18.970000000000002</v>
      </c>
      <c r="E164" s="6">
        <f t="shared" si="18"/>
        <v>18.64</v>
      </c>
      <c r="F164" s="6">
        <f t="shared" si="18"/>
        <v>77.17</v>
      </c>
      <c r="G164" s="6">
        <f t="shared" si="18"/>
        <v>506.73</v>
      </c>
      <c r="H164" s="6">
        <f t="shared" si="18"/>
        <v>700</v>
      </c>
      <c r="I164" s="6">
        <f t="shared" si="18"/>
        <v>20.869999999999997</v>
      </c>
      <c r="J164" s="6">
        <f t="shared" si="18"/>
        <v>20.99</v>
      </c>
      <c r="K164" s="6">
        <f t="shared" si="18"/>
        <v>88.12</v>
      </c>
      <c r="L164" s="6">
        <f t="shared" si="18"/>
        <v>649.78</v>
      </c>
    </row>
    <row r="165" spans="1:12" ht="15" customHeight="1" x14ac:dyDescent="0.25">
      <c r="A165" s="58"/>
      <c r="B165" s="58"/>
      <c r="C165" s="58"/>
      <c r="D165" s="37"/>
      <c r="E165" s="37"/>
      <c r="F165" s="37"/>
      <c r="G165" s="37"/>
      <c r="H165" s="37"/>
      <c r="I165" s="37"/>
      <c r="J165" s="37"/>
      <c r="K165" s="37"/>
      <c r="L165" s="37"/>
    </row>
    <row r="166" spans="1:12" ht="15" customHeight="1" x14ac:dyDescent="0.25">
      <c r="A166" s="207" t="s">
        <v>125</v>
      </c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9"/>
    </row>
    <row r="167" spans="1:12" s="55" customFormat="1" ht="15.75" customHeight="1" x14ac:dyDescent="0.25">
      <c r="A167" s="6" t="s">
        <v>113</v>
      </c>
      <c r="B167" s="59" t="s">
        <v>216</v>
      </c>
      <c r="C167" s="6">
        <v>200</v>
      </c>
      <c r="D167" s="6">
        <v>6</v>
      </c>
      <c r="E167" s="6">
        <v>6.4</v>
      </c>
      <c r="F167" s="6">
        <v>9.4</v>
      </c>
      <c r="G167" s="6">
        <v>116</v>
      </c>
      <c r="H167" s="6">
        <v>200</v>
      </c>
      <c r="I167" s="6">
        <v>6</v>
      </c>
      <c r="J167" s="6">
        <v>6.4</v>
      </c>
      <c r="K167" s="6">
        <v>9.4</v>
      </c>
      <c r="L167" s="6">
        <v>116</v>
      </c>
    </row>
    <row r="168" spans="1:12" s="55" customFormat="1" x14ac:dyDescent="0.25">
      <c r="A168" s="6" t="s">
        <v>113</v>
      </c>
      <c r="B168" s="12" t="s">
        <v>112</v>
      </c>
      <c r="C168" s="6"/>
      <c r="D168" s="6"/>
      <c r="E168" s="6"/>
      <c r="F168" s="6"/>
      <c r="G168" s="6"/>
      <c r="H168" s="6">
        <v>15</v>
      </c>
      <c r="I168" s="6">
        <v>1.1299999999999999</v>
      </c>
      <c r="J168" s="6">
        <v>2.25</v>
      </c>
      <c r="K168" s="6">
        <v>10.4</v>
      </c>
      <c r="L168" s="6">
        <v>66</v>
      </c>
    </row>
    <row r="169" spans="1:12" ht="15" customHeight="1" x14ac:dyDescent="0.25">
      <c r="A169" s="213" t="s">
        <v>111</v>
      </c>
      <c r="B169" s="214"/>
      <c r="C169" s="215"/>
      <c r="D169" s="6">
        <f t="shared" ref="D169:K169" si="19">SUM(D167:D167)</f>
        <v>6</v>
      </c>
      <c r="E169" s="6">
        <f t="shared" si="19"/>
        <v>6.4</v>
      </c>
      <c r="F169" s="6">
        <f t="shared" si="19"/>
        <v>9.4</v>
      </c>
      <c r="G169" s="6">
        <f t="shared" si="19"/>
        <v>116</v>
      </c>
      <c r="H169" s="6">
        <f t="shared" si="19"/>
        <v>200</v>
      </c>
      <c r="I169" s="6">
        <f t="shared" si="19"/>
        <v>6</v>
      </c>
      <c r="J169" s="6">
        <f t="shared" si="19"/>
        <v>6.4</v>
      </c>
      <c r="K169" s="6">
        <f t="shared" si="19"/>
        <v>9.4</v>
      </c>
      <c r="L169" s="6">
        <f>SUM(L167:L168)</f>
        <v>182</v>
      </c>
    </row>
    <row r="170" spans="1:12" ht="15" customHeight="1" x14ac:dyDescent="0.25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</row>
    <row r="171" spans="1:12" ht="15" customHeight="1" x14ac:dyDescent="0.25">
      <c r="A171" s="207" t="s">
        <v>129</v>
      </c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9"/>
    </row>
    <row r="172" spans="1:12" s="66" customFormat="1" ht="15.75" customHeight="1" x14ac:dyDescent="0.25">
      <c r="A172" s="6">
        <v>233</v>
      </c>
      <c r="B172" s="11" t="s">
        <v>47</v>
      </c>
      <c r="C172" s="3">
        <v>180</v>
      </c>
      <c r="D172" s="3">
        <v>13.8</v>
      </c>
      <c r="E172" s="3">
        <v>17.100000000000001</v>
      </c>
      <c r="F172" s="3">
        <v>20.12</v>
      </c>
      <c r="G172" s="3">
        <v>252</v>
      </c>
      <c r="H172" s="3">
        <v>200</v>
      </c>
      <c r="I172" s="3">
        <v>15.33</v>
      </c>
      <c r="J172" s="3">
        <v>19</v>
      </c>
      <c r="K172" s="3">
        <v>22.36</v>
      </c>
      <c r="L172" s="3">
        <v>280</v>
      </c>
    </row>
    <row r="173" spans="1:12" s="66" customFormat="1" ht="15.75" customHeight="1" x14ac:dyDescent="0.25">
      <c r="A173" s="6" t="s">
        <v>113</v>
      </c>
      <c r="B173" s="59" t="s">
        <v>169</v>
      </c>
      <c r="C173" s="6">
        <v>30</v>
      </c>
      <c r="D173" s="6">
        <v>0.3</v>
      </c>
      <c r="E173" s="6">
        <v>2.13</v>
      </c>
      <c r="F173" s="6">
        <v>20.010000000000002</v>
      </c>
      <c r="G173" s="6">
        <v>100.5</v>
      </c>
      <c r="H173" s="6">
        <v>30</v>
      </c>
      <c r="I173" s="6">
        <v>0.3</v>
      </c>
      <c r="J173" s="6">
        <v>2.13</v>
      </c>
      <c r="K173" s="6">
        <v>20.010000000000002</v>
      </c>
      <c r="L173" s="6">
        <v>100.5</v>
      </c>
    </row>
    <row r="174" spans="1:12" s="55" customFormat="1" ht="15" customHeight="1" x14ac:dyDescent="0.25">
      <c r="A174" s="6">
        <v>410</v>
      </c>
      <c r="B174" s="10" t="s">
        <v>130</v>
      </c>
      <c r="C174" s="3">
        <v>150</v>
      </c>
      <c r="D174" s="3">
        <v>4.4999999999999998E-2</v>
      </c>
      <c r="E174" s="3">
        <v>0</v>
      </c>
      <c r="F174" s="3">
        <v>4.51</v>
      </c>
      <c r="G174" s="3">
        <v>18.239999999999998</v>
      </c>
      <c r="H174" s="3">
        <v>200</v>
      </c>
      <c r="I174" s="3">
        <v>0.06</v>
      </c>
      <c r="J174" s="3">
        <v>0</v>
      </c>
      <c r="K174" s="3">
        <v>6.02</v>
      </c>
      <c r="L174" s="3">
        <v>24.32</v>
      </c>
    </row>
    <row r="175" spans="1:12" s="55" customFormat="1" ht="15" customHeight="1" x14ac:dyDescent="0.25">
      <c r="A175" s="63" t="s">
        <v>113</v>
      </c>
      <c r="B175" s="10" t="s">
        <v>16</v>
      </c>
      <c r="C175" s="3">
        <v>20</v>
      </c>
      <c r="D175" s="3">
        <v>3.4</v>
      </c>
      <c r="E175" s="3">
        <v>1.32</v>
      </c>
      <c r="F175" s="3">
        <v>17</v>
      </c>
      <c r="G175" s="3">
        <v>51.8</v>
      </c>
      <c r="H175" s="3">
        <v>25</v>
      </c>
      <c r="I175" s="3">
        <v>4.25</v>
      </c>
      <c r="J175" s="3">
        <v>1.65</v>
      </c>
      <c r="K175" s="3">
        <v>21.25</v>
      </c>
      <c r="L175" s="3">
        <v>64.8</v>
      </c>
    </row>
    <row r="176" spans="1:12" ht="15" customHeight="1" x14ac:dyDescent="0.25">
      <c r="A176" s="59" t="s">
        <v>111</v>
      </c>
      <c r="B176" s="59"/>
      <c r="C176" s="6">
        <f t="shared" ref="C176:L176" si="20">SUM(C172:C175)</f>
        <v>380</v>
      </c>
      <c r="D176" s="6">
        <f t="shared" si="20"/>
        <v>17.545000000000002</v>
      </c>
      <c r="E176" s="6">
        <f t="shared" si="20"/>
        <v>20.55</v>
      </c>
      <c r="F176" s="6">
        <f t="shared" si="20"/>
        <v>61.64</v>
      </c>
      <c r="G176" s="6">
        <f>SUM(G172:G175)</f>
        <v>422.54</v>
      </c>
      <c r="H176" s="6">
        <f t="shared" si="20"/>
        <v>455</v>
      </c>
      <c r="I176" s="6">
        <f t="shared" si="20"/>
        <v>19.940000000000001</v>
      </c>
      <c r="J176" s="6">
        <f t="shared" si="20"/>
        <v>22.779999999999998</v>
      </c>
      <c r="K176" s="6">
        <f t="shared" si="20"/>
        <v>69.64</v>
      </c>
      <c r="L176" s="6">
        <f t="shared" si="20"/>
        <v>469.62</v>
      </c>
    </row>
    <row r="177" spans="1:12" ht="15" customHeight="1" x14ac:dyDescent="0.25">
      <c r="A177" s="36" t="s">
        <v>131</v>
      </c>
      <c r="B177" s="57"/>
      <c r="C177" s="36">
        <f>C176+C167+C164+C156</f>
        <v>1472</v>
      </c>
      <c r="D177" s="57"/>
      <c r="E177" s="57"/>
      <c r="F177" s="57"/>
      <c r="G177" s="36">
        <f>G176+G169+G164+G156</f>
        <v>1401.6100000000001</v>
      </c>
      <c r="H177" s="36">
        <f>H176+H169+H164+H156</f>
        <v>1779</v>
      </c>
      <c r="I177" s="57"/>
      <c r="J177" s="57"/>
      <c r="K177" s="57"/>
      <c r="L177" s="36">
        <f>L176+L169+L164+L156</f>
        <v>1712.31</v>
      </c>
    </row>
    <row r="179" spans="1:12" ht="15" customHeight="1" x14ac:dyDescent="0.25">
      <c r="A179" s="204">
        <v>44544</v>
      </c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9"/>
    </row>
    <row r="180" spans="1:12" ht="15" customHeight="1" x14ac:dyDescent="0.25">
      <c r="A180" s="207" t="s">
        <v>116</v>
      </c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9"/>
    </row>
    <row r="181" spans="1:12" s="55" customFormat="1" ht="15.75" customHeight="1" x14ac:dyDescent="0.25">
      <c r="A181" s="6">
        <v>177</v>
      </c>
      <c r="B181" s="11" t="s">
        <v>83</v>
      </c>
      <c r="C181" s="3">
        <v>150</v>
      </c>
      <c r="D181" s="3">
        <v>3.86</v>
      </c>
      <c r="E181" s="3">
        <v>8.2899999999999991</v>
      </c>
      <c r="F181" s="3">
        <v>30.1</v>
      </c>
      <c r="G181" s="3">
        <v>224.6</v>
      </c>
      <c r="H181" s="3">
        <v>180</v>
      </c>
      <c r="I181" s="3">
        <v>4.75</v>
      </c>
      <c r="J181" s="3">
        <v>10.210000000000001</v>
      </c>
      <c r="K181" s="3">
        <v>37.130000000000003</v>
      </c>
      <c r="L181" s="3">
        <v>276.3</v>
      </c>
    </row>
    <row r="182" spans="1:12" s="55" customFormat="1" ht="15.75" customHeight="1" x14ac:dyDescent="0.25">
      <c r="A182" s="6">
        <v>1</v>
      </c>
      <c r="B182" s="12" t="s">
        <v>110</v>
      </c>
      <c r="C182" s="6">
        <v>36</v>
      </c>
      <c r="D182" s="6">
        <v>2.17</v>
      </c>
      <c r="E182" s="6">
        <v>6.79</v>
      </c>
      <c r="F182" s="6">
        <v>13.15</v>
      </c>
      <c r="G182" s="6">
        <v>122.4</v>
      </c>
      <c r="H182" s="6">
        <v>37</v>
      </c>
      <c r="I182" s="6">
        <v>2.2599999999999998</v>
      </c>
      <c r="J182" s="6">
        <v>6.98</v>
      </c>
      <c r="K182" s="6">
        <v>13.52</v>
      </c>
      <c r="L182" s="6">
        <v>125.8</v>
      </c>
    </row>
    <row r="183" spans="1:12" s="55" customFormat="1" ht="15.75" customHeight="1" x14ac:dyDescent="0.25">
      <c r="A183" s="6">
        <v>414</v>
      </c>
      <c r="B183" s="11" t="s">
        <v>24</v>
      </c>
      <c r="C183" s="3">
        <v>150</v>
      </c>
      <c r="D183" s="3">
        <v>2.09</v>
      </c>
      <c r="E183" s="3">
        <v>2.39</v>
      </c>
      <c r="F183" s="3">
        <v>14.78</v>
      </c>
      <c r="G183" s="3">
        <v>89.02</v>
      </c>
      <c r="H183" s="3">
        <v>200</v>
      </c>
      <c r="I183" s="3">
        <v>2.79</v>
      </c>
      <c r="J183" s="3">
        <v>3.19</v>
      </c>
      <c r="K183" s="3">
        <v>19.71</v>
      </c>
      <c r="L183" s="3">
        <v>118.69</v>
      </c>
    </row>
    <row r="184" spans="1:12" ht="15" customHeight="1" x14ac:dyDescent="0.25">
      <c r="A184" s="80" t="s">
        <v>111</v>
      </c>
      <c r="B184" s="81"/>
      <c r="C184" s="6">
        <f t="shared" ref="C184:H184" si="21">SUM(C181:C183)</f>
        <v>336</v>
      </c>
      <c r="D184" s="6">
        <f t="shared" si="21"/>
        <v>8.1199999999999992</v>
      </c>
      <c r="E184" s="6">
        <f t="shared" si="21"/>
        <v>17.47</v>
      </c>
      <c r="F184" s="6">
        <f t="shared" si="21"/>
        <v>58.03</v>
      </c>
      <c r="G184" s="6">
        <f t="shared" si="21"/>
        <v>436.02</v>
      </c>
      <c r="H184" s="6">
        <f t="shared" si="21"/>
        <v>417</v>
      </c>
      <c r="I184" s="6">
        <f>SUM(I181:I183)</f>
        <v>9.8000000000000007</v>
      </c>
      <c r="J184" s="6">
        <f>SUM(J181:J183)</f>
        <v>20.380000000000003</v>
      </c>
      <c r="K184" s="6">
        <f>SUM(K181:K183)</f>
        <v>70.360000000000014</v>
      </c>
      <c r="L184" s="6">
        <f>SUM(L181:L183)</f>
        <v>520.79</v>
      </c>
    </row>
    <row r="185" spans="1:12" ht="15" customHeight="1" x14ac:dyDescent="0.25">
      <c r="A185" s="58"/>
      <c r="B185" s="58"/>
      <c r="C185" s="58"/>
      <c r="D185" s="37"/>
      <c r="E185" s="37"/>
      <c r="F185" s="37"/>
      <c r="G185" s="37"/>
      <c r="H185" s="37"/>
      <c r="I185" s="37"/>
      <c r="J185" s="37"/>
      <c r="K185" s="37"/>
      <c r="L185" s="37"/>
    </row>
    <row r="186" spans="1:12" ht="15" customHeight="1" x14ac:dyDescent="0.25">
      <c r="A186" s="207" t="s">
        <v>117</v>
      </c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9"/>
    </row>
    <row r="187" spans="1:12" s="55" customFormat="1" x14ac:dyDescent="0.25">
      <c r="A187" s="6">
        <v>91</v>
      </c>
      <c r="B187" s="12" t="s">
        <v>85</v>
      </c>
      <c r="C187" s="3">
        <v>150</v>
      </c>
      <c r="D187" s="3">
        <v>6</v>
      </c>
      <c r="E187" s="3">
        <v>8.85</v>
      </c>
      <c r="F187" s="3">
        <v>9.24</v>
      </c>
      <c r="G187" s="3">
        <v>155.24</v>
      </c>
      <c r="H187" s="3">
        <v>200</v>
      </c>
      <c r="I187" s="3">
        <v>8</v>
      </c>
      <c r="J187" s="3">
        <v>11.8</v>
      </c>
      <c r="K187" s="3">
        <v>12.32</v>
      </c>
      <c r="L187" s="3">
        <v>206.99</v>
      </c>
    </row>
    <row r="188" spans="1:12" s="55" customFormat="1" x14ac:dyDescent="0.25">
      <c r="A188" s="6">
        <v>332</v>
      </c>
      <c r="B188" s="12" t="s">
        <v>90</v>
      </c>
      <c r="C188" s="6">
        <v>120</v>
      </c>
      <c r="D188" s="6">
        <v>2.92</v>
      </c>
      <c r="E188" s="6">
        <v>4.29</v>
      </c>
      <c r="F188" s="6">
        <v>29.34</v>
      </c>
      <c r="G188" s="6">
        <v>167.76</v>
      </c>
      <c r="H188" s="3">
        <v>130</v>
      </c>
      <c r="I188" s="6">
        <v>3.16</v>
      </c>
      <c r="J188" s="6">
        <v>4.6500000000000004</v>
      </c>
      <c r="K188" s="6">
        <v>31.79</v>
      </c>
      <c r="L188" s="6">
        <v>181.74</v>
      </c>
    </row>
    <row r="189" spans="1:12" s="55" customFormat="1" x14ac:dyDescent="0.25">
      <c r="A189" s="6">
        <v>296</v>
      </c>
      <c r="B189" s="12" t="s">
        <v>105</v>
      </c>
      <c r="C189" s="6">
        <v>60</v>
      </c>
      <c r="D189" s="6">
        <v>11.67</v>
      </c>
      <c r="E189" s="6">
        <v>8.5399999999999991</v>
      </c>
      <c r="F189" s="6">
        <v>12.53</v>
      </c>
      <c r="G189" s="6">
        <v>174</v>
      </c>
      <c r="H189" s="6">
        <v>70</v>
      </c>
      <c r="I189" s="6">
        <v>13.6</v>
      </c>
      <c r="J189" s="6">
        <v>9.9600000000000009</v>
      </c>
      <c r="K189" s="6">
        <v>14.61</v>
      </c>
      <c r="L189" s="6">
        <v>232</v>
      </c>
    </row>
    <row r="190" spans="1:12" s="55" customFormat="1" x14ac:dyDescent="0.25">
      <c r="A190" s="6">
        <v>385</v>
      </c>
      <c r="B190" s="48" t="s">
        <v>219</v>
      </c>
      <c r="C190" s="6">
        <v>30</v>
      </c>
      <c r="D190" s="6">
        <v>0.5</v>
      </c>
      <c r="E190" s="6">
        <v>4.0199999999999996</v>
      </c>
      <c r="F190" s="6">
        <v>1.5</v>
      </c>
      <c r="G190" s="6">
        <v>44.04</v>
      </c>
      <c r="H190" s="6">
        <v>30</v>
      </c>
      <c r="I190" s="6">
        <v>0.5</v>
      </c>
      <c r="J190" s="6">
        <v>4.0199999999999996</v>
      </c>
      <c r="K190" s="6">
        <v>1.5</v>
      </c>
      <c r="L190" s="6">
        <v>44.04</v>
      </c>
    </row>
    <row r="191" spans="1:12" s="55" customFormat="1" ht="15.75" customHeight="1" x14ac:dyDescent="0.25">
      <c r="A191" s="6">
        <v>394</v>
      </c>
      <c r="B191" s="11" t="s">
        <v>55</v>
      </c>
      <c r="C191" s="3">
        <v>150</v>
      </c>
      <c r="D191" s="3">
        <v>0.25</v>
      </c>
      <c r="E191" s="3">
        <v>0</v>
      </c>
      <c r="F191" s="3">
        <v>17</v>
      </c>
      <c r="G191" s="3">
        <v>68.989999999999995</v>
      </c>
      <c r="H191" s="3">
        <v>200</v>
      </c>
      <c r="I191" s="3">
        <v>0.33</v>
      </c>
      <c r="J191" s="3">
        <v>0</v>
      </c>
      <c r="K191" s="3">
        <v>22.67</v>
      </c>
      <c r="L191" s="3">
        <v>91.99</v>
      </c>
    </row>
    <row r="192" spans="1:12" s="55" customFormat="1" ht="15" customHeight="1" x14ac:dyDescent="0.25">
      <c r="A192" s="63" t="s">
        <v>113</v>
      </c>
      <c r="B192" s="10" t="s">
        <v>124</v>
      </c>
      <c r="C192" s="3">
        <v>20</v>
      </c>
      <c r="D192" s="3">
        <v>2.8</v>
      </c>
      <c r="E192" s="3">
        <v>0.28000000000000003</v>
      </c>
      <c r="F192" s="3">
        <v>19.96</v>
      </c>
      <c r="G192" s="3">
        <v>48</v>
      </c>
      <c r="H192" s="3">
        <v>50</v>
      </c>
      <c r="I192" s="3">
        <v>2.8</v>
      </c>
      <c r="J192" s="3">
        <v>0.28000000000000003</v>
      </c>
      <c r="K192" s="3">
        <v>19.96</v>
      </c>
      <c r="L192" s="3">
        <v>120</v>
      </c>
    </row>
    <row r="193" spans="1:12" ht="15" customHeight="1" x14ac:dyDescent="0.25">
      <c r="A193" s="80" t="s">
        <v>111</v>
      </c>
      <c r="B193" s="81"/>
      <c r="C193" s="6">
        <f t="shared" ref="C193:L193" si="22">SUM(C187:C192)</f>
        <v>530</v>
      </c>
      <c r="D193" s="6">
        <f t="shared" si="22"/>
        <v>24.14</v>
      </c>
      <c r="E193" s="6">
        <f t="shared" si="22"/>
        <v>25.98</v>
      </c>
      <c r="F193" s="6">
        <f t="shared" si="22"/>
        <v>89.57</v>
      </c>
      <c r="G193" s="6">
        <f t="shared" si="22"/>
        <v>658.03</v>
      </c>
      <c r="H193" s="6">
        <f t="shared" si="22"/>
        <v>680</v>
      </c>
      <c r="I193" s="6">
        <f t="shared" si="22"/>
        <v>28.389999999999997</v>
      </c>
      <c r="J193" s="6">
        <f t="shared" si="22"/>
        <v>30.710000000000004</v>
      </c>
      <c r="K193" s="6">
        <f t="shared" si="22"/>
        <v>102.85</v>
      </c>
      <c r="L193" s="6">
        <f t="shared" si="22"/>
        <v>876.76</v>
      </c>
    </row>
    <row r="194" spans="1:12" ht="15" customHeight="1" x14ac:dyDescent="0.25">
      <c r="A194" s="58"/>
      <c r="B194" s="58"/>
      <c r="C194" s="58"/>
      <c r="D194" s="37"/>
      <c r="E194" s="37"/>
      <c r="F194" s="37"/>
      <c r="G194" s="37"/>
      <c r="H194" s="37"/>
      <c r="I194" s="37"/>
      <c r="J194" s="37"/>
      <c r="K194" s="37"/>
      <c r="L194" s="37"/>
    </row>
    <row r="195" spans="1:12" ht="15" customHeight="1" x14ac:dyDescent="0.25">
      <c r="A195" s="207" t="s">
        <v>125</v>
      </c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9"/>
    </row>
    <row r="196" spans="1:12" s="55" customFormat="1" ht="15.75" customHeight="1" x14ac:dyDescent="0.25">
      <c r="A196" s="6" t="s">
        <v>113</v>
      </c>
      <c r="B196" s="12" t="s">
        <v>136</v>
      </c>
      <c r="C196" s="6">
        <v>150</v>
      </c>
      <c r="D196" s="6">
        <v>1.2</v>
      </c>
      <c r="E196" s="6">
        <v>0.3</v>
      </c>
      <c r="F196" s="6">
        <v>11.25</v>
      </c>
      <c r="G196" s="6">
        <v>57</v>
      </c>
      <c r="H196" s="6">
        <v>150</v>
      </c>
      <c r="I196" s="6">
        <v>1.2</v>
      </c>
      <c r="J196" s="6">
        <v>0.3</v>
      </c>
      <c r="K196" s="6">
        <v>11.25</v>
      </c>
      <c r="L196" s="6">
        <v>57</v>
      </c>
    </row>
    <row r="197" spans="1:12" ht="15" customHeight="1" x14ac:dyDescent="0.25">
      <c r="A197" s="213" t="s">
        <v>111</v>
      </c>
      <c r="B197" s="214"/>
      <c r="C197" s="215"/>
      <c r="D197" s="6">
        <f>SUM(D196:D196)</f>
        <v>1.2</v>
      </c>
      <c r="E197" s="6">
        <f>SUM(E196:E196)</f>
        <v>0.3</v>
      </c>
      <c r="F197" s="6">
        <f>SUM(F196:F196)</f>
        <v>11.25</v>
      </c>
      <c r="G197" s="6">
        <f>SUM(G196:G196)</f>
        <v>57</v>
      </c>
      <c r="H197" s="6"/>
      <c r="I197" s="6">
        <f>SUM(I196:I196)</f>
        <v>1.2</v>
      </c>
      <c r="J197" s="6">
        <f>SUM(J196:J196)</f>
        <v>0.3</v>
      </c>
      <c r="K197" s="6">
        <f>SUM(K196:K196)</f>
        <v>11.25</v>
      </c>
      <c r="L197" s="6">
        <f>SUM(L196:L196)</f>
        <v>57</v>
      </c>
    </row>
    <row r="198" spans="1:12" ht="15" customHeight="1" x14ac:dyDescent="0.25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</row>
    <row r="199" spans="1:12" ht="15" customHeight="1" x14ac:dyDescent="0.25">
      <c r="A199" s="207" t="s">
        <v>129</v>
      </c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9"/>
    </row>
    <row r="200" spans="1:12" s="55" customFormat="1" x14ac:dyDescent="0.25">
      <c r="A200" s="6">
        <v>114</v>
      </c>
      <c r="B200" s="48" t="s">
        <v>114</v>
      </c>
      <c r="C200" s="6">
        <v>150</v>
      </c>
      <c r="D200" s="6">
        <v>3.52</v>
      </c>
      <c r="E200" s="6">
        <v>6.91</v>
      </c>
      <c r="F200" s="6">
        <v>18.239999999999998</v>
      </c>
      <c r="G200" s="6">
        <v>117.3</v>
      </c>
      <c r="H200" s="6">
        <v>200</v>
      </c>
      <c r="I200" s="6">
        <v>4.6900000000000004</v>
      </c>
      <c r="J200" s="6">
        <v>9.1999999999999993</v>
      </c>
      <c r="K200" s="6">
        <v>13.65</v>
      </c>
      <c r="L200" s="6">
        <v>156.4</v>
      </c>
    </row>
    <row r="201" spans="1:12" s="66" customFormat="1" x14ac:dyDescent="0.25">
      <c r="A201" s="6" t="s">
        <v>145</v>
      </c>
      <c r="B201" s="12" t="s">
        <v>148</v>
      </c>
      <c r="C201" s="6">
        <v>40</v>
      </c>
      <c r="D201" s="6">
        <v>5.32</v>
      </c>
      <c r="E201" s="6">
        <v>1.98</v>
      </c>
      <c r="F201" s="6">
        <v>31.44</v>
      </c>
      <c r="G201" s="6">
        <v>164.71</v>
      </c>
      <c r="H201" s="6">
        <v>60</v>
      </c>
      <c r="I201" s="6">
        <v>7.08</v>
      </c>
      <c r="J201" s="6">
        <v>2.63</v>
      </c>
      <c r="K201" s="6">
        <v>41.81</v>
      </c>
      <c r="L201" s="6">
        <v>219.07</v>
      </c>
    </row>
    <row r="202" spans="1:12" s="55" customFormat="1" ht="15" customHeight="1" x14ac:dyDescent="0.25">
      <c r="A202" s="6">
        <v>410</v>
      </c>
      <c r="B202" s="10" t="s">
        <v>130</v>
      </c>
      <c r="C202" s="3">
        <v>150</v>
      </c>
      <c r="D202" s="3">
        <v>4.4999999999999998E-2</v>
      </c>
      <c r="E202" s="3">
        <v>0</v>
      </c>
      <c r="F202" s="3">
        <v>4.51</v>
      </c>
      <c r="G202" s="3">
        <v>18.239999999999998</v>
      </c>
      <c r="H202" s="3">
        <v>200</v>
      </c>
      <c r="I202" s="3">
        <v>0.06</v>
      </c>
      <c r="J202" s="3">
        <v>0</v>
      </c>
      <c r="K202" s="3">
        <v>6.02</v>
      </c>
      <c r="L202" s="3">
        <v>24.32</v>
      </c>
    </row>
    <row r="203" spans="1:12" ht="15" customHeight="1" x14ac:dyDescent="0.25">
      <c r="A203" s="59" t="s">
        <v>111</v>
      </c>
      <c r="B203" s="59"/>
      <c r="C203" s="6">
        <f t="shared" ref="C203:L203" si="23">SUM(C200:C202)</f>
        <v>340</v>
      </c>
      <c r="D203" s="6">
        <f t="shared" si="23"/>
        <v>8.8849999999999998</v>
      </c>
      <c r="E203" s="6">
        <f t="shared" si="23"/>
        <v>8.89</v>
      </c>
      <c r="F203" s="6">
        <f t="shared" si="23"/>
        <v>54.19</v>
      </c>
      <c r="G203" s="6">
        <f t="shared" si="23"/>
        <v>300.25</v>
      </c>
      <c r="H203" s="6">
        <f t="shared" si="23"/>
        <v>460</v>
      </c>
      <c r="I203" s="6">
        <f t="shared" si="23"/>
        <v>11.83</v>
      </c>
      <c r="J203" s="6">
        <f t="shared" si="23"/>
        <v>11.829999999999998</v>
      </c>
      <c r="K203" s="6">
        <f t="shared" si="23"/>
        <v>61.480000000000004</v>
      </c>
      <c r="L203" s="6">
        <f t="shared" si="23"/>
        <v>399.79</v>
      </c>
    </row>
    <row r="204" spans="1:12" ht="15" customHeight="1" x14ac:dyDescent="0.25">
      <c r="A204" s="36" t="s">
        <v>131</v>
      </c>
      <c r="B204" s="57"/>
      <c r="C204" s="36">
        <f>C203+C196+C193+C184</f>
        <v>1356</v>
      </c>
      <c r="D204" s="57"/>
      <c r="E204" s="57"/>
      <c r="F204" s="57"/>
      <c r="G204" s="36">
        <f>G203+G196+G193+G184</f>
        <v>1451.3</v>
      </c>
      <c r="H204" s="36">
        <f>H203+H196+H193+H184</f>
        <v>1707</v>
      </c>
      <c r="I204" s="57"/>
      <c r="J204" s="57"/>
      <c r="K204" s="57"/>
      <c r="L204" s="36">
        <f>L203+L196+L193+L184</f>
        <v>1854.34</v>
      </c>
    </row>
    <row r="206" spans="1:12" ht="15" customHeight="1" x14ac:dyDescent="0.25">
      <c r="A206" s="204">
        <v>44545</v>
      </c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9"/>
    </row>
    <row r="207" spans="1:12" ht="15" customHeight="1" x14ac:dyDescent="0.25">
      <c r="A207" s="207" t="s">
        <v>116</v>
      </c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9"/>
    </row>
    <row r="208" spans="1:12" s="55" customFormat="1" ht="15.75" customHeight="1" x14ac:dyDescent="0.25">
      <c r="A208" s="6">
        <v>168</v>
      </c>
      <c r="B208" s="11" t="s">
        <v>82</v>
      </c>
      <c r="C208" s="3">
        <v>150</v>
      </c>
      <c r="D208" s="3">
        <v>4.08</v>
      </c>
      <c r="E208" s="3">
        <v>4.08</v>
      </c>
      <c r="F208" s="3">
        <v>25.05</v>
      </c>
      <c r="G208" s="3">
        <v>153</v>
      </c>
      <c r="H208" s="3">
        <v>180</v>
      </c>
      <c r="I208" s="3">
        <v>4.8899999999999997</v>
      </c>
      <c r="J208" s="3">
        <v>3.81</v>
      </c>
      <c r="K208" s="3">
        <v>30.04</v>
      </c>
      <c r="L208" s="3">
        <v>173.7</v>
      </c>
    </row>
    <row r="209" spans="1:12" s="55" customFormat="1" ht="15.75" customHeight="1" x14ac:dyDescent="0.25">
      <c r="A209" s="6">
        <v>3</v>
      </c>
      <c r="B209" s="64" t="s">
        <v>153</v>
      </c>
      <c r="C209" s="6">
        <v>42</v>
      </c>
      <c r="D209" s="6">
        <v>4.41</v>
      </c>
      <c r="E209" s="6">
        <v>6.42</v>
      </c>
      <c r="F209" s="6">
        <v>13.58</v>
      </c>
      <c r="G209" s="6">
        <v>129.69999999999999</v>
      </c>
      <c r="H209" s="6">
        <v>44</v>
      </c>
      <c r="I209" s="6">
        <v>4.7300000000000004</v>
      </c>
      <c r="J209" s="6">
        <v>6.88</v>
      </c>
      <c r="K209" s="6">
        <v>14.56</v>
      </c>
      <c r="L209" s="6">
        <v>139</v>
      </c>
    </row>
    <row r="210" spans="1:12" s="55" customFormat="1" ht="15.75" customHeight="1" x14ac:dyDescent="0.25">
      <c r="A210" s="6">
        <v>416</v>
      </c>
      <c r="B210" s="12" t="s">
        <v>108</v>
      </c>
      <c r="C210" s="6">
        <v>150</v>
      </c>
      <c r="D210" s="6">
        <v>3.15</v>
      </c>
      <c r="E210" s="6">
        <v>2.72</v>
      </c>
      <c r="F210" s="6">
        <v>12.96</v>
      </c>
      <c r="G210" s="6">
        <v>89</v>
      </c>
      <c r="H210" s="6">
        <v>200</v>
      </c>
      <c r="I210" s="6">
        <v>4.2</v>
      </c>
      <c r="J210" s="6">
        <v>3.62</v>
      </c>
      <c r="K210" s="6">
        <v>17.28</v>
      </c>
      <c r="L210" s="6">
        <v>118.66</v>
      </c>
    </row>
    <row r="211" spans="1:12" ht="15" customHeight="1" x14ac:dyDescent="0.25">
      <c r="A211" s="80" t="s">
        <v>111</v>
      </c>
      <c r="B211" s="81"/>
      <c r="C211" s="6">
        <f t="shared" ref="C211:H211" si="24">SUM(C208:C210)</f>
        <v>342</v>
      </c>
      <c r="D211" s="6">
        <f t="shared" si="24"/>
        <v>11.64</v>
      </c>
      <c r="E211" s="6">
        <f t="shared" si="24"/>
        <v>13.22</v>
      </c>
      <c r="F211" s="6">
        <f t="shared" si="24"/>
        <v>51.59</v>
      </c>
      <c r="G211" s="6">
        <f t="shared" si="24"/>
        <v>371.7</v>
      </c>
      <c r="H211" s="6">
        <f t="shared" si="24"/>
        <v>424</v>
      </c>
      <c r="I211" s="6">
        <f>SUM(I208:I210)</f>
        <v>13.82</v>
      </c>
      <c r="J211" s="6">
        <f>SUM(J208:J210)</f>
        <v>14.309999999999999</v>
      </c>
      <c r="K211" s="6">
        <f>SUM(K208:K210)</f>
        <v>61.88</v>
      </c>
      <c r="L211" s="6">
        <f>SUM(L208:L210)</f>
        <v>431.36</v>
      </c>
    </row>
    <row r="212" spans="1:12" ht="15" customHeight="1" x14ac:dyDescent="0.25">
      <c r="A212" s="58"/>
      <c r="B212" s="58"/>
      <c r="C212" s="58"/>
      <c r="D212" s="37"/>
      <c r="E212" s="37"/>
      <c r="F212" s="37"/>
      <c r="G212" s="37"/>
      <c r="H212" s="37"/>
      <c r="I212" s="37"/>
      <c r="J212" s="37"/>
      <c r="K212" s="37"/>
      <c r="L212" s="37"/>
    </row>
    <row r="213" spans="1:12" ht="15" customHeight="1" x14ac:dyDescent="0.25">
      <c r="A213" s="207" t="s">
        <v>117</v>
      </c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9"/>
    </row>
    <row r="214" spans="1:12" s="55" customFormat="1" x14ac:dyDescent="0.25">
      <c r="A214" s="6" t="s">
        <v>141</v>
      </c>
      <c r="B214" s="47" t="s">
        <v>144</v>
      </c>
      <c r="C214" s="3">
        <v>150</v>
      </c>
      <c r="D214" s="3">
        <v>1.4</v>
      </c>
      <c r="E214" s="3">
        <v>2.33</v>
      </c>
      <c r="F214" s="3">
        <v>8.17</v>
      </c>
      <c r="G214" s="3">
        <v>59.27</v>
      </c>
      <c r="H214" s="3">
        <v>200</v>
      </c>
      <c r="I214" s="3">
        <v>1.87</v>
      </c>
      <c r="J214" s="3">
        <v>3.11</v>
      </c>
      <c r="K214" s="3">
        <v>10.9</v>
      </c>
      <c r="L214" s="3">
        <v>79</v>
      </c>
    </row>
    <row r="215" spans="1:12" s="55" customFormat="1" ht="15.75" customHeight="1" x14ac:dyDescent="0.25">
      <c r="A215" s="6">
        <v>332</v>
      </c>
      <c r="B215" s="11" t="s">
        <v>72</v>
      </c>
      <c r="C215" s="3">
        <v>120</v>
      </c>
      <c r="D215" s="3">
        <v>6.99</v>
      </c>
      <c r="E215" s="3">
        <v>4.34</v>
      </c>
      <c r="F215" s="3">
        <v>36</v>
      </c>
      <c r="G215" s="3">
        <v>211.05</v>
      </c>
      <c r="H215" s="3">
        <v>130</v>
      </c>
      <c r="I215" s="3">
        <v>7.57</v>
      </c>
      <c r="J215" s="3">
        <v>4.7</v>
      </c>
      <c r="K215" s="3">
        <v>39</v>
      </c>
      <c r="L215" s="3">
        <v>228.64</v>
      </c>
    </row>
    <row r="216" spans="1:12" s="55" customFormat="1" ht="15.75" customHeight="1" x14ac:dyDescent="0.25">
      <c r="A216" s="6">
        <v>293</v>
      </c>
      <c r="B216" s="11" t="s">
        <v>27</v>
      </c>
      <c r="C216" s="3">
        <v>80</v>
      </c>
      <c r="D216" s="3">
        <v>14.85</v>
      </c>
      <c r="E216" s="3">
        <v>16.579999999999998</v>
      </c>
      <c r="F216" s="3">
        <v>4.62</v>
      </c>
      <c r="G216" s="3">
        <v>227.03</v>
      </c>
      <c r="H216" s="3">
        <v>90</v>
      </c>
      <c r="I216" s="3">
        <v>16.7</v>
      </c>
      <c r="J216" s="3">
        <v>18.649999999999999</v>
      </c>
      <c r="K216" s="3">
        <v>5.19</v>
      </c>
      <c r="L216" s="3">
        <v>255.4</v>
      </c>
    </row>
    <row r="217" spans="1:12" s="55" customFormat="1" ht="15.75" customHeight="1" x14ac:dyDescent="0.25">
      <c r="A217" s="6">
        <v>394</v>
      </c>
      <c r="B217" s="11" t="s">
        <v>156</v>
      </c>
      <c r="C217" s="3">
        <v>150</v>
      </c>
      <c r="D217" s="3">
        <v>0.25</v>
      </c>
      <c r="E217" s="3">
        <v>0</v>
      </c>
      <c r="F217" s="3">
        <v>17</v>
      </c>
      <c r="G217" s="3">
        <v>68.989999999999995</v>
      </c>
      <c r="H217" s="3">
        <v>200</v>
      </c>
      <c r="I217" s="3">
        <v>0.33</v>
      </c>
      <c r="J217" s="3">
        <v>0</v>
      </c>
      <c r="K217" s="3">
        <v>22.67</v>
      </c>
      <c r="L217" s="3">
        <v>91.99</v>
      </c>
    </row>
    <row r="218" spans="1:12" s="55" customFormat="1" ht="15" customHeight="1" x14ac:dyDescent="0.25">
      <c r="A218" s="63" t="s">
        <v>113</v>
      </c>
      <c r="B218" s="10" t="s">
        <v>124</v>
      </c>
      <c r="C218" s="3">
        <v>20</v>
      </c>
      <c r="D218" s="3">
        <v>2.8</v>
      </c>
      <c r="E218" s="3">
        <v>0.28000000000000003</v>
      </c>
      <c r="F218" s="3">
        <v>19.96</v>
      </c>
      <c r="G218" s="3">
        <v>48</v>
      </c>
      <c r="H218" s="3">
        <v>50</v>
      </c>
      <c r="I218" s="3">
        <v>2.8</v>
      </c>
      <c r="J218" s="3">
        <v>0.28000000000000003</v>
      </c>
      <c r="K218" s="3">
        <v>19.96</v>
      </c>
      <c r="L218" s="3">
        <v>120</v>
      </c>
    </row>
    <row r="219" spans="1:12" s="55" customFormat="1" ht="15" customHeight="1" x14ac:dyDescent="0.25">
      <c r="A219" s="80" t="s">
        <v>111</v>
      </c>
      <c r="B219" s="81"/>
      <c r="C219" s="6">
        <f t="shared" ref="C219:L219" si="25">SUM(C214:C218)</f>
        <v>520</v>
      </c>
      <c r="D219" s="6">
        <f t="shared" si="25"/>
        <v>26.290000000000003</v>
      </c>
      <c r="E219" s="6">
        <f t="shared" si="25"/>
        <v>23.53</v>
      </c>
      <c r="F219" s="6">
        <f t="shared" si="25"/>
        <v>85.75</v>
      </c>
      <c r="G219" s="6">
        <f t="shared" si="25"/>
        <v>614.34</v>
      </c>
      <c r="H219" s="6">
        <f t="shared" si="25"/>
        <v>670</v>
      </c>
      <c r="I219" s="6">
        <f t="shared" si="25"/>
        <v>29.27</v>
      </c>
      <c r="J219" s="6">
        <f t="shared" si="25"/>
        <v>26.740000000000002</v>
      </c>
      <c r="K219" s="6">
        <f t="shared" si="25"/>
        <v>97.72</v>
      </c>
      <c r="L219" s="6">
        <f t="shared" si="25"/>
        <v>775.03</v>
      </c>
    </row>
    <row r="220" spans="1:12" ht="15" customHeight="1" x14ac:dyDescent="0.25">
      <c r="A220" s="58"/>
      <c r="B220" s="58"/>
      <c r="C220" s="58"/>
      <c r="D220" s="37"/>
      <c r="E220" s="37"/>
      <c r="F220" s="37"/>
      <c r="G220" s="37"/>
      <c r="H220" s="37"/>
      <c r="I220" s="37"/>
      <c r="J220" s="37"/>
      <c r="K220" s="37"/>
      <c r="L220" s="37"/>
    </row>
    <row r="221" spans="1:12" ht="15" customHeight="1" x14ac:dyDescent="0.25">
      <c r="A221" s="207" t="s">
        <v>125</v>
      </c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9"/>
    </row>
    <row r="222" spans="1:12" s="55" customFormat="1" ht="15.75" customHeight="1" x14ac:dyDescent="0.25">
      <c r="A222" s="6" t="s">
        <v>113</v>
      </c>
      <c r="B222" s="59" t="s">
        <v>216</v>
      </c>
      <c r="C222" s="6">
        <v>200</v>
      </c>
      <c r="D222" s="6">
        <v>6</v>
      </c>
      <c r="E222" s="6">
        <v>6.4</v>
      </c>
      <c r="F222" s="6">
        <v>9.4</v>
      </c>
      <c r="G222" s="6">
        <v>116</v>
      </c>
      <c r="H222" s="6">
        <v>200</v>
      </c>
      <c r="I222" s="6">
        <v>6</v>
      </c>
      <c r="J222" s="6">
        <v>6.4</v>
      </c>
      <c r="K222" s="6">
        <v>9.4</v>
      </c>
      <c r="L222" s="6">
        <v>116</v>
      </c>
    </row>
    <row r="223" spans="1:12" ht="15" customHeight="1" x14ac:dyDescent="0.25">
      <c r="A223" s="213" t="s">
        <v>111</v>
      </c>
      <c r="B223" s="214"/>
      <c r="C223" s="215"/>
      <c r="D223" s="6">
        <f>SUM(D222:D222)</f>
        <v>6</v>
      </c>
      <c r="E223" s="6">
        <f>SUM(E222:E222)</f>
        <v>6.4</v>
      </c>
      <c r="F223" s="6">
        <f>SUM(F222:F222)</f>
        <v>9.4</v>
      </c>
      <c r="G223" s="6">
        <f>SUM(G222:G222)</f>
        <v>116</v>
      </c>
      <c r="H223" s="6"/>
      <c r="I223" s="6">
        <f>SUM(I222:I222)</f>
        <v>6</v>
      </c>
      <c r="J223" s="6">
        <f>SUM(J222:J222)</f>
        <v>6.4</v>
      </c>
      <c r="K223" s="6">
        <f>SUM(K222:K222)</f>
        <v>9.4</v>
      </c>
      <c r="L223" s="6">
        <f>SUM(L222:L222)</f>
        <v>116</v>
      </c>
    </row>
    <row r="224" spans="1:12" ht="15" customHeight="1" x14ac:dyDescent="0.25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</row>
    <row r="225" spans="1:12" ht="15" customHeight="1" x14ac:dyDescent="0.25">
      <c r="A225" s="207" t="s">
        <v>129</v>
      </c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9"/>
    </row>
    <row r="226" spans="1:12" s="66" customFormat="1" ht="15.75" customHeight="1" x14ac:dyDescent="0.25">
      <c r="A226" s="6">
        <v>220</v>
      </c>
      <c r="B226" s="11" t="s">
        <v>64</v>
      </c>
      <c r="C226" s="3">
        <v>150</v>
      </c>
      <c r="D226" s="3">
        <v>7.56</v>
      </c>
      <c r="E226" s="3">
        <v>10.39</v>
      </c>
      <c r="F226" s="3">
        <v>0.79</v>
      </c>
      <c r="G226" s="3">
        <v>228.45</v>
      </c>
      <c r="H226" s="3">
        <v>200</v>
      </c>
      <c r="I226" s="3">
        <v>10.1</v>
      </c>
      <c r="J226" s="3">
        <v>13.85</v>
      </c>
      <c r="K226" s="3">
        <v>1.1000000000000001</v>
      </c>
      <c r="L226" s="3">
        <v>304.60000000000002</v>
      </c>
    </row>
    <row r="227" spans="1:12" s="55" customFormat="1" ht="15.75" customHeight="1" x14ac:dyDescent="0.25">
      <c r="A227" s="6">
        <v>410</v>
      </c>
      <c r="B227" s="10" t="s">
        <v>20</v>
      </c>
      <c r="C227" s="3">
        <v>150</v>
      </c>
      <c r="D227" s="3">
        <v>0.09</v>
      </c>
      <c r="E227" s="3">
        <v>0</v>
      </c>
      <c r="F227" s="3">
        <v>9.0299999999999994</v>
      </c>
      <c r="G227" s="3">
        <v>36.479999999999997</v>
      </c>
      <c r="H227" s="3">
        <v>200</v>
      </c>
      <c r="I227" s="3">
        <v>0.12</v>
      </c>
      <c r="J227" s="3">
        <v>0</v>
      </c>
      <c r="K227" s="3">
        <v>12.04</v>
      </c>
      <c r="L227" s="3">
        <v>48.64</v>
      </c>
    </row>
    <row r="228" spans="1:12" s="55" customFormat="1" ht="15" customHeight="1" x14ac:dyDescent="0.25">
      <c r="A228" s="63" t="s">
        <v>113</v>
      </c>
      <c r="B228" s="10" t="s">
        <v>16</v>
      </c>
      <c r="C228" s="3">
        <v>20</v>
      </c>
      <c r="D228" s="3">
        <v>3.4</v>
      </c>
      <c r="E228" s="3">
        <v>1.32</v>
      </c>
      <c r="F228" s="3">
        <v>17</v>
      </c>
      <c r="G228" s="3">
        <v>51.8</v>
      </c>
      <c r="H228" s="3">
        <v>25</v>
      </c>
      <c r="I228" s="3">
        <v>4.25</v>
      </c>
      <c r="J228" s="3">
        <v>1.65</v>
      </c>
      <c r="K228" s="3">
        <v>21.25</v>
      </c>
      <c r="L228" s="3">
        <v>64.8</v>
      </c>
    </row>
    <row r="229" spans="1:12" ht="15" customHeight="1" x14ac:dyDescent="0.25">
      <c r="A229" s="59" t="s">
        <v>111</v>
      </c>
      <c r="B229" s="59"/>
      <c r="C229" s="6">
        <f t="shared" ref="C229:L229" si="26">SUM(C226:C228)</f>
        <v>320</v>
      </c>
      <c r="D229" s="6">
        <f t="shared" si="26"/>
        <v>11.049999999999999</v>
      </c>
      <c r="E229" s="6">
        <f t="shared" si="26"/>
        <v>11.71</v>
      </c>
      <c r="F229" s="6">
        <f t="shared" si="26"/>
        <v>26.82</v>
      </c>
      <c r="G229" s="6">
        <f t="shared" si="26"/>
        <v>316.73</v>
      </c>
      <c r="H229" s="6">
        <f t="shared" si="26"/>
        <v>425</v>
      </c>
      <c r="I229" s="6">
        <f t="shared" si="26"/>
        <v>14.469999999999999</v>
      </c>
      <c r="J229" s="6">
        <f t="shared" si="26"/>
        <v>15.5</v>
      </c>
      <c r="K229" s="6">
        <f t="shared" si="26"/>
        <v>34.39</v>
      </c>
      <c r="L229" s="6">
        <f t="shared" si="26"/>
        <v>418.04</v>
      </c>
    </row>
    <row r="230" spans="1:12" ht="15" customHeight="1" x14ac:dyDescent="0.25">
      <c r="A230" s="36" t="s">
        <v>131</v>
      </c>
      <c r="B230" s="57"/>
      <c r="C230" s="36">
        <f>C229+C222+C219+C211</f>
        <v>1382</v>
      </c>
      <c r="D230" s="57"/>
      <c r="E230" s="57"/>
      <c r="F230" s="57"/>
      <c r="G230" s="36">
        <f>G229+G222+G219+G211</f>
        <v>1418.7700000000002</v>
      </c>
      <c r="H230" s="36">
        <f>H229+H222+H219+H211</f>
        <v>1719</v>
      </c>
      <c r="I230" s="57"/>
      <c r="J230" s="57"/>
      <c r="K230" s="57"/>
      <c r="L230" s="36">
        <f>L229+L222+L219+L211</f>
        <v>1740.4299999999998</v>
      </c>
    </row>
    <row r="232" spans="1:12" ht="15" customHeight="1" x14ac:dyDescent="0.25">
      <c r="A232" s="204">
        <v>44546</v>
      </c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9"/>
    </row>
    <row r="233" spans="1:12" ht="15" customHeight="1" x14ac:dyDescent="0.25">
      <c r="A233" s="207" t="s">
        <v>116</v>
      </c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9"/>
    </row>
    <row r="234" spans="1:12" s="55" customFormat="1" ht="15.75" customHeight="1" x14ac:dyDescent="0.25">
      <c r="A234" s="6">
        <v>168</v>
      </c>
      <c r="B234" s="10" t="s">
        <v>8</v>
      </c>
      <c r="C234" s="3">
        <v>150</v>
      </c>
      <c r="D234" s="3">
        <v>4.74</v>
      </c>
      <c r="E234" s="3">
        <v>6.68</v>
      </c>
      <c r="F234" s="3">
        <v>19.12</v>
      </c>
      <c r="G234" s="3">
        <v>155.54</v>
      </c>
      <c r="H234" s="3">
        <v>180</v>
      </c>
      <c r="I234" s="3">
        <v>5.69</v>
      </c>
      <c r="J234" s="3">
        <v>8.02</v>
      </c>
      <c r="K234" s="3">
        <v>22.94</v>
      </c>
      <c r="L234" s="3">
        <v>186.65</v>
      </c>
    </row>
    <row r="235" spans="1:12" s="55" customFormat="1" ht="15.75" customHeight="1" x14ac:dyDescent="0.25">
      <c r="A235" s="6">
        <v>1</v>
      </c>
      <c r="B235" s="12" t="s">
        <v>110</v>
      </c>
      <c r="C235" s="6">
        <v>36</v>
      </c>
      <c r="D235" s="6">
        <v>2.17</v>
      </c>
      <c r="E235" s="6">
        <v>6.79</v>
      </c>
      <c r="F235" s="6">
        <v>13.15</v>
      </c>
      <c r="G235" s="6">
        <v>122.4</v>
      </c>
      <c r="H235" s="6">
        <v>37</v>
      </c>
      <c r="I235" s="6">
        <v>2.2599999999999998</v>
      </c>
      <c r="J235" s="6">
        <v>6.98</v>
      </c>
      <c r="K235" s="6">
        <v>13.52</v>
      </c>
      <c r="L235" s="6">
        <v>125.8</v>
      </c>
    </row>
    <row r="236" spans="1:12" s="55" customFormat="1" ht="15.75" customHeight="1" x14ac:dyDescent="0.25">
      <c r="A236" s="6">
        <v>413</v>
      </c>
      <c r="B236" s="11" t="s">
        <v>32</v>
      </c>
      <c r="C236" s="3">
        <v>150</v>
      </c>
      <c r="D236" s="3">
        <v>1.05</v>
      </c>
      <c r="E236" s="3">
        <v>1.2</v>
      </c>
      <c r="F236" s="3">
        <v>13.01</v>
      </c>
      <c r="G236" s="3">
        <v>66.989999999999995</v>
      </c>
      <c r="H236" s="3">
        <v>200</v>
      </c>
      <c r="I236" s="3">
        <v>1.4</v>
      </c>
      <c r="J236" s="3">
        <v>1.6</v>
      </c>
      <c r="K236" s="3">
        <v>17.350000000000001</v>
      </c>
      <c r="L236" s="3">
        <v>89.32</v>
      </c>
    </row>
    <row r="237" spans="1:12" ht="15" customHeight="1" x14ac:dyDescent="0.25">
      <c r="A237" s="80" t="s">
        <v>111</v>
      </c>
      <c r="B237" s="81"/>
      <c r="C237" s="6">
        <f t="shared" ref="C237:H237" si="27">SUM(C234:C236)</f>
        <v>336</v>
      </c>
      <c r="D237" s="6">
        <f t="shared" si="27"/>
        <v>7.96</v>
      </c>
      <c r="E237" s="6">
        <f t="shared" si="27"/>
        <v>14.669999999999998</v>
      </c>
      <c r="F237" s="6">
        <f t="shared" si="27"/>
        <v>45.28</v>
      </c>
      <c r="G237" s="6">
        <f t="shared" si="27"/>
        <v>344.93</v>
      </c>
      <c r="H237" s="6">
        <f t="shared" si="27"/>
        <v>417</v>
      </c>
      <c r="I237" s="6">
        <f>SUM(I234:I236)</f>
        <v>9.35</v>
      </c>
      <c r="J237" s="6">
        <f>SUM(J234:J236)</f>
        <v>16.600000000000001</v>
      </c>
      <c r="K237" s="6">
        <f>SUM(K234:K236)</f>
        <v>53.81</v>
      </c>
      <c r="L237" s="6">
        <f>SUM(L234:L236)</f>
        <v>401.77</v>
      </c>
    </row>
    <row r="238" spans="1:12" ht="15" customHeight="1" x14ac:dyDescent="0.25">
      <c r="A238" s="58"/>
      <c r="B238" s="58"/>
      <c r="C238" s="58"/>
      <c r="D238" s="37"/>
      <c r="E238" s="37"/>
      <c r="F238" s="37"/>
      <c r="G238" s="37"/>
      <c r="H238" s="37"/>
      <c r="I238" s="37"/>
      <c r="J238" s="37"/>
      <c r="K238" s="37"/>
      <c r="L238" s="37"/>
    </row>
    <row r="239" spans="1:12" ht="15" customHeight="1" x14ac:dyDescent="0.25">
      <c r="A239" s="207" t="s">
        <v>117</v>
      </c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9"/>
    </row>
    <row r="240" spans="1:12" s="55" customFormat="1" x14ac:dyDescent="0.25">
      <c r="A240" s="53"/>
      <c r="B240" s="47" t="s">
        <v>49</v>
      </c>
      <c r="C240" s="3">
        <v>150</v>
      </c>
      <c r="D240" s="3">
        <v>1.39</v>
      </c>
      <c r="E240" s="3">
        <v>4.6399999999999997</v>
      </c>
      <c r="F240" s="3">
        <v>9.26</v>
      </c>
      <c r="G240" s="3">
        <v>84.35</v>
      </c>
      <c r="H240" s="3">
        <v>200</v>
      </c>
      <c r="I240" s="3">
        <v>1.85</v>
      </c>
      <c r="J240" s="3">
        <v>6.19</v>
      </c>
      <c r="K240" s="3">
        <v>12.35</v>
      </c>
      <c r="L240" s="3">
        <v>112.47</v>
      </c>
    </row>
    <row r="241" spans="1:12" s="55" customFormat="1" ht="15.75" customHeight="1" x14ac:dyDescent="0.25">
      <c r="A241" s="6">
        <v>339</v>
      </c>
      <c r="B241" s="10" t="s">
        <v>13</v>
      </c>
      <c r="C241" s="3">
        <v>120</v>
      </c>
      <c r="D241" s="3">
        <v>2.4500000000000002</v>
      </c>
      <c r="E241" s="3">
        <v>3.84</v>
      </c>
      <c r="F241" s="3">
        <v>16.350000000000001</v>
      </c>
      <c r="G241" s="3">
        <v>109.8</v>
      </c>
      <c r="H241" s="3">
        <v>130</v>
      </c>
      <c r="I241" s="3">
        <v>2.65</v>
      </c>
      <c r="J241" s="3">
        <v>4.16</v>
      </c>
      <c r="K241" s="3">
        <v>17.71</v>
      </c>
      <c r="L241" s="3">
        <v>118.95</v>
      </c>
    </row>
    <row r="242" spans="1:12" s="55" customFormat="1" ht="16.5" customHeight="1" x14ac:dyDescent="0.25">
      <c r="A242" s="6">
        <v>277</v>
      </c>
      <c r="B242" s="121" t="s">
        <v>99</v>
      </c>
      <c r="C242" s="3">
        <v>80</v>
      </c>
      <c r="D242" s="6">
        <v>9.73</v>
      </c>
      <c r="E242" s="6">
        <v>3.45</v>
      </c>
      <c r="F242" s="6">
        <v>10.06</v>
      </c>
      <c r="G242" s="6">
        <v>110.66</v>
      </c>
      <c r="H242" s="3">
        <v>90</v>
      </c>
      <c r="I242" s="6">
        <v>10.95</v>
      </c>
      <c r="J242" s="6">
        <v>3.88</v>
      </c>
      <c r="K242" s="6">
        <v>11.32</v>
      </c>
      <c r="L242" s="6">
        <v>124.5</v>
      </c>
    </row>
    <row r="243" spans="1:12" s="55" customFormat="1" x14ac:dyDescent="0.25">
      <c r="A243" s="6">
        <v>385</v>
      </c>
      <c r="B243" s="48" t="s">
        <v>219</v>
      </c>
      <c r="C243" s="6">
        <v>30</v>
      </c>
      <c r="D243" s="6">
        <v>0.5</v>
      </c>
      <c r="E243" s="6">
        <v>4.0199999999999996</v>
      </c>
      <c r="F243" s="6">
        <v>1.5</v>
      </c>
      <c r="G243" s="6">
        <v>44.04</v>
      </c>
      <c r="H243" s="6">
        <v>30</v>
      </c>
      <c r="I243" s="6">
        <v>0.5</v>
      </c>
      <c r="J243" s="6">
        <v>4.0199999999999996</v>
      </c>
      <c r="K243" s="6">
        <v>1.5</v>
      </c>
      <c r="L243" s="6">
        <v>44.04</v>
      </c>
    </row>
    <row r="244" spans="1:12" s="55" customFormat="1" ht="15.75" customHeight="1" x14ac:dyDescent="0.25">
      <c r="A244" s="6">
        <v>394</v>
      </c>
      <c r="B244" s="11" t="s">
        <v>55</v>
      </c>
      <c r="C244" s="3">
        <v>150</v>
      </c>
      <c r="D244" s="3">
        <v>0.25</v>
      </c>
      <c r="E244" s="3">
        <v>0</v>
      </c>
      <c r="F244" s="3">
        <v>17</v>
      </c>
      <c r="G244" s="3">
        <v>68.989999999999995</v>
      </c>
      <c r="H244" s="3">
        <v>200</v>
      </c>
      <c r="I244" s="3">
        <v>0.33</v>
      </c>
      <c r="J244" s="3">
        <v>0</v>
      </c>
      <c r="K244" s="3">
        <v>22.67</v>
      </c>
      <c r="L244" s="3">
        <v>91.99</v>
      </c>
    </row>
    <row r="245" spans="1:12" s="66" customFormat="1" ht="15.75" customHeight="1" x14ac:dyDescent="0.25">
      <c r="A245" s="6" t="s">
        <v>113</v>
      </c>
      <c r="B245" s="12" t="s">
        <v>115</v>
      </c>
      <c r="C245" s="6"/>
      <c r="D245" s="6"/>
      <c r="E245" s="6"/>
      <c r="F245" s="6"/>
      <c r="G245" s="6"/>
      <c r="H245" s="6">
        <v>15</v>
      </c>
      <c r="I245" s="6">
        <v>1.07</v>
      </c>
      <c r="J245" s="6">
        <v>0</v>
      </c>
      <c r="K245" s="6">
        <v>11.4</v>
      </c>
      <c r="L245" s="6">
        <v>45.6</v>
      </c>
    </row>
    <row r="246" spans="1:12" s="55" customFormat="1" ht="15" customHeight="1" x14ac:dyDescent="0.25">
      <c r="A246" s="63" t="s">
        <v>113</v>
      </c>
      <c r="B246" s="10" t="s">
        <v>124</v>
      </c>
      <c r="C246" s="3">
        <v>40</v>
      </c>
      <c r="D246" s="3">
        <v>2.8</v>
      </c>
      <c r="E246" s="3">
        <v>0.28000000000000003</v>
      </c>
      <c r="F246" s="3">
        <v>19.96</v>
      </c>
      <c r="G246" s="3">
        <v>96</v>
      </c>
      <c r="H246" s="3">
        <v>50</v>
      </c>
      <c r="I246" s="3">
        <v>2.8</v>
      </c>
      <c r="J246" s="3">
        <v>0.28000000000000003</v>
      </c>
      <c r="K246" s="3">
        <v>19.96</v>
      </c>
      <c r="L246" s="3">
        <v>120</v>
      </c>
    </row>
    <row r="247" spans="1:12" ht="15" customHeight="1" x14ac:dyDescent="0.25">
      <c r="A247" s="80" t="s">
        <v>111</v>
      </c>
      <c r="B247" s="81"/>
      <c r="C247" s="6">
        <f t="shared" ref="C247:L247" si="28">SUM(C240:C246)</f>
        <v>570</v>
      </c>
      <c r="D247" s="6">
        <f t="shared" si="28"/>
        <v>17.12</v>
      </c>
      <c r="E247" s="6">
        <f t="shared" si="28"/>
        <v>16.23</v>
      </c>
      <c r="F247" s="6">
        <f t="shared" si="28"/>
        <v>74.13</v>
      </c>
      <c r="G247" s="6">
        <f t="shared" si="28"/>
        <v>513.83999999999992</v>
      </c>
      <c r="H247" s="6">
        <f t="shared" si="28"/>
        <v>715</v>
      </c>
      <c r="I247" s="6">
        <f t="shared" si="28"/>
        <v>20.149999999999999</v>
      </c>
      <c r="J247" s="6">
        <f t="shared" si="28"/>
        <v>18.53</v>
      </c>
      <c r="K247" s="6">
        <f t="shared" si="28"/>
        <v>96.910000000000025</v>
      </c>
      <c r="L247" s="6">
        <f t="shared" si="28"/>
        <v>657.55000000000007</v>
      </c>
    </row>
    <row r="248" spans="1:12" ht="15" customHeight="1" x14ac:dyDescent="0.25">
      <c r="A248" s="58"/>
      <c r="B248" s="58"/>
      <c r="C248" s="58"/>
      <c r="D248" s="37"/>
      <c r="E248" s="37"/>
      <c r="F248" s="37"/>
      <c r="G248" s="37"/>
      <c r="H248" s="37"/>
      <c r="I248" s="37"/>
      <c r="J248" s="37"/>
      <c r="K248" s="37"/>
      <c r="L248" s="37"/>
    </row>
    <row r="249" spans="1:12" ht="15" customHeight="1" x14ac:dyDescent="0.25">
      <c r="A249" s="207" t="s">
        <v>125</v>
      </c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9"/>
    </row>
    <row r="250" spans="1:12" s="55" customFormat="1" ht="15.75" customHeight="1" x14ac:dyDescent="0.25">
      <c r="A250" s="6">
        <v>417</v>
      </c>
      <c r="B250" s="11" t="s">
        <v>206</v>
      </c>
      <c r="C250" s="3">
        <v>200</v>
      </c>
      <c r="D250" s="3">
        <v>0.11</v>
      </c>
      <c r="E250" s="3">
        <v>0</v>
      </c>
      <c r="F250" s="3">
        <v>21.1</v>
      </c>
      <c r="G250" s="3">
        <v>84.7</v>
      </c>
      <c r="H250" s="3">
        <v>200</v>
      </c>
      <c r="I250" s="3">
        <v>0.11</v>
      </c>
      <c r="J250" s="3">
        <v>0</v>
      </c>
      <c r="K250" s="3">
        <v>21.1</v>
      </c>
      <c r="L250" s="3">
        <v>84.7</v>
      </c>
    </row>
    <row r="251" spans="1:12" ht="15" customHeight="1" x14ac:dyDescent="0.25">
      <c r="A251" s="213" t="s">
        <v>111</v>
      </c>
      <c r="B251" s="214"/>
      <c r="C251" s="215"/>
      <c r="D251" s="6">
        <f>SUM(D250:D250)</f>
        <v>0.11</v>
      </c>
      <c r="E251" s="6">
        <f>SUM(E250:E250)</f>
        <v>0</v>
      </c>
      <c r="F251" s="6">
        <f>SUM(F250:F250)</f>
        <v>21.1</v>
      </c>
      <c r="G251" s="6">
        <f>SUM(G250:G250)</f>
        <v>84.7</v>
      </c>
      <c r="H251" s="6"/>
      <c r="I251" s="6">
        <f>SUM(I250:I250)</f>
        <v>0.11</v>
      </c>
      <c r="J251" s="6">
        <f>SUM(J250:J250)</f>
        <v>0</v>
      </c>
      <c r="K251" s="6">
        <f>SUM(K250:K250)</f>
        <v>21.1</v>
      </c>
      <c r="L251" s="6">
        <f>SUM(L250:L250)</f>
        <v>84.7</v>
      </c>
    </row>
    <row r="252" spans="1:12" ht="15" customHeight="1" x14ac:dyDescent="0.2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</row>
    <row r="253" spans="1:12" ht="15" customHeight="1" x14ac:dyDescent="0.25">
      <c r="A253" s="207" t="s">
        <v>129</v>
      </c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9"/>
    </row>
    <row r="254" spans="1:12" s="55" customFormat="1" ht="15.75" customHeight="1" x14ac:dyDescent="0.25">
      <c r="A254" s="6">
        <v>217</v>
      </c>
      <c r="B254" s="11" t="s">
        <v>51</v>
      </c>
      <c r="C254" s="3">
        <v>150</v>
      </c>
      <c r="D254" s="3">
        <v>19.07</v>
      </c>
      <c r="E254" s="3">
        <v>7.62</v>
      </c>
      <c r="F254" s="3">
        <v>19.34</v>
      </c>
      <c r="G254" s="3">
        <v>222.15</v>
      </c>
      <c r="H254" s="3">
        <v>200</v>
      </c>
      <c r="I254" s="3">
        <v>25.43</v>
      </c>
      <c r="J254" s="3">
        <v>10.16</v>
      </c>
      <c r="K254" s="3">
        <v>25.79</v>
      </c>
      <c r="L254" s="3">
        <v>296.2</v>
      </c>
    </row>
    <row r="255" spans="1:12" s="55" customFormat="1" ht="15.75" customHeight="1" x14ac:dyDescent="0.25">
      <c r="A255" s="6" t="s">
        <v>145</v>
      </c>
      <c r="B255" s="12" t="s">
        <v>146</v>
      </c>
      <c r="C255" s="6">
        <v>40</v>
      </c>
      <c r="D255" s="6">
        <v>5.32</v>
      </c>
      <c r="E255" s="6">
        <v>1.98</v>
      </c>
      <c r="F255" s="6">
        <v>31.44</v>
      </c>
      <c r="G255" s="6">
        <v>164.71</v>
      </c>
      <c r="H255" s="6">
        <v>60</v>
      </c>
      <c r="I255" s="6">
        <v>7.08</v>
      </c>
      <c r="J255" s="6">
        <v>2.63</v>
      </c>
      <c r="K255" s="6">
        <v>41.81</v>
      </c>
      <c r="L255" s="6">
        <v>219.07</v>
      </c>
    </row>
    <row r="256" spans="1:12" s="55" customFormat="1" ht="15" customHeight="1" x14ac:dyDescent="0.25">
      <c r="A256" s="6">
        <v>410</v>
      </c>
      <c r="B256" s="10" t="s">
        <v>130</v>
      </c>
      <c r="C256" s="3">
        <v>150</v>
      </c>
      <c r="D256" s="3">
        <v>4.4999999999999998E-2</v>
      </c>
      <c r="E256" s="3">
        <v>0</v>
      </c>
      <c r="F256" s="3">
        <v>4.51</v>
      </c>
      <c r="G256" s="3">
        <v>18.239999999999998</v>
      </c>
      <c r="H256" s="3">
        <v>200</v>
      </c>
      <c r="I256" s="3">
        <v>0.06</v>
      </c>
      <c r="J256" s="3">
        <v>0</v>
      </c>
      <c r="K256" s="3">
        <v>6.02</v>
      </c>
      <c r="L256" s="3">
        <v>24.32</v>
      </c>
    </row>
    <row r="257" spans="1:12" s="55" customFormat="1" ht="15" customHeight="1" x14ac:dyDescent="0.25">
      <c r="A257" s="63" t="s">
        <v>113</v>
      </c>
      <c r="B257" s="10" t="s">
        <v>16</v>
      </c>
      <c r="C257" s="3">
        <v>20</v>
      </c>
      <c r="D257" s="3">
        <v>3.4</v>
      </c>
      <c r="E257" s="3">
        <v>1.32</v>
      </c>
      <c r="F257" s="3">
        <v>17</v>
      </c>
      <c r="G257" s="3">
        <v>51.8</v>
      </c>
      <c r="H257" s="3">
        <v>25</v>
      </c>
      <c r="I257" s="3">
        <v>4.25</v>
      </c>
      <c r="J257" s="3">
        <v>1.65</v>
      </c>
      <c r="K257" s="3">
        <v>21.25</v>
      </c>
      <c r="L257" s="3">
        <v>64.8</v>
      </c>
    </row>
    <row r="258" spans="1:12" ht="15" customHeight="1" x14ac:dyDescent="0.25">
      <c r="A258" s="59" t="s">
        <v>111</v>
      </c>
      <c r="B258" s="59"/>
      <c r="C258" s="6">
        <f t="shared" ref="C258:L258" si="29">SUM(C254:C257)</f>
        <v>360</v>
      </c>
      <c r="D258" s="6">
        <f t="shared" si="29"/>
        <v>27.835000000000001</v>
      </c>
      <c r="E258" s="6">
        <f t="shared" si="29"/>
        <v>10.92</v>
      </c>
      <c r="F258" s="6">
        <f t="shared" si="29"/>
        <v>72.289999999999992</v>
      </c>
      <c r="G258" s="6">
        <f t="shared" si="29"/>
        <v>456.90000000000003</v>
      </c>
      <c r="H258" s="6">
        <f t="shared" si="29"/>
        <v>485</v>
      </c>
      <c r="I258" s="6">
        <f t="shared" si="29"/>
        <v>36.82</v>
      </c>
      <c r="J258" s="6">
        <f t="shared" si="29"/>
        <v>14.44</v>
      </c>
      <c r="K258" s="6">
        <f t="shared" si="29"/>
        <v>94.86999999999999</v>
      </c>
      <c r="L258" s="6">
        <f t="shared" si="29"/>
        <v>604.39</v>
      </c>
    </row>
    <row r="259" spans="1:12" x14ac:dyDescent="0.25">
      <c r="A259" s="36" t="s">
        <v>131</v>
      </c>
      <c r="B259" s="57"/>
      <c r="C259" s="36">
        <f>C258+C250+C247+C237</f>
        <v>1466</v>
      </c>
      <c r="D259" s="57"/>
      <c r="E259" s="57"/>
      <c r="F259" s="57"/>
      <c r="G259" s="36">
        <f>G258+G250+G247+G237</f>
        <v>1400.3700000000001</v>
      </c>
      <c r="H259" s="36">
        <f>H258+H250+H247+H237</f>
        <v>1817</v>
      </c>
      <c r="I259" s="57"/>
      <c r="J259" s="57"/>
      <c r="K259" s="57"/>
      <c r="L259" s="36">
        <f>L258+L250+L247+L237</f>
        <v>1748.41</v>
      </c>
    </row>
    <row r="260" spans="1:12" x14ac:dyDescent="0.25">
      <c r="A260" s="36"/>
      <c r="B260" s="57"/>
      <c r="C260" s="36"/>
      <c r="D260" s="57"/>
      <c r="E260" s="57"/>
      <c r="F260" s="57"/>
      <c r="G260" s="36"/>
      <c r="H260" s="36"/>
      <c r="I260" s="57"/>
      <c r="J260" s="57"/>
      <c r="K260" s="57"/>
      <c r="L260" s="36"/>
    </row>
    <row r="261" spans="1:12" ht="15" customHeight="1" x14ac:dyDescent="0.25">
      <c r="A261" s="204">
        <v>44547</v>
      </c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9"/>
    </row>
    <row r="262" spans="1:12" ht="15" customHeight="1" x14ac:dyDescent="0.25">
      <c r="A262" s="207" t="s">
        <v>116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9"/>
    </row>
    <row r="263" spans="1:12" s="66" customFormat="1" ht="15.75" customHeight="1" x14ac:dyDescent="0.25">
      <c r="A263" s="6">
        <v>168</v>
      </c>
      <c r="B263" s="11" t="s">
        <v>77</v>
      </c>
      <c r="C263" s="3">
        <v>150</v>
      </c>
      <c r="D263" s="3">
        <v>3.84</v>
      </c>
      <c r="E263" s="3">
        <v>4.97</v>
      </c>
      <c r="F263" s="3">
        <v>24.46</v>
      </c>
      <c r="G263" s="3">
        <v>157.6</v>
      </c>
      <c r="H263" s="3">
        <v>180</v>
      </c>
      <c r="I263" s="3">
        <v>4.6100000000000003</v>
      </c>
      <c r="J263" s="3">
        <v>5.97</v>
      </c>
      <c r="K263" s="3">
        <v>29.35</v>
      </c>
      <c r="L263" s="3">
        <v>189.12</v>
      </c>
    </row>
    <row r="264" spans="1:12" s="55" customFormat="1" ht="15.75" customHeight="1" x14ac:dyDescent="0.25">
      <c r="A264" s="6">
        <v>2</v>
      </c>
      <c r="B264" s="64" t="s">
        <v>135</v>
      </c>
      <c r="C264" s="6">
        <v>42</v>
      </c>
      <c r="D264" s="6">
        <v>2.17</v>
      </c>
      <c r="E264" s="6">
        <v>6.79</v>
      </c>
      <c r="F264" s="6">
        <v>13.15</v>
      </c>
      <c r="G264" s="6">
        <v>136.91999999999999</v>
      </c>
      <c r="H264" s="6">
        <v>44</v>
      </c>
      <c r="I264" s="6">
        <v>2.2599999999999998</v>
      </c>
      <c r="J264" s="6">
        <v>6.98</v>
      </c>
      <c r="K264" s="6">
        <v>13.52</v>
      </c>
      <c r="L264" s="6">
        <v>142.74</v>
      </c>
    </row>
    <row r="265" spans="1:12" s="55" customFormat="1" ht="15" customHeight="1" x14ac:dyDescent="0.25">
      <c r="A265" s="6">
        <v>410</v>
      </c>
      <c r="B265" s="10" t="s">
        <v>130</v>
      </c>
      <c r="C265" s="3">
        <v>150</v>
      </c>
      <c r="D265" s="3">
        <v>4.4999999999999998E-2</v>
      </c>
      <c r="E265" s="3">
        <v>0</v>
      </c>
      <c r="F265" s="3">
        <v>4.51</v>
      </c>
      <c r="G265" s="3">
        <v>18.239999999999998</v>
      </c>
      <c r="H265" s="3">
        <v>200</v>
      </c>
      <c r="I265" s="3">
        <v>0.06</v>
      </c>
      <c r="J265" s="3">
        <v>0</v>
      </c>
      <c r="K265" s="3">
        <v>6.02</v>
      </c>
      <c r="L265" s="3">
        <v>24.32</v>
      </c>
    </row>
    <row r="266" spans="1:12" ht="15" customHeight="1" x14ac:dyDescent="0.25">
      <c r="A266" s="80" t="s">
        <v>111</v>
      </c>
      <c r="B266" s="81"/>
      <c r="C266" s="6">
        <f t="shared" ref="C266:H266" si="30">SUM(C263:C265)</f>
        <v>342</v>
      </c>
      <c r="D266" s="6">
        <f t="shared" si="30"/>
        <v>6.0549999999999997</v>
      </c>
      <c r="E266" s="6">
        <f t="shared" si="30"/>
        <v>11.76</v>
      </c>
      <c r="F266" s="6">
        <f t="shared" si="30"/>
        <v>42.12</v>
      </c>
      <c r="G266" s="6">
        <f t="shared" si="30"/>
        <v>312.76</v>
      </c>
      <c r="H266" s="6">
        <f t="shared" si="30"/>
        <v>424</v>
      </c>
      <c r="I266" s="6">
        <f>SUM(I263:I265)</f>
        <v>6.93</v>
      </c>
      <c r="J266" s="6">
        <f>SUM(J263:J265)</f>
        <v>12.95</v>
      </c>
      <c r="K266" s="6">
        <f>SUM(K263:K265)</f>
        <v>48.89</v>
      </c>
      <c r="L266" s="6">
        <f>SUM(L263:L265)</f>
        <v>356.18</v>
      </c>
    </row>
    <row r="267" spans="1:12" ht="15" customHeight="1" x14ac:dyDescent="0.25">
      <c r="A267" s="58"/>
      <c r="B267" s="58"/>
      <c r="C267" s="58"/>
      <c r="D267" s="37"/>
      <c r="E267" s="37"/>
      <c r="F267" s="37"/>
      <c r="G267" s="37"/>
      <c r="H267" s="37"/>
      <c r="I267" s="37"/>
      <c r="J267" s="37"/>
      <c r="K267" s="37"/>
      <c r="L267" s="37"/>
    </row>
    <row r="268" spans="1:12" ht="15" customHeight="1" x14ac:dyDescent="0.25">
      <c r="A268" s="207" t="s">
        <v>117</v>
      </c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9"/>
    </row>
    <row r="269" spans="1:12" s="55" customFormat="1" x14ac:dyDescent="0.25">
      <c r="A269" s="53"/>
      <c r="B269" s="11" t="s">
        <v>33</v>
      </c>
      <c r="C269" s="3">
        <v>150</v>
      </c>
      <c r="D269" s="3">
        <v>6</v>
      </c>
      <c r="E269" s="3">
        <v>8.85</v>
      </c>
      <c r="F269" s="3">
        <v>9.24</v>
      </c>
      <c r="G269" s="3">
        <v>155.24</v>
      </c>
      <c r="H269" s="3">
        <v>200</v>
      </c>
      <c r="I269" s="3">
        <v>8</v>
      </c>
      <c r="J269" s="3">
        <v>11.8</v>
      </c>
      <c r="K269" s="3">
        <v>12.32</v>
      </c>
      <c r="L269" s="3">
        <v>206.99</v>
      </c>
    </row>
    <row r="270" spans="1:12" s="55" customFormat="1" ht="15.75" customHeight="1" x14ac:dyDescent="0.25">
      <c r="A270" s="6" t="s">
        <v>140</v>
      </c>
      <c r="B270" s="11" t="s">
        <v>26</v>
      </c>
      <c r="C270" s="3">
        <v>120</v>
      </c>
      <c r="D270" s="3">
        <v>13.8</v>
      </c>
      <c r="E270" s="3">
        <v>1.33</v>
      </c>
      <c r="F270" s="3">
        <v>30.48</v>
      </c>
      <c r="G270" s="3">
        <v>185.76</v>
      </c>
      <c r="H270" s="3">
        <v>130</v>
      </c>
      <c r="I270" s="3">
        <v>14.95</v>
      </c>
      <c r="J270" s="3">
        <v>1.44</v>
      </c>
      <c r="K270" s="3">
        <v>33.020000000000003</v>
      </c>
      <c r="L270" s="3">
        <v>201.24</v>
      </c>
    </row>
    <row r="271" spans="1:12" s="55" customFormat="1" ht="15.75" customHeight="1" x14ac:dyDescent="0.25">
      <c r="A271" s="6">
        <v>293</v>
      </c>
      <c r="B271" s="11" t="s">
        <v>27</v>
      </c>
      <c r="C271" s="3">
        <v>80</v>
      </c>
      <c r="D271" s="3">
        <v>14.85</v>
      </c>
      <c r="E271" s="3">
        <v>16.579999999999998</v>
      </c>
      <c r="F271" s="3">
        <v>4.62</v>
      </c>
      <c r="G271" s="3">
        <v>227.03</v>
      </c>
      <c r="H271" s="3">
        <v>90</v>
      </c>
      <c r="I271" s="3">
        <v>16.7</v>
      </c>
      <c r="J271" s="3">
        <v>18.649999999999999</v>
      </c>
      <c r="K271" s="3">
        <v>5.19</v>
      </c>
      <c r="L271" s="3">
        <v>255.4</v>
      </c>
    </row>
    <row r="272" spans="1:12" s="55" customFormat="1" ht="15.75" customHeight="1" x14ac:dyDescent="0.25">
      <c r="A272" s="6" t="s">
        <v>113</v>
      </c>
      <c r="B272" s="11" t="s">
        <v>76</v>
      </c>
      <c r="C272" s="3">
        <v>40</v>
      </c>
      <c r="D272" s="3">
        <v>0</v>
      </c>
      <c r="E272" s="3">
        <v>2.8</v>
      </c>
      <c r="F272" s="3">
        <v>2.8</v>
      </c>
      <c r="G272" s="3">
        <v>36</v>
      </c>
      <c r="H272" s="3">
        <v>50</v>
      </c>
      <c r="I272" s="3">
        <v>0</v>
      </c>
      <c r="J272" s="3">
        <v>3.5</v>
      </c>
      <c r="K272" s="3">
        <v>3.5</v>
      </c>
      <c r="L272" s="3">
        <v>45</v>
      </c>
    </row>
    <row r="273" spans="1:12" s="66" customFormat="1" ht="15.75" customHeight="1" x14ac:dyDescent="0.25">
      <c r="A273" s="6">
        <v>396</v>
      </c>
      <c r="B273" s="11" t="s">
        <v>28</v>
      </c>
      <c r="C273" s="3">
        <v>150</v>
      </c>
      <c r="D273" s="3">
        <v>0.1</v>
      </c>
      <c r="E273" s="3">
        <v>0</v>
      </c>
      <c r="F273" s="3">
        <v>15.86</v>
      </c>
      <c r="G273" s="3">
        <v>63.8</v>
      </c>
      <c r="H273" s="3">
        <v>200</v>
      </c>
      <c r="I273" s="3">
        <v>0.13</v>
      </c>
      <c r="J273" s="3">
        <v>0</v>
      </c>
      <c r="K273" s="3">
        <v>21.15</v>
      </c>
      <c r="L273" s="3">
        <v>85.1</v>
      </c>
    </row>
    <row r="274" spans="1:12" s="55" customFormat="1" ht="15" customHeight="1" x14ac:dyDescent="0.25">
      <c r="A274" s="63" t="s">
        <v>113</v>
      </c>
      <c r="B274" s="10" t="s">
        <v>124</v>
      </c>
      <c r="C274" s="3">
        <v>40</v>
      </c>
      <c r="D274" s="3">
        <v>2.8</v>
      </c>
      <c r="E274" s="3">
        <v>0.28000000000000003</v>
      </c>
      <c r="F274" s="3">
        <v>19.96</v>
      </c>
      <c r="G274" s="3">
        <v>96</v>
      </c>
      <c r="H274" s="3">
        <v>50</v>
      </c>
      <c r="I274" s="3">
        <v>2.8</v>
      </c>
      <c r="J274" s="3">
        <v>0.28000000000000003</v>
      </c>
      <c r="K274" s="3">
        <v>19.96</v>
      </c>
      <c r="L274" s="3">
        <v>120</v>
      </c>
    </row>
    <row r="275" spans="1:12" ht="15" customHeight="1" x14ac:dyDescent="0.25">
      <c r="A275" s="80" t="s">
        <v>111</v>
      </c>
      <c r="B275" s="81"/>
      <c r="C275" s="6">
        <f t="shared" ref="C275:L275" si="31">SUM(C269:C274)</f>
        <v>580</v>
      </c>
      <c r="D275" s="6">
        <f t="shared" si="31"/>
        <v>37.549999999999997</v>
      </c>
      <c r="E275" s="6">
        <f t="shared" si="31"/>
        <v>29.84</v>
      </c>
      <c r="F275" s="6">
        <f t="shared" si="31"/>
        <v>82.96</v>
      </c>
      <c r="G275" s="6">
        <f t="shared" si="31"/>
        <v>763.82999999999993</v>
      </c>
      <c r="H275" s="6">
        <f t="shared" si="31"/>
        <v>720</v>
      </c>
      <c r="I275" s="6">
        <f t="shared" si="31"/>
        <v>42.58</v>
      </c>
      <c r="J275" s="6">
        <f t="shared" si="31"/>
        <v>35.67</v>
      </c>
      <c r="K275" s="6">
        <f t="shared" si="31"/>
        <v>95.140000000000015</v>
      </c>
      <c r="L275" s="6">
        <f t="shared" si="31"/>
        <v>913.73</v>
      </c>
    </row>
    <row r="276" spans="1:12" ht="15" customHeight="1" x14ac:dyDescent="0.25">
      <c r="A276" s="58"/>
      <c r="B276" s="58"/>
      <c r="C276" s="58"/>
      <c r="D276" s="37"/>
      <c r="E276" s="37"/>
      <c r="F276" s="37"/>
      <c r="G276" s="37"/>
      <c r="H276" s="37"/>
      <c r="I276" s="37"/>
      <c r="J276" s="37"/>
      <c r="K276" s="37"/>
      <c r="L276" s="37"/>
    </row>
    <row r="277" spans="1:12" ht="15" customHeight="1" x14ac:dyDescent="0.25">
      <c r="A277" s="207" t="s">
        <v>125</v>
      </c>
      <c r="B277" s="208"/>
      <c r="C277" s="208"/>
      <c r="D277" s="208"/>
      <c r="E277" s="208"/>
      <c r="F277" s="208"/>
      <c r="G277" s="208"/>
      <c r="H277" s="208"/>
      <c r="I277" s="208"/>
      <c r="J277" s="208"/>
      <c r="K277" s="208"/>
      <c r="L277" s="209"/>
    </row>
    <row r="278" spans="1:12" s="55" customFormat="1" ht="15.75" customHeight="1" x14ac:dyDescent="0.25">
      <c r="A278" s="6" t="s">
        <v>113</v>
      </c>
      <c r="B278" s="59" t="s">
        <v>216</v>
      </c>
      <c r="C278" s="6">
        <v>200</v>
      </c>
      <c r="D278" s="6">
        <v>6</v>
      </c>
      <c r="E278" s="6">
        <v>6.4</v>
      </c>
      <c r="F278" s="6">
        <v>9.4</v>
      </c>
      <c r="G278" s="6">
        <v>116</v>
      </c>
      <c r="H278" s="6">
        <v>200</v>
      </c>
      <c r="I278" s="6">
        <v>6</v>
      </c>
      <c r="J278" s="6">
        <v>6.4</v>
      </c>
      <c r="K278" s="6">
        <v>9.4</v>
      </c>
      <c r="L278" s="6">
        <v>116</v>
      </c>
    </row>
    <row r="279" spans="1:12" ht="15" customHeight="1" x14ac:dyDescent="0.25">
      <c r="A279" s="213" t="s">
        <v>111</v>
      </c>
      <c r="B279" s="214"/>
      <c r="C279" s="215"/>
      <c r="D279" s="6">
        <f>SUM(D278:D278)</f>
        <v>6</v>
      </c>
      <c r="E279" s="6">
        <f>SUM(E278:E278)</f>
        <v>6.4</v>
      </c>
      <c r="F279" s="6">
        <f>SUM(F278:F278)</f>
        <v>9.4</v>
      </c>
      <c r="G279" s="6">
        <f>SUM(G278:G278)</f>
        <v>116</v>
      </c>
      <c r="H279" s="6"/>
      <c r="I279" s="6">
        <f>SUM(I278:I278)</f>
        <v>6</v>
      </c>
      <c r="J279" s="6">
        <f>SUM(J278:J278)</f>
        <v>6.4</v>
      </c>
      <c r="K279" s="6">
        <f>SUM(K278:K278)</f>
        <v>9.4</v>
      </c>
      <c r="L279" s="6">
        <f>SUM(L278:L278)</f>
        <v>116</v>
      </c>
    </row>
    <row r="280" spans="1:12" ht="15" customHeight="1" x14ac:dyDescent="0.25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</row>
    <row r="281" spans="1:12" ht="15" customHeight="1" x14ac:dyDescent="0.25">
      <c r="A281" s="207" t="s">
        <v>129</v>
      </c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9"/>
    </row>
    <row r="282" spans="1:12" s="55" customFormat="1" ht="15" customHeight="1" x14ac:dyDescent="0.25">
      <c r="A282" s="6">
        <v>100</v>
      </c>
      <c r="B282" s="11" t="s">
        <v>70</v>
      </c>
      <c r="C282" s="3">
        <v>150</v>
      </c>
      <c r="D282" s="3">
        <v>4.1900000000000004</v>
      </c>
      <c r="E282" s="3">
        <v>4.59</v>
      </c>
      <c r="F282" s="3">
        <v>14.8</v>
      </c>
      <c r="G282" s="3">
        <v>117.06</v>
      </c>
      <c r="H282" s="3">
        <v>200</v>
      </c>
      <c r="I282" s="3">
        <v>5.59</v>
      </c>
      <c r="J282" s="3">
        <v>6.12</v>
      </c>
      <c r="K282" s="3">
        <v>19.73</v>
      </c>
      <c r="L282" s="3">
        <v>156.1</v>
      </c>
    </row>
    <row r="283" spans="1:12" s="55" customFormat="1" x14ac:dyDescent="0.25">
      <c r="A283" s="6">
        <v>437</v>
      </c>
      <c r="B283" s="11" t="s">
        <v>80</v>
      </c>
      <c r="C283" s="3">
        <v>40</v>
      </c>
      <c r="D283" s="3">
        <v>3.1</v>
      </c>
      <c r="E283" s="3">
        <v>2.6</v>
      </c>
      <c r="F283" s="3">
        <v>19.32</v>
      </c>
      <c r="G283" s="3">
        <v>113.15</v>
      </c>
      <c r="H283" s="3">
        <v>60</v>
      </c>
      <c r="I283" s="3">
        <v>3.88</v>
      </c>
      <c r="J283" s="3">
        <v>3.25</v>
      </c>
      <c r="K283" s="3">
        <v>24.15</v>
      </c>
      <c r="L283" s="3">
        <v>169.3</v>
      </c>
    </row>
    <row r="284" spans="1:12" s="66" customFormat="1" ht="15.75" customHeight="1" x14ac:dyDescent="0.25">
      <c r="A284" s="6">
        <v>410</v>
      </c>
      <c r="B284" s="10" t="s">
        <v>20</v>
      </c>
      <c r="C284" s="3">
        <v>150</v>
      </c>
      <c r="D284" s="3">
        <v>0.09</v>
      </c>
      <c r="E284" s="3">
        <v>0</v>
      </c>
      <c r="F284" s="3">
        <v>9.0299999999999994</v>
      </c>
      <c r="G284" s="3">
        <v>36.479999999999997</v>
      </c>
      <c r="H284" s="3">
        <v>200</v>
      </c>
      <c r="I284" s="3">
        <v>0.12</v>
      </c>
      <c r="J284" s="3">
        <v>0</v>
      </c>
      <c r="K284" s="3">
        <v>12.04</v>
      </c>
      <c r="L284" s="3">
        <v>48.64</v>
      </c>
    </row>
    <row r="285" spans="1:12" ht="15" customHeight="1" x14ac:dyDescent="0.25">
      <c r="A285" s="59" t="s">
        <v>111</v>
      </c>
      <c r="B285" s="59"/>
      <c r="C285" s="6">
        <f t="shared" ref="C285:L285" si="32">SUM(C282:C284)</f>
        <v>340</v>
      </c>
      <c r="D285" s="6">
        <f t="shared" si="32"/>
        <v>7.3800000000000008</v>
      </c>
      <c r="E285" s="6">
        <f t="shared" si="32"/>
        <v>7.1899999999999995</v>
      </c>
      <c r="F285" s="6">
        <f t="shared" si="32"/>
        <v>43.150000000000006</v>
      </c>
      <c r="G285" s="6">
        <f t="shared" si="32"/>
        <v>266.69</v>
      </c>
      <c r="H285" s="6">
        <f t="shared" si="32"/>
        <v>460</v>
      </c>
      <c r="I285" s="6">
        <f t="shared" si="32"/>
        <v>9.5899999999999981</v>
      </c>
      <c r="J285" s="6">
        <f t="shared" si="32"/>
        <v>9.370000000000001</v>
      </c>
      <c r="K285" s="6">
        <f t="shared" si="32"/>
        <v>55.919999999999995</v>
      </c>
      <c r="L285" s="6">
        <f t="shared" si="32"/>
        <v>374.03999999999996</v>
      </c>
    </row>
    <row r="286" spans="1:12" x14ac:dyDescent="0.25">
      <c r="A286" s="36" t="s">
        <v>131</v>
      </c>
      <c r="B286" s="57"/>
      <c r="C286" s="36">
        <f>C285+C278+C275+C266</f>
        <v>1462</v>
      </c>
      <c r="D286" s="57"/>
      <c r="E286" s="57"/>
      <c r="F286" s="57"/>
      <c r="G286" s="36">
        <f>G285+G278+G275+G266</f>
        <v>1459.28</v>
      </c>
      <c r="H286" s="36">
        <f>H285+H278+H275+H266</f>
        <v>1804</v>
      </c>
      <c r="I286" s="57"/>
      <c r="J286" s="57"/>
      <c r="K286" s="57"/>
      <c r="L286" s="36">
        <f>L285+L278+L275+L266</f>
        <v>1759.95</v>
      </c>
    </row>
    <row r="287" spans="1:12" s="66" customFormat="1" x14ac:dyDescent="0.25">
      <c r="A287" s="221" t="s">
        <v>174</v>
      </c>
      <c r="B287" s="221"/>
      <c r="C287" s="221"/>
      <c r="D287" s="221"/>
      <c r="E287" s="36"/>
      <c r="F287" s="36"/>
      <c r="G287" s="36">
        <f>(G286+G259+G230+G204+G177+G149+G120+G92+G62+G36)/10</f>
        <v>1418.6950000000002</v>
      </c>
      <c r="H287" s="57"/>
      <c r="I287" s="36"/>
      <c r="J287" s="36"/>
      <c r="K287" s="36"/>
      <c r="L287" s="36">
        <f>(L286+L259+L230+L204+L177+L149+L120+L92+L62+L36)/10</f>
        <v>1752.0670000000002</v>
      </c>
    </row>
    <row r="288" spans="1:12" ht="15" customHeight="1" x14ac:dyDescent="0.25">
      <c r="A288" s="36"/>
      <c r="B288" s="57"/>
      <c r="C288" s="36"/>
      <c r="D288" s="57"/>
      <c r="E288" s="57"/>
      <c r="F288" s="57"/>
      <c r="G288" s="36"/>
      <c r="H288" s="36"/>
      <c r="I288" s="57"/>
      <c r="J288" s="57"/>
      <c r="K288" s="57"/>
      <c r="L288" s="36"/>
    </row>
    <row r="289" spans="1:12" x14ac:dyDescent="0.25">
      <c r="A289" s="67"/>
      <c r="B289" s="67"/>
      <c r="C289" s="67"/>
      <c r="D289" s="67"/>
      <c r="E289" s="57"/>
      <c r="F289" s="57"/>
      <c r="G289" s="36"/>
      <c r="H289" s="57"/>
      <c r="I289" s="57"/>
      <c r="J289" s="57"/>
      <c r="K289" s="57"/>
      <c r="L289" s="36"/>
    </row>
    <row r="290" spans="1:12" x14ac:dyDescent="0.25">
      <c r="A290" s="194" t="s">
        <v>203</v>
      </c>
      <c r="B290" s="194"/>
      <c r="C290" s="194"/>
      <c r="D290" s="194"/>
      <c r="E290" s="194"/>
      <c r="F290" s="194"/>
      <c r="G290" s="194"/>
      <c r="H290" s="194"/>
      <c r="I290" s="194"/>
      <c r="J290" s="194"/>
      <c r="K290" s="194"/>
      <c r="L290" s="194"/>
    </row>
    <row r="291" spans="1:12" ht="28.5" customHeight="1" x14ac:dyDescent="0.25">
      <c r="A291" s="194" t="s">
        <v>204</v>
      </c>
      <c r="B291" s="194"/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</row>
    <row r="292" spans="1:12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</row>
    <row r="293" spans="1:12" x14ac:dyDescent="0.25">
      <c r="A293" s="222" t="s">
        <v>173</v>
      </c>
      <c r="B293" s="222"/>
      <c r="C293" s="57"/>
      <c r="D293" s="57"/>
      <c r="E293" s="57"/>
      <c r="F293" s="57"/>
      <c r="G293" s="57"/>
      <c r="H293" s="57"/>
      <c r="I293" s="57"/>
      <c r="J293" s="57"/>
      <c r="K293" s="57"/>
      <c r="L293" s="57"/>
    </row>
  </sheetData>
  <mergeCells count="67">
    <mergeCell ref="B8:K8"/>
    <mergeCell ref="H2:K2"/>
    <mergeCell ref="H3:J3"/>
    <mergeCell ref="H4:K4"/>
    <mergeCell ref="H5:K5"/>
    <mergeCell ref="B7:K7"/>
    <mergeCell ref="A45:L45"/>
    <mergeCell ref="C9:G9"/>
    <mergeCell ref="H9:L9"/>
    <mergeCell ref="A11:L11"/>
    <mergeCell ref="A12:L12"/>
    <mergeCell ref="A18:L18"/>
    <mergeCell ref="A26:L26"/>
    <mergeCell ref="A29:C29"/>
    <mergeCell ref="A31:L31"/>
    <mergeCell ref="A38:L38"/>
    <mergeCell ref="A39:L39"/>
    <mergeCell ref="A86:L86"/>
    <mergeCell ref="A94:L94"/>
    <mergeCell ref="A95:L95"/>
    <mergeCell ref="A101:L101"/>
    <mergeCell ref="A64:L64"/>
    <mergeCell ref="A65:L65"/>
    <mergeCell ref="A71:L71"/>
    <mergeCell ref="A122:L122"/>
    <mergeCell ref="A123:L123"/>
    <mergeCell ref="A129:L129"/>
    <mergeCell ref="A114:L114"/>
    <mergeCell ref="A151:L151"/>
    <mergeCell ref="A152:L152"/>
    <mergeCell ref="A158:L158"/>
    <mergeCell ref="A139:L139"/>
    <mergeCell ref="A144:L144"/>
    <mergeCell ref="A179:L179"/>
    <mergeCell ref="A180:L180"/>
    <mergeCell ref="A186:L186"/>
    <mergeCell ref="A166:L166"/>
    <mergeCell ref="A169:C169"/>
    <mergeCell ref="A171:L171"/>
    <mergeCell ref="A206:L206"/>
    <mergeCell ref="A207:L207"/>
    <mergeCell ref="A213:L213"/>
    <mergeCell ref="A195:L195"/>
    <mergeCell ref="A197:C197"/>
    <mergeCell ref="A199:L199"/>
    <mergeCell ref="A290:L290"/>
    <mergeCell ref="A291:L291"/>
    <mergeCell ref="A293:B293"/>
    <mergeCell ref="A53:L53"/>
    <mergeCell ref="A81:L81"/>
    <mergeCell ref="A110:L110"/>
    <mergeCell ref="A232:L232"/>
    <mergeCell ref="A233:L233"/>
    <mergeCell ref="A239:L239"/>
    <mergeCell ref="A249:L249"/>
    <mergeCell ref="A251:C251"/>
    <mergeCell ref="A221:L221"/>
    <mergeCell ref="A223:C223"/>
    <mergeCell ref="A253:L253"/>
    <mergeCell ref="A261:L261"/>
    <mergeCell ref="A225:L225"/>
    <mergeCell ref="A287:D287"/>
    <mergeCell ref="A262:L262"/>
    <mergeCell ref="A268:L268"/>
    <mergeCell ref="A277:L277"/>
    <mergeCell ref="A279:C279"/>
    <mergeCell ref="A281:L281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41"/>
  <sheetViews>
    <sheetView topLeftCell="A4" workbookViewId="0">
      <selection activeCell="O15" sqref="O15"/>
    </sheetView>
  </sheetViews>
  <sheetFormatPr defaultRowHeight="15" x14ac:dyDescent="0.25"/>
  <cols>
    <col min="1" max="1" width="11.140625" style="66" customWidth="1"/>
    <col min="2" max="2" width="28.42578125" style="66" customWidth="1"/>
    <col min="3" max="12" width="8.7109375" style="66"/>
  </cols>
  <sheetData>
    <row r="1" spans="1:1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/>
      <c r="B2" s="57"/>
      <c r="C2" s="57"/>
      <c r="D2" s="57"/>
      <c r="E2" s="57"/>
      <c r="F2" s="57"/>
      <c r="G2" s="57"/>
      <c r="H2" s="210" t="s">
        <v>121</v>
      </c>
      <c r="I2" s="210"/>
      <c r="J2" s="210"/>
      <c r="K2" s="210"/>
      <c r="L2" s="57"/>
    </row>
    <row r="3" spans="1:12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x14ac:dyDescent="0.25">
      <c r="A5" s="57"/>
      <c r="B5" s="57"/>
      <c r="C5" s="57"/>
      <c r="D5" s="57"/>
      <c r="E5" s="57"/>
      <c r="F5" s="57"/>
      <c r="G5" s="57"/>
      <c r="H5" s="210" t="s">
        <v>228</v>
      </c>
      <c r="I5" s="210"/>
      <c r="J5" s="210"/>
      <c r="K5" s="210"/>
      <c r="L5" s="57"/>
    </row>
    <row r="6" spans="1:12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x14ac:dyDescent="0.25">
      <c r="A7" s="57"/>
      <c r="B7" s="211" t="s">
        <v>269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x14ac:dyDescent="0.25">
      <c r="A8" s="57"/>
      <c r="B8" s="212" t="s">
        <v>261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s="66" customFormat="1" x14ac:dyDescent="0.25"/>
    <row r="12" spans="1:12" s="66" customFormat="1" ht="15" customHeight="1" x14ac:dyDescent="0.25">
      <c r="A12" s="204">
        <v>44552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s="66" customFormat="1" ht="15" customHeight="1" x14ac:dyDescent="0.25">
      <c r="A13" s="207" t="s">
        <v>116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9"/>
    </row>
    <row r="14" spans="1:12" s="66" customFormat="1" ht="15.75" customHeight="1" x14ac:dyDescent="0.25">
      <c r="A14" s="6">
        <v>168</v>
      </c>
      <c r="B14" s="11" t="s">
        <v>48</v>
      </c>
      <c r="C14" s="3">
        <v>150</v>
      </c>
      <c r="D14" s="3">
        <v>5.3</v>
      </c>
      <c r="E14" s="3">
        <v>4.88</v>
      </c>
      <c r="F14" s="3">
        <v>28.93</v>
      </c>
      <c r="G14" s="3">
        <v>180.64</v>
      </c>
      <c r="H14" s="3">
        <v>180</v>
      </c>
      <c r="I14" s="3">
        <v>6.39</v>
      </c>
      <c r="J14" s="3">
        <v>5.86</v>
      </c>
      <c r="K14" s="3">
        <v>34.72</v>
      </c>
      <c r="L14" s="3">
        <v>216.77</v>
      </c>
    </row>
    <row r="15" spans="1:12" s="66" customFormat="1" ht="15.75" customHeight="1" x14ac:dyDescent="0.25">
      <c r="A15" s="6">
        <v>1</v>
      </c>
      <c r="B15" s="12" t="s">
        <v>110</v>
      </c>
      <c r="C15" s="6">
        <v>36</v>
      </c>
      <c r="D15" s="6">
        <v>2.17</v>
      </c>
      <c r="E15" s="6">
        <v>6.79</v>
      </c>
      <c r="F15" s="6">
        <v>13.15</v>
      </c>
      <c r="G15" s="6">
        <v>122.4</v>
      </c>
      <c r="H15" s="6">
        <v>37</v>
      </c>
      <c r="I15" s="6">
        <v>2.2599999999999998</v>
      </c>
      <c r="J15" s="6">
        <v>6.98</v>
      </c>
      <c r="K15" s="6">
        <v>13.52</v>
      </c>
      <c r="L15" s="6">
        <v>125.8</v>
      </c>
    </row>
    <row r="16" spans="1:12" s="66" customFormat="1" ht="15.75" customHeight="1" x14ac:dyDescent="0.25">
      <c r="A16" s="6">
        <v>410</v>
      </c>
      <c r="B16" s="10" t="s">
        <v>20</v>
      </c>
      <c r="C16" s="3">
        <v>150</v>
      </c>
      <c r="D16" s="3">
        <v>0.09</v>
      </c>
      <c r="E16" s="3">
        <v>0</v>
      </c>
      <c r="F16" s="3">
        <v>9.0299999999999994</v>
      </c>
      <c r="G16" s="3">
        <v>36.479999999999997</v>
      </c>
      <c r="H16" s="3">
        <v>200</v>
      </c>
      <c r="I16" s="3">
        <v>0.12</v>
      </c>
      <c r="J16" s="3">
        <v>0</v>
      </c>
      <c r="K16" s="3">
        <v>12.04</v>
      </c>
      <c r="L16" s="3">
        <v>48.64</v>
      </c>
    </row>
    <row r="17" spans="1:12" s="66" customFormat="1" ht="15" customHeight="1" x14ac:dyDescent="0.25">
      <c r="A17" s="80" t="s">
        <v>111</v>
      </c>
      <c r="B17" s="81"/>
      <c r="C17" s="6">
        <f t="shared" ref="C17:H17" si="0">SUM(C14:C16)</f>
        <v>336</v>
      </c>
      <c r="D17" s="6">
        <f t="shared" si="0"/>
        <v>7.56</v>
      </c>
      <c r="E17" s="6">
        <f t="shared" si="0"/>
        <v>11.67</v>
      </c>
      <c r="F17" s="6">
        <f t="shared" si="0"/>
        <v>51.11</v>
      </c>
      <c r="G17" s="6">
        <f t="shared" si="0"/>
        <v>339.52</v>
      </c>
      <c r="H17" s="6">
        <f t="shared" si="0"/>
        <v>417</v>
      </c>
      <c r="I17" s="6">
        <f>SUM(I14:I16)</f>
        <v>8.7699999999999978</v>
      </c>
      <c r="J17" s="6">
        <f>SUM(J14:J16)</f>
        <v>12.84</v>
      </c>
      <c r="K17" s="6">
        <f>SUM(K14:K16)</f>
        <v>60.279999999999994</v>
      </c>
      <c r="L17" s="6">
        <f>SUM(L14:L16)</f>
        <v>391.21</v>
      </c>
    </row>
    <row r="18" spans="1:12" s="66" customFormat="1" ht="15" customHeight="1" x14ac:dyDescent="0.25">
      <c r="A18" s="58"/>
      <c r="B18" s="58"/>
      <c r="C18" s="58"/>
      <c r="D18" s="37"/>
      <c r="E18" s="37"/>
      <c r="F18" s="37"/>
      <c r="G18" s="37"/>
      <c r="H18" s="37"/>
      <c r="I18" s="37"/>
      <c r="J18" s="37"/>
      <c r="K18" s="37"/>
      <c r="L18" s="37"/>
    </row>
    <row r="19" spans="1:12" s="66" customFormat="1" ht="15" customHeight="1" x14ac:dyDescent="0.25">
      <c r="A19" s="207" t="s">
        <v>117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9"/>
    </row>
    <row r="20" spans="1:12" s="66" customFormat="1" x14ac:dyDescent="0.25">
      <c r="A20" s="6">
        <v>94</v>
      </c>
      <c r="B20" s="47" t="s">
        <v>69</v>
      </c>
      <c r="C20" s="3">
        <v>150</v>
      </c>
      <c r="D20" s="3">
        <v>6</v>
      </c>
      <c r="E20" s="3">
        <v>8.85</v>
      </c>
      <c r="F20" s="3">
        <v>9.24</v>
      </c>
      <c r="G20" s="3">
        <v>155.24</v>
      </c>
      <c r="H20" s="3">
        <v>200</v>
      </c>
      <c r="I20" s="3">
        <v>8</v>
      </c>
      <c r="J20" s="3">
        <v>11.8</v>
      </c>
      <c r="K20" s="3">
        <v>12.32</v>
      </c>
      <c r="L20" s="3">
        <v>206.99</v>
      </c>
    </row>
    <row r="21" spans="1:12" s="66" customFormat="1" x14ac:dyDescent="0.25">
      <c r="A21" s="6" t="s">
        <v>134</v>
      </c>
      <c r="B21" s="47" t="s">
        <v>59</v>
      </c>
      <c r="C21" s="3">
        <v>120</v>
      </c>
      <c r="D21" s="3">
        <v>2.48</v>
      </c>
      <c r="E21" s="3">
        <v>4.5599999999999996</v>
      </c>
      <c r="F21" s="3" t="s">
        <v>60</v>
      </c>
      <c r="G21" s="3">
        <v>104.8</v>
      </c>
      <c r="H21" s="3">
        <v>130</v>
      </c>
      <c r="I21" s="3">
        <v>2.69</v>
      </c>
      <c r="J21" s="3">
        <v>4.9400000000000004</v>
      </c>
      <c r="K21" s="3">
        <v>27.56</v>
      </c>
      <c r="L21" s="3">
        <v>113.53</v>
      </c>
    </row>
    <row r="22" spans="1:12" s="66" customFormat="1" x14ac:dyDescent="0.25">
      <c r="A22" s="6">
        <v>304</v>
      </c>
      <c r="B22" s="12" t="s">
        <v>150</v>
      </c>
      <c r="C22" s="3">
        <v>60</v>
      </c>
      <c r="D22" s="3">
        <v>5.67</v>
      </c>
      <c r="E22" s="3">
        <v>13.74</v>
      </c>
      <c r="F22" s="3">
        <v>1.34</v>
      </c>
      <c r="G22" s="3">
        <v>154.05000000000001</v>
      </c>
      <c r="H22" s="3">
        <v>70</v>
      </c>
      <c r="I22" s="3">
        <v>6.61</v>
      </c>
      <c r="J22" s="3">
        <v>16.03</v>
      </c>
      <c r="K22" s="3">
        <v>1.56</v>
      </c>
      <c r="L22" s="3">
        <v>179.92</v>
      </c>
    </row>
    <row r="23" spans="1:12" s="66" customFormat="1" x14ac:dyDescent="0.25">
      <c r="A23" s="6">
        <v>366</v>
      </c>
      <c r="B23" s="47" t="s">
        <v>36</v>
      </c>
      <c r="C23" s="3">
        <v>30</v>
      </c>
      <c r="D23" s="3">
        <v>0.16</v>
      </c>
      <c r="E23" s="3">
        <v>1.1000000000000001</v>
      </c>
      <c r="F23" s="3">
        <v>1.57</v>
      </c>
      <c r="G23" s="3">
        <v>16.850000000000001</v>
      </c>
      <c r="H23" s="3">
        <v>30</v>
      </c>
      <c r="I23" s="3">
        <v>0.16</v>
      </c>
      <c r="J23" s="3">
        <v>1.1000000000000001</v>
      </c>
      <c r="K23" s="3">
        <v>1.57</v>
      </c>
      <c r="L23" s="3">
        <v>16.850000000000001</v>
      </c>
    </row>
    <row r="24" spans="1:12" s="66" customFormat="1" ht="15.75" customHeight="1" x14ac:dyDescent="0.25">
      <c r="A24" s="6">
        <v>396</v>
      </c>
      <c r="B24" s="11" t="s">
        <v>28</v>
      </c>
      <c r="C24" s="3">
        <v>150</v>
      </c>
      <c r="D24" s="3">
        <v>0.1</v>
      </c>
      <c r="E24" s="3">
        <v>0</v>
      </c>
      <c r="F24" s="3">
        <v>15.86</v>
      </c>
      <c r="G24" s="3">
        <v>63.8</v>
      </c>
      <c r="H24" s="3">
        <v>200</v>
      </c>
      <c r="I24" s="3">
        <v>0.13</v>
      </c>
      <c r="J24" s="3">
        <v>0</v>
      </c>
      <c r="K24" s="3">
        <v>21.15</v>
      </c>
      <c r="L24" s="3">
        <v>85.1</v>
      </c>
    </row>
    <row r="25" spans="1:12" s="66" customFormat="1" ht="15" customHeight="1" x14ac:dyDescent="0.25">
      <c r="A25" s="63" t="s">
        <v>113</v>
      </c>
      <c r="B25" s="10" t="s">
        <v>124</v>
      </c>
      <c r="C25" s="3">
        <v>40</v>
      </c>
      <c r="D25" s="3">
        <v>2.8</v>
      </c>
      <c r="E25" s="3">
        <v>0.28000000000000003</v>
      </c>
      <c r="F25" s="3">
        <v>19.96</v>
      </c>
      <c r="G25" s="3">
        <v>96</v>
      </c>
      <c r="H25" s="3">
        <v>50</v>
      </c>
      <c r="I25" s="3">
        <v>2.8</v>
      </c>
      <c r="J25" s="3">
        <v>0.28000000000000003</v>
      </c>
      <c r="K25" s="3">
        <v>19.96</v>
      </c>
      <c r="L25" s="3">
        <v>120</v>
      </c>
    </row>
    <row r="26" spans="1:12" s="66" customFormat="1" ht="15" customHeight="1" x14ac:dyDescent="0.25">
      <c r="A26" s="80" t="s">
        <v>111</v>
      </c>
      <c r="B26" s="81"/>
      <c r="C26" s="6">
        <f t="shared" ref="C26:L26" si="1">SUM(C20:C25)</f>
        <v>550</v>
      </c>
      <c r="D26" s="6">
        <f t="shared" si="1"/>
        <v>17.21</v>
      </c>
      <c r="E26" s="6">
        <f t="shared" si="1"/>
        <v>28.53</v>
      </c>
      <c r="F26" s="6">
        <f t="shared" si="1"/>
        <v>47.97</v>
      </c>
      <c r="G26" s="6">
        <f t="shared" si="1"/>
        <v>590.74</v>
      </c>
      <c r="H26" s="6">
        <f t="shared" si="1"/>
        <v>680</v>
      </c>
      <c r="I26" s="6">
        <f t="shared" si="1"/>
        <v>20.39</v>
      </c>
      <c r="J26" s="6">
        <f t="shared" si="1"/>
        <v>34.150000000000006</v>
      </c>
      <c r="K26" s="6">
        <f t="shared" si="1"/>
        <v>84.12</v>
      </c>
      <c r="L26" s="6">
        <f t="shared" si="1"/>
        <v>722.39</v>
      </c>
    </row>
    <row r="27" spans="1:12" s="66" customFormat="1" ht="15" customHeight="1" x14ac:dyDescent="0.25">
      <c r="A27" s="58"/>
      <c r="B27" s="58"/>
      <c r="C27" s="58"/>
      <c r="D27" s="37"/>
      <c r="E27" s="37"/>
      <c r="F27" s="37"/>
      <c r="G27" s="37"/>
      <c r="H27" s="37"/>
      <c r="I27" s="37"/>
      <c r="J27" s="37"/>
      <c r="K27" s="37"/>
      <c r="L27" s="37"/>
    </row>
    <row r="28" spans="1:12" s="66" customFormat="1" ht="15" customHeight="1" x14ac:dyDescent="0.25">
      <c r="A28" s="207" t="s">
        <v>125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9"/>
    </row>
    <row r="29" spans="1:12" s="66" customFormat="1" ht="15.75" customHeight="1" x14ac:dyDescent="0.25">
      <c r="A29" s="6" t="s">
        <v>113</v>
      </c>
      <c r="B29" s="59" t="s">
        <v>216</v>
      </c>
      <c r="C29" s="6">
        <v>200</v>
      </c>
      <c r="D29" s="6">
        <v>6</v>
      </c>
      <c r="E29" s="6">
        <v>6.4</v>
      </c>
      <c r="F29" s="6">
        <v>9.4</v>
      </c>
      <c r="G29" s="6">
        <v>116</v>
      </c>
      <c r="H29" s="6">
        <v>200</v>
      </c>
      <c r="I29" s="6">
        <v>6</v>
      </c>
      <c r="J29" s="6">
        <v>6.4</v>
      </c>
      <c r="K29" s="6">
        <v>9.4</v>
      </c>
      <c r="L29" s="6">
        <v>116</v>
      </c>
    </row>
    <row r="30" spans="1:12" s="66" customFormat="1" ht="12.75" customHeight="1" x14ac:dyDescent="0.25">
      <c r="A30" s="53"/>
      <c r="B30" s="11" t="s">
        <v>38</v>
      </c>
      <c r="C30" s="3">
        <v>15</v>
      </c>
      <c r="D30" s="3">
        <v>1.3</v>
      </c>
      <c r="E30" s="3">
        <v>1.6</v>
      </c>
      <c r="F30" s="3">
        <v>10.7</v>
      </c>
      <c r="G30" s="3">
        <v>59.6</v>
      </c>
      <c r="H30" s="3">
        <v>15</v>
      </c>
      <c r="I30" s="3">
        <v>1.3</v>
      </c>
      <c r="J30" s="3">
        <v>1.6</v>
      </c>
      <c r="K30" s="3">
        <v>10.7</v>
      </c>
      <c r="L30" s="3">
        <v>59.6</v>
      </c>
    </row>
    <row r="31" spans="1:12" s="66" customFormat="1" ht="15" customHeight="1" x14ac:dyDescent="0.25">
      <c r="A31" s="59" t="s">
        <v>111</v>
      </c>
      <c r="B31" s="59"/>
      <c r="C31" s="6">
        <f t="shared" ref="C31:K31" si="2">SUM(C27:C30)</f>
        <v>215</v>
      </c>
      <c r="D31" s="6">
        <f t="shared" si="2"/>
        <v>7.3</v>
      </c>
      <c r="E31" s="6">
        <f t="shared" si="2"/>
        <v>8</v>
      </c>
      <c r="F31" s="6">
        <f t="shared" si="2"/>
        <v>20.100000000000001</v>
      </c>
      <c r="G31" s="6">
        <f t="shared" si="2"/>
        <v>175.6</v>
      </c>
      <c r="H31" s="6">
        <f t="shared" si="2"/>
        <v>215</v>
      </c>
      <c r="I31" s="6">
        <f t="shared" si="2"/>
        <v>7.3</v>
      </c>
      <c r="J31" s="6">
        <f t="shared" si="2"/>
        <v>8</v>
      </c>
      <c r="K31" s="6">
        <f t="shared" si="2"/>
        <v>20.100000000000001</v>
      </c>
      <c r="L31" s="6">
        <f>SUM(L27:L30)</f>
        <v>175.6</v>
      </c>
    </row>
    <row r="32" spans="1:12" s="66" customFormat="1" ht="15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66" customFormat="1" ht="15" customHeight="1" x14ac:dyDescent="0.25">
      <c r="A33" s="207" t="s">
        <v>129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</row>
    <row r="34" spans="1:12" s="66" customFormat="1" ht="15.75" customHeight="1" x14ac:dyDescent="0.25">
      <c r="A34" s="6" t="s">
        <v>180</v>
      </c>
      <c r="B34" s="12" t="s">
        <v>179</v>
      </c>
      <c r="C34" s="6">
        <v>150</v>
      </c>
      <c r="D34" s="6">
        <v>7.41</v>
      </c>
      <c r="E34" s="6">
        <v>5.99</v>
      </c>
      <c r="F34" s="6">
        <v>39.78</v>
      </c>
      <c r="G34" s="6">
        <v>242.7</v>
      </c>
      <c r="H34" s="6">
        <v>200</v>
      </c>
      <c r="I34" s="6">
        <v>9.8800000000000008</v>
      </c>
      <c r="J34" s="6">
        <v>7.99</v>
      </c>
      <c r="K34" s="6">
        <v>53.04</v>
      </c>
      <c r="L34" s="6">
        <v>323.60000000000002</v>
      </c>
    </row>
    <row r="35" spans="1:12" s="66" customFormat="1" ht="15.75" customHeight="1" x14ac:dyDescent="0.25">
      <c r="A35" s="6" t="s">
        <v>113</v>
      </c>
      <c r="B35" s="12" t="s">
        <v>190</v>
      </c>
      <c r="C35" s="6">
        <v>25</v>
      </c>
      <c r="D35" s="6">
        <v>1.7</v>
      </c>
      <c r="E35" s="6">
        <v>2.13</v>
      </c>
      <c r="F35" s="6">
        <v>14.25</v>
      </c>
      <c r="G35" s="6">
        <v>76.75</v>
      </c>
      <c r="H35" s="6">
        <v>30</v>
      </c>
      <c r="I35" s="6">
        <v>2.04</v>
      </c>
      <c r="J35" s="6">
        <v>2.5499999999999998</v>
      </c>
      <c r="K35" s="6">
        <v>17.100000000000001</v>
      </c>
      <c r="L35" s="6">
        <v>92.1</v>
      </c>
    </row>
    <row r="36" spans="1:12" s="66" customFormat="1" ht="15" customHeight="1" x14ac:dyDescent="0.25">
      <c r="A36" s="6">
        <v>410</v>
      </c>
      <c r="B36" s="10" t="s">
        <v>130</v>
      </c>
      <c r="C36" s="3">
        <v>150</v>
      </c>
      <c r="D36" s="3">
        <v>4.4999999999999998E-2</v>
      </c>
      <c r="E36" s="3">
        <v>0</v>
      </c>
      <c r="F36" s="3">
        <v>4.51</v>
      </c>
      <c r="G36" s="3">
        <v>18.239999999999998</v>
      </c>
      <c r="H36" s="3">
        <v>200</v>
      </c>
      <c r="I36" s="3">
        <v>0.06</v>
      </c>
      <c r="J36" s="3">
        <v>0</v>
      </c>
      <c r="K36" s="3">
        <v>6.02</v>
      </c>
      <c r="L36" s="3">
        <v>24.32</v>
      </c>
    </row>
    <row r="37" spans="1:12" s="66" customFormat="1" ht="15" customHeight="1" x14ac:dyDescent="0.25">
      <c r="A37" s="59" t="s">
        <v>111</v>
      </c>
      <c r="B37" s="59"/>
      <c r="C37" s="6">
        <f t="shared" ref="C37:L37" si="3">SUM(C34:C36)</f>
        <v>325</v>
      </c>
      <c r="D37" s="6">
        <f t="shared" si="3"/>
        <v>9.1549999999999994</v>
      </c>
      <c r="E37" s="6">
        <f t="shared" si="3"/>
        <v>8.120000000000001</v>
      </c>
      <c r="F37" s="6">
        <f t="shared" si="3"/>
        <v>58.54</v>
      </c>
      <c r="G37" s="6">
        <f t="shared" si="3"/>
        <v>337.69</v>
      </c>
      <c r="H37" s="6">
        <f t="shared" si="3"/>
        <v>430</v>
      </c>
      <c r="I37" s="6">
        <f t="shared" si="3"/>
        <v>11.980000000000002</v>
      </c>
      <c r="J37" s="6">
        <f t="shared" si="3"/>
        <v>10.54</v>
      </c>
      <c r="K37" s="6">
        <f t="shared" si="3"/>
        <v>76.16</v>
      </c>
      <c r="L37" s="6">
        <f t="shared" si="3"/>
        <v>440.02000000000004</v>
      </c>
    </row>
    <row r="38" spans="1:12" s="66" customFormat="1" ht="15" customHeight="1" x14ac:dyDescent="0.25">
      <c r="A38" s="36" t="s">
        <v>131</v>
      </c>
      <c r="B38" s="57"/>
      <c r="C38" s="36">
        <f>C37+C31+C26+C17</f>
        <v>1426</v>
      </c>
      <c r="D38" s="57"/>
      <c r="E38" s="57"/>
      <c r="F38" s="57"/>
      <c r="G38" s="36">
        <f>G37+G31+G26+G17</f>
        <v>1443.55</v>
      </c>
      <c r="H38" s="36">
        <f>H37+H31+H26+H17</f>
        <v>1742</v>
      </c>
      <c r="I38" s="57"/>
      <c r="J38" s="57"/>
      <c r="K38" s="57"/>
      <c r="L38" s="36">
        <f>L37+L31+L26+L17</f>
        <v>1729.22</v>
      </c>
    </row>
    <row r="40" spans="1:12" ht="15" customHeight="1" x14ac:dyDescent="0.25">
      <c r="A40" s="204">
        <v>44553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9"/>
    </row>
    <row r="41" spans="1:12" ht="15" customHeight="1" x14ac:dyDescent="0.25">
      <c r="A41" s="207" t="s">
        <v>116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9"/>
    </row>
    <row r="42" spans="1:12" s="55" customFormat="1" ht="15" customHeight="1" x14ac:dyDescent="0.25">
      <c r="A42" s="6">
        <v>100</v>
      </c>
      <c r="B42" s="11" t="s">
        <v>70</v>
      </c>
      <c r="C42" s="3">
        <v>150</v>
      </c>
      <c r="D42" s="3">
        <v>4.1900000000000004</v>
      </c>
      <c r="E42" s="3">
        <v>4.59</v>
      </c>
      <c r="F42" s="3">
        <v>14.8</v>
      </c>
      <c r="G42" s="3">
        <v>117.06</v>
      </c>
      <c r="H42" s="3">
        <v>200</v>
      </c>
      <c r="I42" s="3">
        <v>5.59</v>
      </c>
      <c r="J42" s="3">
        <v>6.12</v>
      </c>
      <c r="K42" s="3">
        <v>19.73</v>
      </c>
      <c r="L42" s="3">
        <v>156.1</v>
      </c>
    </row>
    <row r="43" spans="1:12" s="55" customFormat="1" ht="15.75" customHeight="1" x14ac:dyDescent="0.25">
      <c r="A43" s="6">
        <v>2</v>
      </c>
      <c r="B43" s="64" t="s">
        <v>135</v>
      </c>
      <c r="C43" s="6">
        <v>42</v>
      </c>
      <c r="D43" s="6">
        <v>2.17</v>
      </c>
      <c r="E43" s="6">
        <v>6.79</v>
      </c>
      <c r="F43" s="6">
        <v>13.15</v>
      </c>
      <c r="G43" s="6">
        <v>136.91999999999999</v>
      </c>
      <c r="H43" s="6">
        <v>44</v>
      </c>
      <c r="I43" s="6">
        <v>2.2599999999999998</v>
      </c>
      <c r="J43" s="6">
        <v>6.98</v>
      </c>
      <c r="K43" s="6">
        <v>13.52</v>
      </c>
      <c r="L43" s="6">
        <v>142.74</v>
      </c>
    </row>
    <row r="44" spans="1:12" s="55" customFormat="1" ht="15.75" customHeight="1" x14ac:dyDescent="0.25">
      <c r="A44" s="6">
        <v>416</v>
      </c>
      <c r="B44" s="12" t="s">
        <v>108</v>
      </c>
      <c r="C44" s="6">
        <v>150</v>
      </c>
      <c r="D44" s="6">
        <v>3.15</v>
      </c>
      <c r="E44" s="6">
        <v>2.72</v>
      </c>
      <c r="F44" s="6">
        <v>12.96</v>
      </c>
      <c r="G44" s="6">
        <v>89</v>
      </c>
      <c r="H44" s="6">
        <v>200</v>
      </c>
      <c r="I44" s="6">
        <v>4.2</v>
      </c>
      <c r="J44" s="6">
        <v>3.62</v>
      </c>
      <c r="K44" s="6">
        <v>17.28</v>
      </c>
      <c r="L44" s="6">
        <v>118.66</v>
      </c>
    </row>
    <row r="45" spans="1:12" ht="15" customHeight="1" x14ac:dyDescent="0.25">
      <c r="A45" s="80" t="s">
        <v>111</v>
      </c>
      <c r="B45" s="81"/>
      <c r="C45" s="6">
        <f t="shared" ref="C45:L45" si="4">SUM(C42:C44)</f>
        <v>342</v>
      </c>
      <c r="D45" s="6">
        <f t="shared" si="4"/>
        <v>9.51</v>
      </c>
      <c r="E45" s="6">
        <f t="shared" si="4"/>
        <v>14.1</v>
      </c>
      <c r="F45" s="6">
        <f t="shared" si="4"/>
        <v>40.910000000000004</v>
      </c>
      <c r="G45" s="6">
        <f t="shared" si="4"/>
        <v>342.98</v>
      </c>
      <c r="H45" s="6">
        <f t="shared" si="4"/>
        <v>444</v>
      </c>
      <c r="I45" s="6">
        <f t="shared" si="4"/>
        <v>12.05</v>
      </c>
      <c r="J45" s="6">
        <f t="shared" si="4"/>
        <v>16.720000000000002</v>
      </c>
      <c r="K45" s="6">
        <f t="shared" si="4"/>
        <v>50.53</v>
      </c>
      <c r="L45" s="6">
        <f t="shared" si="4"/>
        <v>417.5</v>
      </c>
    </row>
    <row r="46" spans="1:12" ht="15" customHeight="1" x14ac:dyDescent="0.25">
      <c r="A46" s="58"/>
      <c r="B46" s="58"/>
      <c r="C46" s="58"/>
      <c r="D46" s="37"/>
      <c r="E46" s="37"/>
      <c r="F46" s="37"/>
      <c r="G46" s="37"/>
      <c r="H46" s="37"/>
      <c r="I46" s="37"/>
      <c r="J46" s="37"/>
      <c r="K46" s="37"/>
      <c r="L46" s="37"/>
    </row>
    <row r="47" spans="1:12" ht="15" customHeight="1" x14ac:dyDescent="0.25">
      <c r="A47" s="207" t="s">
        <v>117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9"/>
    </row>
    <row r="48" spans="1:12" s="55" customFormat="1" x14ac:dyDescent="0.25">
      <c r="A48" s="6">
        <v>73</v>
      </c>
      <c r="B48" s="11" t="s">
        <v>71</v>
      </c>
      <c r="C48" s="3">
        <v>150</v>
      </c>
      <c r="D48" s="3">
        <v>1.94</v>
      </c>
      <c r="E48" s="3">
        <v>5.87</v>
      </c>
      <c r="F48" s="3">
        <v>6.84</v>
      </c>
      <c r="G48" s="3">
        <v>85.76</v>
      </c>
      <c r="H48" s="3">
        <v>200</v>
      </c>
      <c r="I48" s="3">
        <v>2.59</v>
      </c>
      <c r="J48" s="3">
        <v>7.83</v>
      </c>
      <c r="K48" s="3">
        <v>9.1199999999999992</v>
      </c>
      <c r="L48" s="3">
        <v>114.34</v>
      </c>
    </row>
    <row r="49" spans="1:12" s="55" customFormat="1" x14ac:dyDescent="0.25">
      <c r="A49" s="6">
        <v>332</v>
      </c>
      <c r="B49" s="48" t="s">
        <v>91</v>
      </c>
      <c r="C49" s="6">
        <v>120</v>
      </c>
      <c r="D49" s="6">
        <v>2.92</v>
      </c>
      <c r="E49" s="6">
        <v>4.29</v>
      </c>
      <c r="F49" s="6">
        <v>29.34</v>
      </c>
      <c r="G49" s="6">
        <v>167.76</v>
      </c>
      <c r="H49" s="3">
        <v>130</v>
      </c>
      <c r="I49" s="4">
        <v>3.37</v>
      </c>
      <c r="J49" s="4">
        <v>4.34</v>
      </c>
      <c r="K49" s="4">
        <v>34.92</v>
      </c>
      <c r="L49" s="3">
        <v>195.15</v>
      </c>
    </row>
    <row r="50" spans="1:12" s="55" customFormat="1" x14ac:dyDescent="0.25">
      <c r="A50" s="6">
        <v>263</v>
      </c>
      <c r="B50" s="121" t="s">
        <v>152</v>
      </c>
      <c r="C50" s="3">
        <v>80</v>
      </c>
      <c r="D50" s="6">
        <v>13.73</v>
      </c>
      <c r="E50" s="6">
        <v>4.74</v>
      </c>
      <c r="F50" s="6">
        <v>3.42</v>
      </c>
      <c r="G50" s="6">
        <v>112</v>
      </c>
      <c r="H50" s="3">
        <v>90</v>
      </c>
      <c r="I50" s="6">
        <v>15.45</v>
      </c>
      <c r="J50" s="6">
        <v>5.34</v>
      </c>
      <c r="K50" s="6">
        <v>3.85</v>
      </c>
      <c r="L50" s="6">
        <v>126</v>
      </c>
    </row>
    <row r="51" spans="1:12" s="55" customFormat="1" ht="15.75" customHeight="1" x14ac:dyDescent="0.25">
      <c r="A51" s="6">
        <v>34</v>
      </c>
      <c r="B51" s="11" t="s">
        <v>76</v>
      </c>
      <c r="C51" s="3">
        <v>40</v>
      </c>
      <c r="D51" s="3">
        <v>0.88</v>
      </c>
      <c r="E51" s="3">
        <v>2.68</v>
      </c>
      <c r="F51" s="3">
        <v>4.12</v>
      </c>
      <c r="G51" s="3">
        <v>44</v>
      </c>
      <c r="H51" s="3">
        <v>50</v>
      </c>
      <c r="I51" s="3">
        <v>1.1000000000000001</v>
      </c>
      <c r="J51" s="3">
        <v>3.35</v>
      </c>
      <c r="K51" s="3">
        <v>5.15</v>
      </c>
      <c r="L51" s="3">
        <v>55</v>
      </c>
    </row>
    <row r="52" spans="1:12" s="55" customFormat="1" ht="15.75" customHeight="1" x14ac:dyDescent="0.25">
      <c r="A52" s="6">
        <v>394</v>
      </c>
      <c r="B52" s="11" t="s">
        <v>156</v>
      </c>
      <c r="C52" s="3">
        <v>150</v>
      </c>
      <c r="D52" s="3">
        <v>0.25</v>
      </c>
      <c r="E52" s="3">
        <v>0</v>
      </c>
      <c r="F52" s="3">
        <v>17</v>
      </c>
      <c r="G52" s="3">
        <v>68.989999999999995</v>
      </c>
      <c r="H52" s="3">
        <v>200</v>
      </c>
      <c r="I52" s="3">
        <v>0.33</v>
      </c>
      <c r="J52" s="3">
        <v>0</v>
      </c>
      <c r="K52" s="3">
        <v>22.67</v>
      </c>
      <c r="L52" s="3">
        <v>91.99</v>
      </c>
    </row>
    <row r="53" spans="1:12" s="55" customFormat="1" ht="15" customHeight="1" x14ac:dyDescent="0.25">
      <c r="A53" s="63" t="s">
        <v>113</v>
      </c>
      <c r="B53" s="10" t="s">
        <v>124</v>
      </c>
      <c r="C53" s="3">
        <v>40</v>
      </c>
      <c r="D53" s="3">
        <v>2.8</v>
      </c>
      <c r="E53" s="3">
        <v>0.28000000000000003</v>
      </c>
      <c r="F53" s="3">
        <v>19.96</v>
      </c>
      <c r="G53" s="3">
        <v>96</v>
      </c>
      <c r="H53" s="3">
        <v>50</v>
      </c>
      <c r="I53" s="3">
        <v>2.8</v>
      </c>
      <c r="J53" s="3">
        <v>0.28000000000000003</v>
      </c>
      <c r="K53" s="3">
        <v>19.96</v>
      </c>
      <c r="L53" s="3">
        <v>120</v>
      </c>
    </row>
    <row r="54" spans="1:12" ht="15" customHeight="1" x14ac:dyDescent="0.25">
      <c r="A54" s="80" t="s">
        <v>111</v>
      </c>
      <c r="B54" s="81"/>
      <c r="C54" s="6">
        <f t="shared" ref="C54:K54" si="5">SUM(C48:C53)</f>
        <v>580</v>
      </c>
      <c r="D54" s="6">
        <f t="shared" si="5"/>
        <v>22.52</v>
      </c>
      <c r="E54" s="6">
        <f t="shared" si="5"/>
        <v>17.860000000000003</v>
      </c>
      <c r="F54" s="6">
        <f t="shared" si="5"/>
        <v>80.680000000000007</v>
      </c>
      <c r="G54" s="6">
        <f t="shared" si="5"/>
        <v>574.51</v>
      </c>
      <c r="H54" s="6">
        <f t="shared" si="5"/>
        <v>720</v>
      </c>
      <c r="I54" s="6">
        <f t="shared" si="5"/>
        <v>25.64</v>
      </c>
      <c r="J54" s="6">
        <f t="shared" si="5"/>
        <v>21.14</v>
      </c>
      <c r="K54" s="6">
        <f t="shared" si="5"/>
        <v>95.670000000000016</v>
      </c>
      <c r="L54" s="6">
        <f>SUM(L48:L53)</f>
        <v>702.48</v>
      </c>
    </row>
    <row r="55" spans="1:12" ht="15" customHeight="1" x14ac:dyDescent="0.25">
      <c r="A55" s="58"/>
      <c r="B55" s="58"/>
      <c r="C55" s="58"/>
      <c r="D55" s="37"/>
      <c r="E55" s="37"/>
      <c r="F55" s="37"/>
      <c r="G55" s="37"/>
      <c r="H55" s="37"/>
      <c r="I55" s="37"/>
      <c r="J55" s="37"/>
      <c r="K55" s="37"/>
      <c r="L55" s="37"/>
    </row>
    <row r="56" spans="1:12" ht="15" customHeight="1" x14ac:dyDescent="0.25">
      <c r="A56" s="207" t="s">
        <v>125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9"/>
    </row>
    <row r="57" spans="1:12" s="66" customFormat="1" ht="15.75" customHeight="1" x14ac:dyDescent="0.25">
      <c r="A57" s="6" t="s">
        <v>113</v>
      </c>
      <c r="B57" s="11" t="s">
        <v>30</v>
      </c>
      <c r="C57" s="3">
        <v>200</v>
      </c>
      <c r="D57" s="3">
        <v>0.8</v>
      </c>
      <c r="E57" s="3">
        <v>0</v>
      </c>
      <c r="F57" s="3">
        <v>22.6</v>
      </c>
      <c r="G57" s="3">
        <v>92</v>
      </c>
      <c r="H57" s="3">
        <v>200</v>
      </c>
      <c r="I57" s="3">
        <v>0.8</v>
      </c>
      <c r="J57" s="3">
        <v>0</v>
      </c>
      <c r="K57" s="3">
        <v>22.6</v>
      </c>
      <c r="L57" s="3">
        <v>92</v>
      </c>
    </row>
    <row r="58" spans="1:12" ht="15" customHeight="1" x14ac:dyDescent="0.25">
      <c r="A58" s="80" t="s">
        <v>111</v>
      </c>
      <c r="B58" s="81"/>
      <c r="C58" s="3">
        <v>200</v>
      </c>
      <c r="D58" s="6">
        <f>SUM(D57:D57)</f>
        <v>0.8</v>
      </c>
      <c r="E58" s="6">
        <f>SUM(E57:E57)</f>
        <v>0</v>
      </c>
      <c r="F58" s="6">
        <f>SUM(F57:F57)</f>
        <v>22.6</v>
      </c>
      <c r="G58" s="6">
        <f>SUM(G57:G57)</f>
        <v>92</v>
      </c>
      <c r="H58" s="3">
        <v>200</v>
      </c>
      <c r="I58" s="6">
        <f>SUM(I57:I57)</f>
        <v>0.8</v>
      </c>
      <c r="J58" s="6">
        <f>SUM(J57:J57)</f>
        <v>0</v>
      </c>
      <c r="K58" s="6">
        <f>SUM(K57:K57)</f>
        <v>22.6</v>
      </c>
      <c r="L58" s="6">
        <f>SUM(L57:L57)</f>
        <v>92</v>
      </c>
    </row>
    <row r="59" spans="1:12" ht="15" customHeight="1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spans="1:12" ht="15" customHeight="1" x14ac:dyDescent="0.25">
      <c r="A60" s="207" t="s">
        <v>129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9"/>
    </row>
    <row r="61" spans="1:12" s="55" customFormat="1" ht="15.75" customHeight="1" x14ac:dyDescent="0.25">
      <c r="A61" s="6">
        <v>252</v>
      </c>
      <c r="B61" s="20" t="s">
        <v>262</v>
      </c>
      <c r="C61" s="3">
        <v>150</v>
      </c>
      <c r="D61" s="3">
        <v>21.92</v>
      </c>
      <c r="E61" s="3">
        <v>9.08</v>
      </c>
      <c r="F61" s="3">
        <v>21.83</v>
      </c>
      <c r="G61" s="3">
        <v>256.68</v>
      </c>
      <c r="H61" s="3">
        <v>180</v>
      </c>
      <c r="I61" s="3">
        <v>25.57</v>
      </c>
      <c r="J61" s="3">
        <v>10.59</v>
      </c>
      <c r="K61" s="3">
        <v>25.47</v>
      </c>
      <c r="L61" s="3">
        <v>299.45999999999998</v>
      </c>
    </row>
    <row r="62" spans="1:12" s="55" customFormat="1" ht="15.75" customHeight="1" x14ac:dyDescent="0.25">
      <c r="A62" s="6" t="s">
        <v>113</v>
      </c>
      <c r="B62" s="12" t="s">
        <v>190</v>
      </c>
      <c r="C62" s="6">
        <v>25</v>
      </c>
      <c r="D62" s="6">
        <v>1.7</v>
      </c>
      <c r="E62" s="6">
        <v>2.13</v>
      </c>
      <c r="F62" s="6">
        <v>14.25</v>
      </c>
      <c r="G62" s="6">
        <v>76.75</v>
      </c>
      <c r="H62" s="6">
        <v>30</v>
      </c>
      <c r="I62" s="6">
        <v>2.04</v>
      </c>
      <c r="J62" s="6">
        <v>2.5499999999999998</v>
      </c>
      <c r="K62" s="6">
        <v>17.100000000000001</v>
      </c>
      <c r="L62" s="6">
        <v>92.1</v>
      </c>
    </row>
    <row r="63" spans="1:12" s="66" customFormat="1" ht="15.75" customHeight="1" x14ac:dyDescent="0.25">
      <c r="A63" s="6">
        <v>410</v>
      </c>
      <c r="B63" s="10" t="s">
        <v>20</v>
      </c>
      <c r="C63" s="3">
        <v>150</v>
      </c>
      <c r="D63" s="3">
        <v>0.09</v>
      </c>
      <c r="E63" s="3">
        <v>0</v>
      </c>
      <c r="F63" s="3">
        <v>9.0299999999999994</v>
      </c>
      <c r="G63" s="3">
        <v>36.479999999999997</v>
      </c>
      <c r="H63" s="3">
        <v>200</v>
      </c>
      <c r="I63" s="3">
        <v>0.12</v>
      </c>
      <c r="J63" s="3">
        <v>0</v>
      </c>
      <c r="K63" s="3">
        <v>12.04</v>
      </c>
      <c r="L63" s="3">
        <v>48.64</v>
      </c>
    </row>
    <row r="64" spans="1:12" ht="15" customHeight="1" x14ac:dyDescent="0.25">
      <c r="A64" s="59" t="s">
        <v>111</v>
      </c>
      <c r="B64" s="59"/>
      <c r="C64" s="6">
        <f t="shared" ref="C64:L64" si="6">SUM(C61:C63)</f>
        <v>325</v>
      </c>
      <c r="D64" s="6">
        <f t="shared" si="6"/>
        <v>23.71</v>
      </c>
      <c r="E64" s="6">
        <f t="shared" si="6"/>
        <v>11.21</v>
      </c>
      <c r="F64" s="6">
        <f t="shared" si="6"/>
        <v>45.11</v>
      </c>
      <c r="G64" s="6">
        <f t="shared" si="6"/>
        <v>369.91</v>
      </c>
      <c r="H64" s="6">
        <f t="shared" si="6"/>
        <v>410</v>
      </c>
      <c r="I64" s="6">
        <f t="shared" si="6"/>
        <v>27.73</v>
      </c>
      <c r="J64" s="6">
        <f t="shared" si="6"/>
        <v>13.14</v>
      </c>
      <c r="K64" s="6">
        <f t="shared" si="6"/>
        <v>54.61</v>
      </c>
      <c r="L64" s="6">
        <f t="shared" si="6"/>
        <v>440.19999999999993</v>
      </c>
    </row>
    <row r="65" spans="1:12" ht="15" customHeight="1" x14ac:dyDescent="0.25">
      <c r="A65" s="36" t="s">
        <v>131</v>
      </c>
      <c r="B65" s="57"/>
      <c r="C65" s="36">
        <f>C64+C58+C54+C45</f>
        <v>1447</v>
      </c>
      <c r="D65" s="57"/>
      <c r="E65" s="57"/>
      <c r="F65" s="57"/>
      <c r="G65" s="36">
        <f>G64+G58+G54+G45</f>
        <v>1379.4</v>
      </c>
      <c r="H65" s="36">
        <f>H64+H58+H54+H45</f>
        <v>1774</v>
      </c>
      <c r="I65" s="57"/>
      <c r="J65" s="57"/>
      <c r="K65" s="57"/>
      <c r="L65" s="36">
        <f>L64+L58+L54+L45</f>
        <v>1652.1799999999998</v>
      </c>
    </row>
    <row r="67" spans="1:12" ht="15" customHeight="1" x14ac:dyDescent="0.25">
      <c r="A67" s="204">
        <v>44554</v>
      </c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9"/>
    </row>
    <row r="68" spans="1:12" ht="15" customHeight="1" x14ac:dyDescent="0.25">
      <c r="A68" s="207" t="s">
        <v>116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9"/>
    </row>
    <row r="69" spans="1:12" s="66" customFormat="1" ht="15.75" customHeight="1" x14ac:dyDescent="0.25">
      <c r="A69" s="6">
        <v>168</v>
      </c>
      <c r="B69" s="10" t="s">
        <v>8</v>
      </c>
      <c r="C69" s="3">
        <v>150</v>
      </c>
      <c r="D69" s="3">
        <v>4.74</v>
      </c>
      <c r="E69" s="3">
        <v>6.68</v>
      </c>
      <c r="F69" s="3">
        <v>19.12</v>
      </c>
      <c r="G69" s="3">
        <v>155.54</v>
      </c>
      <c r="H69" s="3">
        <v>180</v>
      </c>
      <c r="I69" s="3">
        <v>5.69</v>
      </c>
      <c r="J69" s="3">
        <v>8.02</v>
      </c>
      <c r="K69" s="3">
        <v>22.94</v>
      </c>
      <c r="L69" s="3">
        <v>155.54</v>
      </c>
    </row>
    <row r="70" spans="1:12" s="55" customFormat="1" ht="15.75" customHeight="1" x14ac:dyDescent="0.25">
      <c r="A70" s="6">
        <v>1</v>
      </c>
      <c r="B70" s="12" t="s">
        <v>110</v>
      </c>
      <c r="C70" s="6">
        <v>36</v>
      </c>
      <c r="D70" s="6">
        <v>2.17</v>
      </c>
      <c r="E70" s="6">
        <v>6.79</v>
      </c>
      <c r="F70" s="6">
        <v>13.15</v>
      </c>
      <c r="G70" s="6">
        <v>122.4</v>
      </c>
      <c r="H70" s="6">
        <v>37</v>
      </c>
      <c r="I70" s="6">
        <v>2.2599999999999998</v>
      </c>
      <c r="J70" s="6">
        <v>6.98</v>
      </c>
      <c r="K70" s="6">
        <v>13.52</v>
      </c>
      <c r="L70" s="6">
        <v>122.4</v>
      </c>
    </row>
    <row r="71" spans="1:12" s="55" customFormat="1" ht="15.75" customHeight="1" x14ac:dyDescent="0.25">
      <c r="A71" s="6">
        <v>413</v>
      </c>
      <c r="B71" s="11" t="s">
        <v>32</v>
      </c>
      <c r="C71" s="3">
        <v>150</v>
      </c>
      <c r="D71" s="3">
        <v>1.05</v>
      </c>
      <c r="E71" s="3">
        <v>1.2</v>
      </c>
      <c r="F71" s="3">
        <v>13.01</v>
      </c>
      <c r="G71" s="3">
        <v>66.989999999999995</v>
      </c>
      <c r="H71" s="3">
        <v>200</v>
      </c>
      <c r="I71" s="3">
        <v>1.4</v>
      </c>
      <c r="J71" s="3">
        <v>1.6</v>
      </c>
      <c r="K71" s="3">
        <v>17.350000000000001</v>
      </c>
      <c r="L71" s="3">
        <v>66.989999999999995</v>
      </c>
    </row>
    <row r="72" spans="1:12" ht="15" customHeight="1" x14ac:dyDescent="0.25">
      <c r="A72" s="80" t="s">
        <v>111</v>
      </c>
      <c r="B72" s="81"/>
      <c r="C72" s="6">
        <f t="shared" ref="C72:H72" si="7">SUM(C69:C71)</f>
        <v>336</v>
      </c>
      <c r="D72" s="6">
        <f t="shared" si="7"/>
        <v>7.96</v>
      </c>
      <c r="E72" s="6">
        <f t="shared" si="7"/>
        <v>14.669999999999998</v>
      </c>
      <c r="F72" s="6">
        <f t="shared" si="7"/>
        <v>45.28</v>
      </c>
      <c r="G72" s="6">
        <f t="shared" si="7"/>
        <v>344.93</v>
      </c>
      <c r="H72" s="6">
        <f t="shared" si="7"/>
        <v>417</v>
      </c>
      <c r="I72" s="6">
        <f>SUM(I69:I71)</f>
        <v>9.35</v>
      </c>
      <c r="J72" s="6">
        <f>SUM(J69:J71)</f>
        <v>16.600000000000001</v>
      </c>
      <c r="K72" s="6">
        <f>SUM(K69:K71)</f>
        <v>53.81</v>
      </c>
      <c r="L72" s="6">
        <f>SUM(L69:L71)</f>
        <v>344.93</v>
      </c>
    </row>
    <row r="73" spans="1:12" ht="15" customHeight="1" x14ac:dyDescent="0.25">
      <c r="A73" s="58"/>
      <c r="B73" s="58"/>
      <c r="C73" s="58"/>
      <c r="D73" s="37"/>
      <c r="E73" s="37"/>
      <c r="F73" s="37"/>
      <c r="G73" s="37"/>
      <c r="H73" s="37"/>
      <c r="I73" s="37"/>
      <c r="J73" s="37"/>
      <c r="K73" s="37"/>
      <c r="L73" s="37"/>
    </row>
    <row r="74" spans="1:12" ht="15" customHeight="1" x14ac:dyDescent="0.25">
      <c r="A74" s="207" t="s">
        <v>117</v>
      </c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9"/>
    </row>
    <row r="75" spans="1:12" s="55" customFormat="1" ht="15.75" customHeight="1" x14ac:dyDescent="0.25">
      <c r="A75" s="6">
        <v>62</v>
      </c>
      <c r="B75" s="11" t="s">
        <v>43</v>
      </c>
      <c r="C75" s="3">
        <v>150</v>
      </c>
      <c r="D75" s="3">
        <v>1.1599999999999999</v>
      </c>
      <c r="E75" s="3">
        <v>3.8</v>
      </c>
      <c r="F75" s="3">
        <v>6.03</v>
      </c>
      <c r="G75" s="3">
        <v>62.5</v>
      </c>
      <c r="H75" s="3">
        <v>200</v>
      </c>
      <c r="I75" s="3">
        <v>1.55</v>
      </c>
      <c r="J75" s="3">
        <v>5.07</v>
      </c>
      <c r="K75" s="3">
        <v>8.0399999999999991</v>
      </c>
      <c r="L75" s="3">
        <v>83.33</v>
      </c>
    </row>
    <row r="76" spans="1:12" s="55" customFormat="1" ht="15.75" customHeight="1" x14ac:dyDescent="0.25">
      <c r="A76" s="6">
        <v>219</v>
      </c>
      <c r="B76" s="11" t="s">
        <v>34</v>
      </c>
      <c r="C76" s="3">
        <v>120</v>
      </c>
      <c r="D76" s="3">
        <v>4.41</v>
      </c>
      <c r="E76" s="3">
        <v>4.25</v>
      </c>
      <c r="F76" s="3">
        <v>28.27</v>
      </c>
      <c r="G76" s="3">
        <v>168.87</v>
      </c>
      <c r="H76" s="3">
        <v>130</v>
      </c>
      <c r="I76" s="3">
        <v>4.78</v>
      </c>
      <c r="J76" s="3">
        <v>4.5999999999999996</v>
      </c>
      <c r="K76" s="3">
        <v>30.63</v>
      </c>
      <c r="L76" s="3">
        <v>182.94</v>
      </c>
    </row>
    <row r="77" spans="1:12" s="55" customFormat="1" x14ac:dyDescent="0.25">
      <c r="A77" s="6">
        <v>312</v>
      </c>
      <c r="B77" s="47" t="s">
        <v>50</v>
      </c>
      <c r="C77" s="3">
        <v>60</v>
      </c>
      <c r="D77" s="3">
        <v>8.3000000000000007</v>
      </c>
      <c r="E77" s="3">
        <v>5.6</v>
      </c>
      <c r="F77" s="3">
        <v>3.36</v>
      </c>
      <c r="G77" s="3">
        <v>97.04</v>
      </c>
      <c r="H77" s="3">
        <v>70</v>
      </c>
      <c r="I77" s="3">
        <v>9.68</v>
      </c>
      <c r="J77" s="3">
        <v>6.53</v>
      </c>
      <c r="K77" s="3">
        <v>3.92</v>
      </c>
      <c r="L77" s="3">
        <v>113.21</v>
      </c>
    </row>
    <row r="78" spans="1:12" s="55" customFormat="1" x14ac:dyDescent="0.25">
      <c r="A78" s="6">
        <v>366</v>
      </c>
      <c r="B78" s="47" t="s">
        <v>36</v>
      </c>
      <c r="C78" s="3">
        <v>30</v>
      </c>
      <c r="D78" s="3">
        <v>0.16</v>
      </c>
      <c r="E78" s="3">
        <v>1.1000000000000001</v>
      </c>
      <c r="F78" s="3">
        <v>1.57</v>
      </c>
      <c r="G78" s="3">
        <v>16.850000000000001</v>
      </c>
      <c r="H78" s="3">
        <v>30</v>
      </c>
      <c r="I78" s="3">
        <v>0.16</v>
      </c>
      <c r="J78" s="3">
        <v>1.1000000000000001</v>
      </c>
      <c r="K78" s="3">
        <v>1.57</v>
      </c>
      <c r="L78" s="3">
        <v>16.850000000000001</v>
      </c>
    </row>
    <row r="79" spans="1:12" s="66" customFormat="1" ht="15.75" customHeight="1" x14ac:dyDescent="0.25">
      <c r="A79" s="6">
        <v>34</v>
      </c>
      <c r="B79" s="11" t="s">
        <v>37</v>
      </c>
      <c r="C79" s="3">
        <v>40</v>
      </c>
      <c r="D79" s="3">
        <v>0.88</v>
      </c>
      <c r="E79" s="3">
        <v>2.68</v>
      </c>
      <c r="F79" s="3">
        <v>4.12</v>
      </c>
      <c r="G79" s="3">
        <v>44</v>
      </c>
      <c r="H79" s="3">
        <v>50</v>
      </c>
      <c r="I79" s="3">
        <v>1.1000000000000001</v>
      </c>
      <c r="J79" s="3">
        <v>3.35</v>
      </c>
      <c r="K79" s="3">
        <v>5.15</v>
      </c>
      <c r="L79" s="3">
        <v>55</v>
      </c>
    </row>
    <row r="80" spans="1:12" s="124" customFormat="1" ht="15.75" customHeight="1" x14ac:dyDescent="0.25">
      <c r="A80" s="53">
        <v>394</v>
      </c>
      <c r="B80" s="11" t="s">
        <v>185</v>
      </c>
      <c r="C80" s="32">
        <v>150</v>
      </c>
      <c r="D80" s="32">
        <v>0.25</v>
      </c>
      <c r="E80" s="32">
        <v>0</v>
      </c>
      <c r="F80" s="32">
        <v>17</v>
      </c>
      <c r="G80" s="32">
        <v>68.989999999999995</v>
      </c>
      <c r="H80" s="32">
        <v>200</v>
      </c>
      <c r="I80" s="32">
        <v>0.33</v>
      </c>
      <c r="J80" s="32">
        <v>0</v>
      </c>
      <c r="K80" s="32">
        <v>22.67</v>
      </c>
      <c r="L80" s="32">
        <v>91.99</v>
      </c>
    </row>
    <row r="81" spans="1:12" s="124" customFormat="1" ht="15" customHeight="1" x14ac:dyDescent="0.25">
      <c r="A81" s="125" t="s">
        <v>113</v>
      </c>
      <c r="B81" s="10" t="s">
        <v>124</v>
      </c>
      <c r="C81" s="32">
        <v>40</v>
      </c>
      <c r="D81" s="32">
        <v>2.8</v>
      </c>
      <c r="E81" s="32">
        <v>0.28000000000000003</v>
      </c>
      <c r="F81" s="32">
        <v>19.96</v>
      </c>
      <c r="G81" s="32">
        <v>96</v>
      </c>
      <c r="H81" s="32">
        <v>50</v>
      </c>
      <c r="I81" s="32">
        <v>2.8</v>
      </c>
      <c r="J81" s="32">
        <v>0.28000000000000003</v>
      </c>
      <c r="K81" s="32">
        <v>19.96</v>
      </c>
      <c r="L81" s="32">
        <v>120</v>
      </c>
    </row>
    <row r="82" spans="1:12" ht="15" customHeight="1" x14ac:dyDescent="0.25">
      <c r="A82" s="80" t="s">
        <v>111</v>
      </c>
      <c r="B82" s="81"/>
      <c r="C82" s="6">
        <f t="shared" ref="C82:K82" si="8">SUM(C75:C81)</f>
        <v>590</v>
      </c>
      <c r="D82" s="6">
        <f t="shared" si="8"/>
        <v>17.96</v>
      </c>
      <c r="E82" s="6">
        <f t="shared" si="8"/>
        <v>17.71</v>
      </c>
      <c r="F82" s="6">
        <f t="shared" si="8"/>
        <v>80.31</v>
      </c>
      <c r="G82" s="6">
        <f t="shared" si="8"/>
        <v>554.25</v>
      </c>
      <c r="H82" s="6">
        <f t="shared" si="8"/>
        <v>730</v>
      </c>
      <c r="I82" s="6">
        <f t="shared" si="8"/>
        <v>20.399999999999999</v>
      </c>
      <c r="J82" s="6">
        <f t="shared" si="8"/>
        <v>20.930000000000003</v>
      </c>
      <c r="K82" s="6">
        <f t="shared" si="8"/>
        <v>91.94</v>
      </c>
      <c r="L82" s="6">
        <f>SUM(L75:L81)</f>
        <v>663.31999999999994</v>
      </c>
    </row>
    <row r="83" spans="1:12" ht="15" customHeight="1" x14ac:dyDescent="0.25">
      <c r="A83" s="58"/>
      <c r="B83" s="58"/>
      <c r="C83" s="58"/>
      <c r="D83" s="37"/>
      <c r="E83" s="37"/>
      <c r="F83" s="37"/>
      <c r="G83" s="37"/>
      <c r="H83" s="37"/>
      <c r="I83" s="37"/>
      <c r="J83" s="37"/>
      <c r="K83" s="37"/>
      <c r="L83" s="37"/>
    </row>
    <row r="84" spans="1:12" ht="15" customHeight="1" x14ac:dyDescent="0.25">
      <c r="A84" s="207" t="s">
        <v>125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9"/>
    </row>
    <row r="85" spans="1:12" s="66" customFormat="1" ht="15.75" customHeight="1" x14ac:dyDescent="0.25">
      <c r="A85" s="6" t="s">
        <v>113</v>
      </c>
      <c r="B85" s="11" t="s">
        <v>30</v>
      </c>
      <c r="C85" s="3">
        <v>200</v>
      </c>
      <c r="D85" s="3">
        <v>0.8</v>
      </c>
      <c r="E85" s="3">
        <v>0</v>
      </c>
      <c r="F85" s="3">
        <v>22.6</v>
      </c>
      <c r="G85" s="3">
        <v>92</v>
      </c>
      <c r="H85" s="3">
        <v>200</v>
      </c>
      <c r="I85" s="3">
        <v>0.8</v>
      </c>
      <c r="J85" s="3">
        <v>0</v>
      </c>
      <c r="K85" s="3">
        <v>22.6</v>
      </c>
      <c r="L85" s="3">
        <v>92</v>
      </c>
    </row>
    <row r="86" spans="1:12" s="66" customFormat="1" ht="15.75" customHeight="1" x14ac:dyDescent="0.25">
      <c r="A86" s="6" t="s">
        <v>113</v>
      </c>
      <c r="B86" s="12" t="s">
        <v>136</v>
      </c>
      <c r="C86" s="6">
        <v>150</v>
      </c>
      <c r="D86" s="6">
        <v>1.2</v>
      </c>
      <c r="E86" s="6">
        <v>0.3</v>
      </c>
      <c r="F86" s="6">
        <v>11.25</v>
      </c>
      <c r="G86" s="6">
        <v>57</v>
      </c>
      <c r="H86" s="6">
        <v>150</v>
      </c>
      <c r="I86" s="6">
        <v>1.2</v>
      </c>
      <c r="J86" s="6">
        <v>0.3</v>
      </c>
      <c r="K86" s="6">
        <v>11.25</v>
      </c>
      <c r="L86" s="6">
        <v>57</v>
      </c>
    </row>
    <row r="87" spans="1:12" ht="15" customHeight="1" x14ac:dyDescent="0.25">
      <c r="A87" s="80" t="s">
        <v>111</v>
      </c>
      <c r="B87" s="81"/>
      <c r="C87" s="6">
        <f t="shared" ref="C87:L87" si="9">SUM(C85:C86)</f>
        <v>350</v>
      </c>
      <c r="D87" s="6">
        <f t="shared" si="9"/>
        <v>2</v>
      </c>
      <c r="E87" s="6">
        <f t="shared" si="9"/>
        <v>0.3</v>
      </c>
      <c r="F87" s="6">
        <f t="shared" si="9"/>
        <v>33.85</v>
      </c>
      <c r="G87" s="6">
        <f t="shared" si="9"/>
        <v>149</v>
      </c>
      <c r="H87" s="6">
        <f t="shared" si="9"/>
        <v>350</v>
      </c>
      <c r="I87" s="6">
        <f t="shared" si="9"/>
        <v>2</v>
      </c>
      <c r="J87" s="6">
        <f t="shared" si="9"/>
        <v>0.3</v>
      </c>
      <c r="K87" s="6">
        <f t="shared" si="9"/>
        <v>33.85</v>
      </c>
      <c r="L87" s="6">
        <f t="shared" si="9"/>
        <v>149</v>
      </c>
    </row>
    <row r="88" spans="1:12" ht="15" customHeight="1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</row>
    <row r="89" spans="1:12" ht="15" customHeight="1" x14ac:dyDescent="0.25">
      <c r="A89" s="207" t="s">
        <v>129</v>
      </c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9"/>
    </row>
    <row r="90" spans="1:12" s="66" customFormat="1" ht="15.75" customHeight="1" x14ac:dyDescent="0.25">
      <c r="A90" s="6">
        <v>230</v>
      </c>
      <c r="B90" s="11" t="s">
        <v>163</v>
      </c>
      <c r="C90" s="3">
        <v>150</v>
      </c>
      <c r="D90" s="3">
        <v>16.03</v>
      </c>
      <c r="E90" s="3">
        <v>29.65</v>
      </c>
      <c r="F90" s="3">
        <v>2.46</v>
      </c>
      <c r="G90" s="3">
        <v>341</v>
      </c>
      <c r="H90" s="3">
        <v>180</v>
      </c>
      <c r="I90" s="3">
        <v>19.239999999999998</v>
      </c>
      <c r="J90" s="3">
        <v>5.69</v>
      </c>
      <c r="K90" s="3">
        <v>3.29</v>
      </c>
      <c r="L90" s="3">
        <v>455.3</v>
      </c>
    </row>
    <row r="91" spans="1:12" s="66" customFormat="1" ht="15.75" customHeight="1" x14ac:dyDescent="0.25">
      <c r="A91" s="6" t="s">
        <v>113</v>
      </c>
      <c r="B91" s="12" t="s">
        <v>115</v>
      </c>
      <c r="C91" s="6"/>
      <c r="D91" s="6"/>
      <c r="E91" s="6"/>
      <c r="F91" s="6"/>
      <c r="G91" s="6"/>
      <c r="H91" s="6">
        <v>15</v>
      </c>
      <c r="I91" s="6">
        <v>1.07</v>
      </c>
      <c r="J91" s="6">
        <v>0</v>
      </c>
      <c r="K91" s="6">
        <v>11.4</v>
      </c>
      <c r="L91" s="6">
        <v>45.6</v>
      </c>
    </row>
    <row r="92" spans="1:12" s="55" customFormat="1" ht="15" customHeight="1" x14ac:dyDescent="0.25">
      <c r="A92" s="6">
        <v>410</v>
      </c>
      <c r="B92" s="10" t="s">
        <v>130</v>
      </c>
      <c r="C92" s="3">
        <v>150</v>
      </c>
      <c r="D92" s="3">
        <v>4.4999999999999998E-2</v>
      </c>
      <c r="E92" s="3">
        <v>0</v>
      </c>
      <c r="F92" s="3">
        <v>4.51</v>
      </c>
      <c r="G92" s="3">
        <v>18.239999999999998</v>
      </c>
      <c r="H92" s="3">
        <v>200</v>
      </c>
      <c r="I92" s="3">
        <v>0.06</v>
      </c>
      <c r="J92" s="3">
        <v>0</v>
      </c>
      <c r="K92" s="3">
        <v>6.02</v>
      </c>
      <c r="L92" s="3">
        <v>24.32</v>
      </c>
    </row>
    <row r="93" spans="1:12" s="55" customFormat="1" ht="15" customHeight="1" x14ac:dyDescent="0.25">
      <c r="A93" s="63" t="s">
        <v>113</v>
      </c>
      <c r="B93" s="10" t="s">
        <v>16</v>
      </c>
      <c r="C93" s="3">
        <v>20</v>
      </c>
      <c r="D93" s="3">
        <v>3.4</v>
      </c>
      <c r="E93" s="3">
        <v>1.32</v>
      </c>
      <c r="F93" s="3">
        <v>17</v>
      </c>
      <c r="G93" s="3">
        <v>51.8</v>
      </c>
      <c r="H93" s="3">
        <v>25</v>
      </c>
      <c r="I93" s="3">
        <v>4.25</v>
      </c>
      <c r="J93" s="3">
        <v>1.65</v>
      </c>
      <c r="K93" s="3">
        <v>21.25</v>
      </c>
      <c r="L93" s="3">
        <v>64.8</v>
      </c>
    </row>
    <row r="94" spans="1:12" ht="15" customHeight="1" x14ac:dyDescent="0.25">
      <c r="A94" s="59" t="s">
        <v>111</v>
      </c>
      <c r="B94" s="59"/>
      <c r="C94" s="6">
        <f t="shared" ref="C94:K94" si="10">SUM(C90:C93)</f>
        <v>320</v>
      </c>
      <c r="D94" s="6">
        <f t="shared" si="10"/>
        <v>19.475000000000001</v>
      </c>
      <c r="E94" s="6">
        <f t="shared" si="10"/>
        <v>30.97</v>
      </c>
      <c r="F94" s="6">
        <f t="shared" si="10"/>
        <v>23.97</v>
      </c>
      <c r="G94" s="6">
        <f t="shared" si="10"/>
        <v>411.04</v>
      </c>
      <c r="H94" s="6">
        <f t="shared" si="10"/>
        <v>420</v>
      </c>
      <c r="I94" s="6">
        <f t="shared" si="10"/>
        <v>24.619999999999997</v>
      </c>
      <c r="J94" s="6">
        <f t="shared" si="10"/>
        <v>7.34</v>
      </c>
      <c r="K94" s="6">
        <f t="shared" si="10"/>
        <v>41.96</v>
      </c>
      <c r="L94" s="6">
        <f>SUM(L90:L93)</f>
        <v>590.02</v>
      </c>
    </row>
    <row r="95" spans="1:12" ht="15" customHeight="1" x14ac:dyDescent="0.25">
      <c r="A95" s="36" t="s">
        <v>131</v>
      </c>
      <c r="B95" s="57"/>
      <c r="C95" s="36">
        <f>C94+C87+C82+C72</f>
        <v>1596</v>
      </c>
      <c r="D95" s="57"/>
      <c r="E95" s="57"/>
      <c r="F95" s="57"/>
      <c r="G95" s="36">
        <f>G94+G87+G82+G72</f>
        <v>1459.22</v>
      </c>
      <c r="H95" s="36">
        <f>H94+H87+H82+H72</f>
        <v>1917</v>
      </c>
      <c r="I95" s="57"/>
      <c r="J95" s="57"/>
      <c r="K95" s="57"/>
      <c r="L95" s="36">
        <f>L94+L87+L82+L72</f>
        <v>1747.27</v>
      </c>
    </row>
    <row r="97" spans="1:12" ht="15" customHeight="1" x14ac:dyDescent="0.25">
      <c r="A97" s="204">
        <v>44557</v>
      </c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9"/>
    </row>
    <row r="98" spans="1:12" ht="15" customHeight="1" x14ac:dyDescent="0.25">
      <c r="A98" s="207" t="s">
        <v>116</v>
      </c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9"/>
    </row>
    <row r="99" spans="1:12" s="55" customFormat="1" ht="15.75" customHeight="1" x14ac:dyDescent="0.25">
      <c r="A99" s="6">
        <v>168</v>
      </c>
      <c r="B99" s="11" t="s">
        <v>42</v>
      </c>
      <c r="C99" s="3">
        <v>150</v>
      </c>
      <c r="D99" s="3">
        <v>5.58</v>
      </c>
      <c r="E99" s="3">
        <v>6.05</v>
      </c>
      <c r="F99" s="3">
        <v>26.46</v>
      </c>
      <c r="G99" s="3">
        <v>182.94</v>
      </c>
      <c r="H99" s="3">
        <v>180</v>
      </c>
      <c r="I99" s="3">
        <v>6.7</v>
      </c>
      <c r="J99" s="3">
        <v>7.3</v>
      </c>
      <c r="K99" s="3">
        <v>31.75</v>
      </c>
      <c r="L99" s="3">
        <v>219.53</v>
      </c>
    </row>
    <row r="100" spans="1:12" s="55" customFormat="1" ht="15.75" customHeight="1" x14ac:dyDescent="0.25">
      <c r="A100" s="6">
        <v>3</v>
      </c>
      <c r="B100" s="64" t="s">
        <v>153</v>
      </c>
      <c r="C100" s="6">
        <v>42</v>
      </c>
      <c r="D100" s="6">
        <v>4.41</v>
      </c>
      <c r="E100" s="6">
        <v>6.42</v>
      </c>
      <c r="F100" s="6">
        <v>13.58</v>
      </c>
      <c r="G100" s="6">
        <v>129.69999999999999</v>
      </c>
      <c r="H100" s="6">
        <v>51</v>
      </c>
      <c r="I100" s="6">
        <v>4.7300000000000004</v>
      </c>
      <c r="J100" s="6">
        <v>6.88</v>
      </c>
      <c r="K100" s="6">
        <v>14.56</v>
      </c>
      <c r="L100" s="6">
        <v>139</v>
      </c>
    </row>
    <row r="101" spans="1:12" s="55" customFormat="1" ht="15.75" customHeight="1" x14ac:dyDescent="0.25">
      <c r="A101" s="6">
        <v>410</v>
      </c>
      <c r="B101" s="10" t="s">
        <v>20</v>
      </c>
      <c r="C101" s="3">
        <v>150</v>
      </c>
      <c r="D101" s="3">
        <v>0.09</v>
      </c>
      <c r="E101" s="3">
        <v>0</v>
      </c>
      <c r="F101" s="3">
        <v>9.0299999999999994</v>
      </c>
      <c r="G101" s="3">
        <v>36.479999999999997</v>
      </c>
      <c r="H101" s="3">
        <v>200</v>
      </c>
      <c r="I101" s="3">
        <v>0.12</v>
      </c>
      <c r="J101" s="3">
        <v>0</v>
      </c>
      <c r="K101" s="3">
        <v>12.04</v>
      </c>
      <c r="L101" s="3">
        <v>48.64</v>
      </c>
    </row>
    <row r="102" spans="1:12" ht="15" customHeight="1" x14ac:dyDescent="0.25">
      <c r="A102" s="80" t="s">
        <v>111</v>
      </c>
      <c r="B102" s="81"/>
      <c r="C102" s="6">
        <f t="shared" ref="C102:H102" si="11">SUM(C99:C101)</f>
        <v>342</v>
      </c>
      <c r="D102" s="6">
        <f t="shared" si="11"/>
        <v>10.08</v>
      </c>
      <c r="E102" s="6">
        <f t="shared" si="11"/>
        <v>12.469999999999999</v>
      </c>
      <c r="F102" s="6">
        <f t="shared" si="11"/>
        <v>49.07</v>
      </c>
      <c r="G102" s="6">
        <f t="shared" si="11"/>
        <v>349.12</v>
      </c>
      <c r="H102" s="6">
        <f t="shared" si="11"/>
        <v>431</v>
      </c>
      <c r="I102" s="6">
        <f>SUM(I99:I101)</f>
        <v>11.549999999999999</v>
      </c>
      <c r="J102" s="6">
        <f>SUM(J99:J101)</f>
        <v>14.18</v>
      </c>
      <c r="K102" s="6">
        <f>SUM(K99:K101)</f>
        <v>58.35</v>
      </c>
      <c r="L102" s="6">
        <f>SUM(L99:L101)</f>
        <v>407.16999999999996</v>
      </c>
    </row>
    <row r="103" spans="1:12" ht="15" customHeight="1" x14ac:dyDescent="0.25">
      <c r="A103" s="58"/>
      <c r="B103" s="58"/>
      <c r="C103" s="58"/>
      <c r="D103" s="37"/>
      <c r="E103" s="37"/>
      <c r="F103" s="37"/>
      <c r="G103" s="37"/>
      <c r="H103" s="37"/>
      <c r="I103" s="37"/>
      <c r="J103" s="37"/>
      <c r="K103" s="37"/>
      <c r="L103" s="37"/>
    </row>
    <row r="104" spans="1:12" ht="15" customHeight="1" x14ac:dyDescent="0.25">
      <c r="A104" s="207" t="s">
        <v>117</v>
      </c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9"/>
    </row>
    <row r="105" spans="1:12" s="66" customFormat="1" x14ac:dyDescent="0.25">
      <c r="A105" s="6" t="s">
        <v>141</v>
      </c>
      <c r="B105" s="47" t="s">
        <v>144</v>
      </c>
      <c r="C105" s="3">
        <v>150</v>
      </c>
      <c r="D105" s="3">
        <v>1.4</v>
      </c>
      <c r="E105" s="3">
        <v>2.33</v>
      </c>
      <c r="F105" s="3">
        <v>8.17</v>
      </c>
      <c r="G105" s="3">
        <v>59.27</v>
      </c>
      <c r="H105" s="3">
        <v>200</v>
      </c>
      <c r="I105" s="3">
        <v>1.87</v>
      </c>
      <c r="J105" s="3">
        <v>3.11</v>
      </c>
      <c r="K105" s="3">
        <v>10.9</v>
      </c>
      <c r="L105" s="3">
        <v>79</v>
      </c>
    </row>
    <row r="106" spans="1:12" s="55" customFormat="1" ht="15.75" customHeight="1" x14ac:dyDescent="0.25">
      <c r="A106" s="6">
        <v>291</v>
      </c>
      <c r="B106" s="89" t="s">
        <v>217</v>
      </c>
      <c r="C106" s="6">
        <v>200</v>
      </c>
      <c r="D106" s="6">
        <v>14.26</v>
      </c>
      <c r="E106" s="6">
        <v>10.54</v>
      </c>
      <c r="F106" s="6">
        <v>32.68</v>
      </c>
      <c r="G106" s="6">
        <v>283.2</v>
      </c>
      <c r="H106" s="6">
        <v>220</v>
      </c>
      <c r="I106" s="6">
        <v>15.69</v>
      </c>
      <c r="J106" s="6">
        <v>11.59</v>
      </c>
      <c r="K106" s="6">
        <v>35.950000000000003</v>
      </c>
      <c r="L106" s="6">
        <v>310.42</v>
      </c>
    </row>
    <row r="107" spans="1:12" s="55" customFormat="1" x14ac:dyDescent="0.25">
      <c r="A107" s="6">
        <v>385</v>
      </c>
      <c r="B107" s="48" t="s">
        <v>219</v>
      </c>
      <c r="C107" s="6">
        <v>30</v>
      </c>
      <c r="D107" s="6">
        <v>0.5</v>
      </c>
      <c r="E107" s="6">
        <v>4.0199999999999996</v>
      </c>
      <c r="F107" s="6">
        <v>1.5</v>
      </c>
      <c r="G107" s="6">
        <v>44.04</v>
      </c>
      <c r="H107" s="6">
        <v>30</v>
      </c>
      <c r="I107" s="6">
        <v>0.5</v>
      </c>
      <c r="J107" s="6">
        <v>4.0199999999999996</v>
      </c>
      <c r="K107" s="6">
        <v>1.5</v>
      </c>
      <c r="L107" s="6">
        <v>44.04</v>
      </c>
    </row>
    <row r="108" spans="1:12" s="55" customFormat="1" ht="15.75" customHeight="1" x14ac:dyDescent="0.25">
      <c r="A108" s="6">
        <v>394</v>
      </c>
      <c r="B108" s="11" t="s">
        <v>185</v>
      </c>
      <c r="C108" s="3">
        <v>150</v>
      </c>
      <c r="D108" s="3">
        <v>0.25</v>
      </c>
      <c r="E108" s="3">
        <v>0</v>
      </c>
      <c r="F108" s="3">
        <v>17</v>
      </c>
      <c r="G108" s="3">
        <v>68.989999999999995</v>
      </c>
      <c r="H108" s="3">
        <v>200</v>
      </c>
      <c r="I108" s="3">
        <v>0.33</v>
      </c>
      <c r="J108" s="3">
        <v>0</v>
      </c>
      <c r="K108" s="3">
        <v>22.67</v>
      </c>
      <c r="L108" s="3">
        <v>91.99</v>
      </c>
    </row>
    <row r="109" spans="1:12" s="55" customFormat="1" ht="15" customHeight="1" x14ac:dyDescent="0.25">
      <c r="A109" s="63" t="s">
        <v>113</v>
      </c>
      <c r="B109" s="10" t="s">
        <v>124</v>
      </c>
      <c r="C109" s="3">
        <v>20</v>
      </c>
      <c r="D109" s="3">
        <v>2.8</v>
      </c>
      <c r="E109" s="3">
        <v>0.28000000000000003</v>
      </c>
      <c r="F109" s="3">
        <v>19.96</v>
      </c>
      <c r="G109" s="3">
        <v>48</v>
      </c>
      <c r="H109" s="3">
        <v>50</v>
      </c>
      <c r="I109" s="3">
        <v>2.8</v>
      </c>
      <c r="J109" s="3">
        <v>0.28000000000000003</v>
      </c>
      <c r="K109" s="3">
        <v>19.96</v>
      </c>
      <c r="L109" s="3">
        <v>120</v>
      </c>
    </row>
    <row r="110" spans="1:12" ht="15" customHeight="1" x14ac:dyDescent="0.25">
      <c r="A110" s="80" t="s">
        <v>111</v>
      </c>
      <c r="B110" s="81"/>
      <c r="C110" s="6">
        <f t="shared" ref="C110:L110" si="12">SUM(C105:C109)</f>
        <v>550</v>
      </c>
      <c r="D110" s="6">
        <f t="shared" si="12"/>
        <v>19.21</v>
      </c>
      <c r="E110" s="6">
        <f t="shared" si="12"/>
        <v>17.170000000000002</v>
      </c>
      <c r="F110" s="6">
        <f t="shared" si="12"/>
        <v>79.31</v>
      </c>
      <c r="G110" s="6">
        <f t="shared" si="12"/>
        <v>503.5</v>
      </c>
      <c r="H110" s="6">
        <f t="shared" si="12"/>
        <v>700</v>
      </c>
      <c r="I110" s="6">
        <f t="shared" si="12"/>
        <v>21.189999999999998</v>
      </c>
      <c r="J110" s="6">
        <f t="shared" si="12"/>
        <v>19</v>
      </c>
      <c r="K110" s="6">
        <f t="shared" si="12"/>
        <v>90.980000000000018</v>
      </c>
      <c r="L110" s="6">
        <f t="shared" si="12"/>
        <v>645.45000000000005</v>
      </c>
    </row>
    <row r="111" spans="1:12" ht="15" customHeight="1" x14ac:dyDescent="0.25">
      <c r="A111" s="58"/>
      <c r="B111" s="58"/>
      <c r="C111" s="58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2" ht="15" customHeight="1" x14ac:dyDescent="0.25">
      <c r="A112" s="207" t="s">
        <v>125</v>
      </c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9"/>
    </row>
    <row r="113" spans="1:12" s="55" customFormat="1" ht="15.75" customHeight="1" x14ac:dyDescent="0.25">
      <c r="A113" s="6" t="s">
        <v>113</v>
      </c>
      <c r="B113" s="59" t="s">
        <v>216</v>
      </c>
      <c r="C113" s="6">
        <v>200</v>
      </c>
      <c r="D113" s="6">
        <v>6</v>
      </c>
      <c r="E113" s="6">
        <v>6.4</v>
      </c>
      <c r="F113" s="6">
        <v>9.4</v>
      </c>
      <c r="G113" s="6">
        <v>116</v>
      </c>
      <c r="H113" s="6">
        <v>200</v>
      </c>
      <c r="I113" s="6">
        <v>6</v>
      </c>
      <c r="J113" s="6">
        <v>6.4</v>
      </c>
      <c r="K113" s="6">
        <v>9.4</v>
      </c>
      <c r="L113" s="6">
        <v>116</v>
      </c>
    </row>
    <row r="114" spans="1:12" s="55" customFormat="1" x14ac:dyDescent="0.25">
      <c r="A114" s="6" t="s">
        <v>113</v>
      </c>
      <c r="B114" s="12" t="s">
        <v>112</v>
      </c>
      <c r="C114" s="6"/>
      <c r="D114" s="6"/>
      <c r="E114" s="6"/>
      <c r="F114" s="6"/>
      <c r="G114" s="6"/>
      <c r="H114" s="6">
        <v>15</v>
      </c>
      <c r="I114" s="6">
        <v>1.1299999999999999</v>
      </c>
      <c r="J114" s="6">
        <v>2.25</v>
      </c>
      <c r="K114" s="6">
        <v>10.4</v>
      </c>
      <c r="L114" s="6">
        <v>66</v>
      </c>
    </row>
    <row r="115" spans="1:12" ht="15" customHeight="1" x14ac:dyDescent="0.25">
      <c r="A115" s="213" t="s">
        <v>111</v>
      </c>
      <c r="B115" s="214"/>
      <c r="C115" s="215"/>
      <c r="D115" s="6">
        <f t="shared" ref="D115:K115" si="13">SUM(D113:D113)</f>
        <v>6</v>
      </c>
      <c r="E115" s="6">
        <f t="shared" si="13"/>
        <v>6.4</v>
      </c>
      <c r="F115" s="6">
        <f t="shared" si="13"/>
        <v>9.4</v>
      </c>
      <c r="G115" s="6">
        <f t="shared" si="13"/>
        <v>116</v>
      </c>
      <c r="H115" s="6">
        <f t="shared" si="13"/>
        <v>200</v>
      </c>
      <c r="I115" s="6">
        <f t="shared" si="13"/>
        <v>6</v>
      </c>
      <c r="J115" s="6">
        <f t="shared" si="13"/>
        <v>6.4</v>
      </c>
      <c r="K115" s="6">
        <f t="shared" si="13"/>
        <v>9.4</v>
      </c>
      <c r="L115" s="6">
        <f>SUM(L113:L114)</f>
        <v>182</v>
      </c>
    </row>
    <row r="116" spans="1:12" ht="15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</row>
    <row r="117" spans="1:12" ht="15" customHeight="1" x14ac:dyDescent="0.25">
      <c r="A117" s="207" t="s">
        <v>129</v>
      </c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9"/>
    </row>
    <row r="118" spans="1:12" s="66" customFormat="1" ht="15.75" customHeight="1" x14ac:dyDescent="0.25">
      <c r="A118" s="6">
        <v>217</v>
      </c>
      <c r="B118" s="12" t="s">
        <v>94</v>
      </c>
      <c r="C118" s="6">
        <v>150</v>
      </c>
      <c r="D118" s="6">
        <v>6.3</v>
      </c>
      <c r="E118" s="6">
        <v>5.25</v>
      </c>
      <c r="F118" s="6">
        <v>18.600000000000001</v>
      </c>
      <c r="G118" s="6">
        <v>147.9</v>
      </c>
      <c r="H118" s="6">
        <v>200</v>
      </c>
      <c r="I118" s="6">
        <v>8.4</v>
      </c>
      <c r="J118" s="6">
        <v>7</v>
      </c>
      <c r="K118" s="6">
        <v>24.8</v>
      </c>
      <c r="L118" s="6">
        <v>197.2</v>
      </c>
    </row>
    <row r="119" spans="1:12" s="87" customFormat="1" ht="15.75" customHeight="1" x14ac:dyDescent="0.25">
      <c r="A119" s="6">
        <v>472</v>
      </c>
      <c r="B119" s="11" t="s">
        <v>92</v>
      </c>
      <c r="C119" s="3">
        <v>40</v>
      </c>
      <c r="D119" s="3">
        <v>2.71</v>
      </c>
      <c r="E119" s="3">
        <v>5.58</v>
      </c>
      <c r="F119" s="3">
        <v>20.85</v>
      </c>
      <c r="G119" s="3">
        <v>144.80000000000001</v>
      </c>
      <c r="H119" s="3">
        <v>60</v>
      </c>
      <c r="I119" s="3">
        <v>4.0599999999999996</v>
      </c>
      <c r="J119" s="3">
        <v>8.3699999999999992</v>
      </c>
      <c r="K119" s="3">
        <v>31.28</v>
      </c>
      <c r="L119" s="3">
        <v>217.2</v>
      </c>
    </row>
    <row r="120" spans="1:12" s="55" customFormat="1" ht="15" customHeight="1" x14ac:dyDescent="0.25">
      <c r="A120" s="6">
        <v>410</v>
      </c>
      <c r="B120" s="10" t="s">
        <v>130</v>
      </c>
      <c r="C120" s="3">
        <v>150</v>
      </c>
      <c r="D120" s="3">
        <v>4.4999999999999998E-2</v>
      </c>
      <c r="E120" s="3">
        <v>0</v>
      </c>
      <c r="F120" s="3">
        <v>4.51</v>
      </c>
      <c r="G120" s="3">
        <v>18.239999999999998</v>
      </c>
      <c r="H120" s="3">
        <v>200</v>
      </c>
      <c r="I120" s="3">
        <v>0.06</v>
      </c>
      <c r="J120" s="3">
        <v>0</v>
      </c>
      <c r="K120" s="3">
        <v>6.02</v>
      </c>
      <c r="L120" s="3">
        <v>24.32</v>
      </c>
    </row>
    <row r="121" spans="1:12" s="55" customFormat="1" ht="15" customHeight="1" x14ac:dyDescent="0.25">
      <c r="A121" s="63" t="s">
        <v>113</v>
      </c>
      <c r="B121" s="10" t="s">
        <v>16</v>
      </c>
      <c r="C121" s="3">
        <v>20</v>
      </c>
      <c r="D121" s="3">
        <v>3.4</v>
      </c>
      <c r="E121" s="3">
        <v>1.32</v>
      </c>
      <c r="F121" s="3">
        <v>17</v>
      </c>
      <c r="G121" s="3">
        <v>51.8</v>
      </c>
      <c r="H121" s="3">
        <v>25</v>
      </c>
      <c r="I121" s="3">
        <v>4.25</v>
      </c>
      <c r="J121" s="3">
        <v>1.65</v>
      </c>
      <c r="K121" s="3">
        <v>21.25</v>
      </c>
      <c r="L121" s="3">
        <v>64.8</v>
      </c>
    </row>
    <row r="122" spans="1:12" ht="15" customHeight="1" x14ac:dyDescent="0.25">
      <c r="A122" s="59" t="s">
        <v>111</v>
      </c>
      <c r="B122" s="59"/>
      <c r="C122" s="6">
        <f t="shared" ref="C122:L122" si="14">SUM(C118:C121)</f>
        <v>360</v>
      </c>
      <c r="D122" s="6">
        <f t="shared" si="14"/>
        <v>12.455</v>
      </c>
      <c r="E122" s="6">
        <f t="shared" si="14"/>
        <v>12.15</v>
      </c>
      <c r="F122" s="6">
        <f t="shared" si="14"/>
        <v>60.96</v>
      </c>
      <c r="G122" s="6">
        <f t="shared" si="14"/>
        <v>362.74000000000007</v>
      </c>
      <c r="H122" s="6">
        <f t="shared" si="14"/>
        <v>485</v>
      </c>
      <c r="I122" s="6">
        <f t="shared" si="14"/>
        <v>16.770000000000003</v>
      </c>
      <c r="J122" s="6">
        <f t="shared" si="14"/>
        <v>17.02</v>
      </c>
      <c r="K122" s="6">
        <f t="shared" si="14"/>
        <v>83.35</v>
      </c>
      <c r="L122" s="6">
        <f t="shared" si="14"/>
        <v>503.52</v>
      </c>
    </row>
    <row r="123" spans="1:12" ht="15" customHeight="1" x14ac:dyDescent="0.25">
      <c r="A123" s="36" t="s">
        <v>131</v>
      </c>
      <c r="B123" s="57"/>
      <c r="C123" s="36">
        <f>C122+C113+C110+C102</f>
        <v>1452</v>
      </c>
      <c r="D123" s="57"/>
      <c r="E123" s="57"/>
      <c r="F123" s="57"/>
      <c r="G123" s="36">
        <f>G122+G115+G110+G102</f>
        <v>1331.3600000000001</v>
      </c>
      <c r="H123" s="36">
        <f>H122+H115+H110+H102</f>
        <v>1816</v>
      </c>
      <c r="I123" s="57"/>
      <c r="J123" s="57"/>
      <c r="K123" s="57"/>
      <c r="L123" s="36">
        <f>L122+L115+L110+L102</f>
        <v>1738.1399999999999</v>
      </c>
    </row>
    <row r="125" spans="1:12" ht="15" customHeight="1" x14ac:dyDescent="0.25">
      <c r="A125" s="204">
        <v>44558</v>
      </c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9"/>
    </row>
    <row r="126" spans="1:12" ht="15" customHeight="1" x14ac:dyDescent="0.25">
      <c r="A126" s="207" t="s">
        <v>116</v>
      </c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9"/>
    </row>
    <row r="127" spans="1:12" s="55" customFormat="1" ht="15.75" customHeight="1" x14ac:dyDescent="0.25">
      <c r="A127" s="6">
        <v>168</v>
      </c>
      <c r="B127" s="11" t="s">
        <v>31</v>
      </c>
      <c r="C127" s="3">
        <v>150</v>
      </c>
      <c r="D127" s="3">
        <v>5.96</v>
      </c>
      <c r="E127" s="3">
        <v>6.16</v>
      </c>
      <c r="F127" s="3">
        <v>26.36</v>
      </c>
      <c r="G127" s="3">
        <v>184.63</v>
      </c>
      <c r="H127" s="3">
        <v>180</v>
      </c>
      <c r="I127" s="3">
        <v>7.16</v>
      </c>
      <c r="J127" s="3">
        <v>7.39</v>
      </c>
      <c r="K127" s="3">
        <v>28.94</v>
      </c>
      <c r="L127" s="3">
        <v>221.54</v>
      </c>
    </row>
    <row r="128" spans="1:12" s="55" customFormat="1" ht="15.75" customHeight="1" x14ac:dyDescent="0.25">
      <c r="A128" s="6">
        <v>1</v>
      </c>
      <c r="B128" s="12" t="s">
        <v>110</v>
      </c>
      <c r="C128" s="6">
        <v>36</v>
      </c>
      <c r="D128" s="6">
        <v>2.17</v>
      </c>
      <c r="E128" s="6">
        <v>6.79</v>
      </c>
      <c r="F128" s="6">
        <v>13.15</v>
      </c>
      <c r="G128" s="6">
        <v>122.4</v>
      </c>
      <c r="H128" s="6">
        <v>37</v>
      </c>
      <c r="I128" s="6">
        <v>2.2599999999999998</v>
      </c>
      <c r="J128" s="6">
        <v>6.98</v>
      </c>
      <c r="K128" s="6">
        <v>13.52</v>
      </c>
      <c r="L128" s="6">
        <v>125.8</v>
      </c>
    </row>
    <row r="129" spans="1:12" s="55" customFormat="1" ht="15.75" customHeight="1" x14ac:dyDescent="0.25">
      <c r="A129" s="6">
        <v>414</v>
      </c>
      <c r="B129" s="11" t="s">
        <v>24</v>
      </c>
      <c r="C129" s="3">
        <v>150</v>
      </c>
      <c r="D129" s="3">
        <v>2.09</v>
      </c>
      <c r="E129" s="3">
        <v>2.39</v>
      </c>
      <c r="F129" s="3">
        <v>14.78</v>
      </c>
      <c r="G129" s="3">
        <v>89.02</v>
      </c>
      <c r="H129" s="3">
        <v>200</v>
      </c>
      <c r="I129" s="3">
        <v>2.79</v>
      </c>
      <c r="J129" s="3">
        <v>3.19</v>
      </c>
      <c r="K129" s="3">
        <v>19.71</v>
      </c>
      <c r="L129" s="3">
        <v>118.69</v>
      </c>
    </row>
    <row r="130" spans="1:12" ht="15" customHeight="1" x14ac:dyDescent="0.25">
      <c r="A130" s="80" t="s">
        <v>111</v>
      </c>
      <c r="B130" s="81"/>
      <c r="C130" s="6">
        <f t="shared" ref="C130:H130" si="15">SUM(C127:C129)</f>
        <v>336</v>
      </c>
      <c r="D130" s="6">
        <f t="shared" si="15"/>
        <v>10.219999999999999</v>
      </c>
      <c r="E130" s="6">
        <f t="shared" si="15"/>
        <v>15.34</v>
      </c>
      <c r="F130" s="6">
        <f t="shared" si="15"/>
        <v>54.29</v>
      </c>
      <c r="G130" s="6">
        <f t="shared" si="15"/>
        <v>396.04999999999995</v>
      </c>
      <c r="H130" s="6">
        <f t="shared" si="15"/>
        <v>417</v>
      </c>
      <c r="I130" s="6">
        <f>SUM(I127:I129)</f>
        <v>12.21</v>
      </c>
      <c r="J130" s="6">
        <f>SUM(J127:J129)</f>
        <v>17.560000000000002</v>
      </c>
      <c r="K130" s="6">
        <f>SUM(K127:K129)</f>
        <v>62.17</v>
      </c>
      <c r="L130" s="6">
        <f>SUM(L127:L129)</f>
        <v>466.03</v>
      </c>
    </row>
    <row r="131" spans="1:12" ht="15" customHeight="1" x14ac:dyDescent="0.25">
      <c r="A131" s="58"/>
      <c r="B131" s="58"/>
      <c r="C131" s="58"/>
      <c r="D131" s="37"/>
      <c r="E131" s="37"/>
      <c r="F131" s="37"/>
      <c r="G131" s="37"/>
      <c r="H131" s="37"/>
      <c r="I131" s="37"/>
      <c r="J131" s="37"/>
      <c r="K131" s="37"/>
      <c r="L131" s="37"/>
    </row>
    <row r="132" spans="1:12" ht="15" customHeight="1" x14ac:dyDescent="0.25">
      <c r="A132" s="207" t="s">
        <v>117</v>
      </c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9"/>
    </row>
    <row r="133" spans="1:12" s="55" customFormat="1" x14ac:dyDescent="0.25">
      <c r="A133" s="6">
        <v>91</v>
      </c>
      <c r="B133" s="12" t="s">
        <v>85</v>
      </c>
      <c r="C133" s="3">
        <v>150</v>
      </c>
      <c r="D133" s="3">
        <v>6</v>
      </c>
      <c r="E133" s="3">
        <v>8.85</v>
      </c>
      <c r="F133" s="3">
        <v>9.24</v>
      </c>
      <c r="G133" s="3">
        <v>155.24</v>
      </c>
      <c r="H133" s="3">
        <v>200</v>
      </c>
      <c r="I133" s="3">
        <v>8</v>
      </c>
      <c r="J133" s="3">
        <v>11.8</v>
      </c>
      <c r="K133" s="3">
        <v>12.32</v>
      </c>
      <c r="L133" s="3">
        <v>206.99</v>
      </c>
    </row>
    <row r="134" spans="1:12" s="55" customFormat="1" x14ac:dyDescent="0.25">
      <c r="A134" s="6">
        <v>332</v>
      </c>
      <c r="B134" s="12" t="s">
        <v>90</v>
      </c>
      <c r="C134" s="6">
        <v>120</v>
      </c>
      <c r="D134" s="6">
        <v>2.92</v>
      </c>
      <c r="E134" s="6">
        <v>4.29</v>
      </c>
      <c r="F134" s="6">
        <v>29.34</v>
      </c>
      <c r="G134" s="6">
        <v>167.76</v>
      </c>
      <c r="H134" s="3">
        <v>130</v>
      </c>
      <c r="I134" s="6">
        <v>3.16</v>
      </c>
      <c r="J134" s="6">
        <v>4.6500000000000004</v>
      </c>
      <c r="K134" s="6">
        <v>31.79</v>
      </c>
      <c r="L134" s="6">
        <v>181.74</v>
      </c>
    </row>
    <row r="135" spans="1:12" s="55" customFormat="1" x14ac:dyDescent="0.25">
      <c r="A135" s="6">
        <v>296</v>
      </c>
      <c r="B135" s="12" t="s">
        <v>105</v>
      </c>
      <c r="C135" s="6">
        <v>60</v>
      </c>
      <c r="D135" s="6">
        <v>11.67</v>
      </c>
      <c r="E135" s="6">
        <v>8.5399999999999991</v>
      </c>
      <c r="F135" s="6">
        <v>12.53</v>
      </c>
      <c r="G135" s="6">
        <v>174</v>
      </c>
      <c r="H135" s="6">
        <v>70</v>
      </c>
      <c r="I135" s="6">
        <v>13.6</v>
      </c>
      <c r="J135" s="6">
        <v>9.9600000000000009</v>
      </c>
      <c r="K135" s="6">
        <v>14.61</v>
      </c>
      <c r="L135" s="6">
        <v>232</v>
      </c>
    </row>
    <row r="136" spans="1:12" s="55" customFormat="1" x14ac:dyDescent="0.25">
      <c r="A136" s="6">
        <v>385</v>
      </c>
      <c r="B136" s="48" t="s">
        <v>219</v>
      </c>
      <c r="C136" s="6">
        <v>30</v>
      </c>
      <c r="D136" s="6">
        <v>0.5</v>
      </c>
      <c r="E136" s="6">
        <v>4.0199999999999996</v>
      </c>
      <c r="F136" s="6">
        <v>1.5</v>
      </c>
      <c r="G136" s="6">
        <v>44.04</v>
      </c>
      <c r="H136" s="6">
        <v>30</v>
      </c>
      <c r="I136" s="6">
        <v>0.5</v>
      </c>
      <c r="J136" s="6">
        <v>4.0199999999999996</v>
      </c>
      <c r="K136" s="6">
        <v>1.5</v>
      </c>
      <c r="L136" s="6">
        <v>44.04</v>
      </c>
    </row>
    <row r="137" spans="1:12" s="55" customFormat="1" ht="15.75" customHeight="1" x14ac:dyDescent="0.25">
      <c r="A137" s="6">
        <v>394</v>
      </c>
      <c r="B137" s="11" t="s">
        <v>139</v>
      </c>
      <c r="C137" s="3">
        <v>150</v>
      </c>
      <c r="D137" s="3">
        <v>0.25</v>
      </c>
      <c r="E137" s="3">
        <v>0</v>
      </c>
      <c r="F137" s="3">
        <v>17</v>
      </c>
      <c r="G137" s="3">
        <v>68.989999999999995</v>
      </c>
      <c r="H137" s="3">
        <v>200</v>
      </c>
      <c r="I137" s="3">
        <v>0.33</v>
      </c>
      <c r="J137" s="3">
        <v>0</v>
      </c>
      <c r="K137" s="3">
        <v>22.67</v>
      </c>
      <c r="L137" s="3">
        <v>91.99</v>
      </c>
    </row>
    <row r="138" spans="1:12" s="55" customFormat="1" ht="15" customHeight="1" x14ac:dyDescent="0.25">
      <c r="A138" s="63" t="s">
        <v>113</v>
      </c>
      <c r="B138" s="10" t="s">
        <v>124</v>
      </c>
      <c r="C138" s="3">
        <v>20</v>
      </c>
      <c r="D138" s="3">
        <v>2.8</v>
      </c>
      <c r="E138" s="3">
        <v>0.28000000000000003</v>
      </c>
      <c r="F138" s="3">
        <v>19.96</v>
      </c>
      <c r="G138" s="3">
        <v>48</v>
      </c>
      <c r="H138" s="3">
        <v>50</v>
      </c>
      <c r="I138" s="3">
        <v>2.8</v>
      </c>
      <c r="J138" s="3">
        <v>0.28000000000000003</v>
      </c>
      <c r="K138" s="3">
        <v>19.96</v>
      </c>
      <c r="L138" s="3">
        <v>120</v>
      </c>
    </row>
    <row r="139" spans="1:12" ht="15" customHeight="1" x14ac:dyDescent="0.25">
      <c r="A139" s="80" t="s">
        <v>111</v>
      </c>
      <c r="B139" s="81"/>
      <c r="C139" s="6">
        <f t="shared" ref="C139:L139" si="16">SUM(C133:C138)</f>
        <v>530</v>
      </c>
      <c r="D139" s="6">
        <f t="shared" si="16"/>
        <v>24.14</v>
      </c>
      <c r="E139" s="6">
        <f t="shared" si="16"/>
        <v>25.98</v>
      </c>
      <c r="F139" s="6">
        <f t="shared" si="16"/>
        <v>89.57</v>
      </c>
      <c r="G139" s="6">
        <f>SUM(G133:G138)</f>
        <v>658.03</v>
      </c>
      <c r="H139" s="6">
        <f t="shared" si="16"/>
        <v>680</v>
      </c>
      <c r="I139" s="6">
        <f t="shared" si="16"/>
        <v>28.389999999999997</v>
      </c>
      <c r="J139" s="6">
        <f t="shared" si="16"/>
        <v>30.710000000000004</v>
      </c>
      <c r="K139" s="6">
        <f t="shared" si="16"/>
        <v>102.85</v>
      </c>
      <c r="L139" s="6">
        <f t="shared" si="16"/>
        <v>876.76</v>
      </c>
    </row>
    <row r="140" spans="1:12" ht="15" customHeight="1" x14ac:dyDescent="0.25">
      <c r="A140" s="58"/>
      <c r="B140" s="58"/>
      <c r="C140" s="58"/>
      <c r="D140" s="37"/>
      <c r="E140" s="37"/>
      <c r="F140" s="37"/>
      <c r="G140" s="37"/>
      <c r="H140" s="37"/>
      <c r="I140" s="37"/>
      <c r="J140" s="37"/>
      <c r="K140" s="37"/>
      <c r="L140" s="37"/>
    </row>
    <row r="141" spans="1:12" ht="15" customHeight="1" x14ac:dyDescent="0.25">
      <c r="A141" s="207" t="s">
        <v>125</v>
      </c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9"/>
    </row>
    <row r="142" spans="1:12" s="66" customFormat="1" ht="15.75" customHeight="1" x14ac:dyDescent="0.25">
      <c r="A142" s="6">
        <v>417</v>
      </c>
      <c r="B142" s="11" t="s">
        <v>206</v>
      </c>
      <c r="C142" s="5">
        <v>150</v>
      </c>
      <c r="D142" s="5">
        <v>0.08</v>
      </c>
      <c r="E142" s="5">
        <v>0</v>
      </c>
      <c r="F142" s="5">
        <v>15.8</v>
      </c>
      <c r="G142" s="5">
        <v>63.52</v>
      </c>
      <c r="H142" s="3">
        <v>200</v>
      </c>
      <c r="I142" s="5">
        <v>0.11</v>
      </c>
      <c r="J142" s="5">
        <v>0</v>
      </c>
      <c r="K142" s="5">
        <v>21.1</v>
      </c>
      <c r="L142" s="3">
        <v>84.7</v>
      </c>
    </row>
    <row r="143" spans="1:12" ht="15" customHeight="1" x14ac:dyDescent="0.25">
      <c r="A143" s="213" t="s">
        <v>111</v>
      </c>
      <c r="B143" s="214"/>
      <c r="C143" s="215"/>
      <c r="D143" s="6">
        <f>SUM(D142:D142)</f>
        <v>0.08</v>
      </c>
      <c r="E143" s="6">
        <f>SUM(E142:E142)</f>
        <v>0</v>
      </c>
      <c r="F143" s="6">
        <f>SUM(F142:F142)</f>
        <v>15.8</v>
      </c>
      <c r="G143" s="6">
        <f>SUM(G142:G142)</f>
        <v>63.52</v>
      </c>
      <c r="H143" s="6"/>
      <c r="I143" s="6">
        <f>SUM(I142:I142)</f>
        <v>0.11</v>
      </c>
      <c r="J143" s="6">
        <f>SUM(J142:J142)</f>
        <v>0</v>
      </c>
      <c r="K143" s="6">
        <f>SUM(K142:K142)</f>
        <v>21.1</v>
      </c>
      <c r="L143" s="6">
        <f>SUM(L142:L142)</f>
        <v>84.7</v>
      </c>
    </row>
    <row r="144" spans="1:12" ht="15" customHeight="1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</row>
    <row r="145" spans="1:12" ht="15" customHeight="1" x14ac:dyDescent="0.25">
      <c r="A145" s="207" t="s">
        <v>129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9"/>
    </row>
    <row r="146" spans="1:12" s="66" customFormat="1" x14ac:dyDescent="0.25">
      <c r="A146" s="6">
        <v>86</v>
      </c>
      <c r="B146" s="12" t="s">
        <v>103</v>
      </c>
      <c r="C146" s="3">
        <v>150</v>
      </c>
      <c r="D146" s="3">
        <v>6</v>
      </c>
      <c r="E146" s="3">
        <v>8.85</v>
      </c>
      <c r="F146" s="3">
        <v>9.24</v>
      </c>
      <c r="G146" s="3">
        <v>155.24</v>
      </c>
      <c r="H146" s="3">
        <v>200</v>
      </c>
      <c r="I146" s="3">
        <v>8</v>
      </c>
      <c r="J146" s="3">
        <v>11.8</v>
      </c>
      <c r="K146" s="3">
        <v>12.32</v>
      </c>
      <c r="L146" s="3">
        <v>206.99</v>
      </c>
    </row>
    <row r="147" spans="1:12" s="55" customFormat="1" x14ac:dyDescent="0.25">
      <c r="A147" s="6" t="s">
        <v>113</v>
      </c>
      <c r="B147" s="12" t="s">
        <v>112</v>
      </c>
      <c r="C147" s="6">
        <v>15</v>
      </c>
      <c r="D147" s="6">
        <v>1.1299999999999999</v>
      </c>
      <c r="E147" s="6">
        <v>2.25</v>
      </c>
      <c r="F147" s="6">
        <v>10.4</v>
      </c>
      <c r="G147" s="6">
        <v>66</v>
      </c>
      <c r="H147" s="6">
        <v>15</v>
      </c>
      <c r="I147" s="6">
        <v>1.1299999999999999</v>
      </c>
      <c r="J147" s="6">
        <v>2.25</v>
      </c>
      <c r="K147" s="6">
        <v>10.4</v>
      </c>
      <c r="L147" s="6">
        <v>66</v>
      </c>
    </row>
    <row r="148" spans="1:12" s="55" customFormat="1" ht="15" customHeight="1" x14ac:dyDescent="0.25">
      <c r="A148" s="6">
        <v>410</v>
      </c>
      <c r="B148" s="10" t="s">
        <v>130</v>
      </c>
      <c r="C148" s="3">
        <v>150</v>
      </c>
      <c r="D148" s="3">
        <v>4.4999999999999998E-2</v>
      </c>
      <c r="E148" s="3">
        <v>0</v>
      </c>
      <c r="F148" s="3">
        <v>4.51</v>
      </c>
      <c r="G148" s="3">
        <v>18.239999999999998</v>
      </c>
      <c r="H148" s="3">
        <v>200</v>
      </c>
      <c r="I148" s="3">
        <v>0.06</v>
      </c>
      <c r="J148" s="3">
        <v>0</v>
      </c>
      <c r="K148" s="3">
        <v>6.02</v>
      </c>
      <c r="L148" s="3">
        <v>24.32</v>
      </c>
    </row>
    <row r="149" spans="1:12" s="55" customFormat="1" ht="15" customHeight="1" x14ac:dyDescent="0.25">
      <c r="A149" s="63" t="s">
        <v>113</v>
      </c>
      <c r="B149" s="10" t="s">
        <v>16</v>
      </c>
      <c r="C149" s="3">
        <v>20</v>
      </c>
      <c r="D149" s="3">
        <v>3.4</v>
      </c>
      <c r="E149" s="3">
        <v>1.32</v>
      </c>
      <c r="F149" s="3">
        <v>17</v>
      </c>
      <c r="G149" s="3">
        <v>51.8</v>
      </c>
      <c r="H149" s="3">
        <v>25</v>
      </c>
      <c r="I149" s="3">
        <v>4.25</v>
      </c>
      <c r="J149" s="3">
        <v>1.65</v>
      </c>
      <c r="K149" s="3">
        <v>21.25</v>
      </c>
      <c r="L149" s="3">
        <v>64.8</v>
      </c>
    </row>
    <row r="150" spans="1:12" ht="15" customHeight="1" x14ac:dyDescent="0.25">
      <c r="A150" s="59" t="s">
        <v>111</v>
      </c>
      <c r="B150" s="59"/>
      <c r="C150" s="6">
        <f>SUM(C146:C149)</f>
        <v>335</v>
      </c>
      <c r="D150" s="6">
        <f t="shared" ref="D150:K150" si="17">SUM(D146:D148)</f>
        <v>7.1749999999999998</v>
      </c>
      <c r="E150" s="6">
        <f t="shared" si="17"/>
        <v>11.1</v>
      </c>
      <c r="F150" s="6">
        <f t="shared" si="17"/>
        <v>24.15</v>
      </c>
      <c r="G150" s="6">
        <f>SUM(G146:G149)</f>
        <v>291.28000000000003</v>
      </c>
      <c r="H150" s="6">
        <f>SUM(H146:H149)</f>
        <v>440</v>
      </c>
      <c r="I150" s="6">
        <f t="shared" si="17"/>
        <v>9.19</v>
      </c>
      <c r="J150" s="6">
        <f t="shared" si="17"/>
        <v>14.05</v>
      </c>
      <c r="K150" s="6">
        <f t="shared" si="17"/>
        <v>28.74</v>
      </c>
      <c r="L150" s="6">
        <f>SUM(L146:L149)</f>
        <v>362.11</v>
      </c>
    </row>
    <row r="151" spans="1:12" ht="15" customHeight="1" x14ac:dyDescent="0.25">
      <c r="A151" s="36" t="s">
        <v>131</v>
      </c>
      <c r="B151" s="57"/>
      <c r="C151" s="36">
        <f>C150+C142+C139+C130</f>
        <v>1351</v>
      </c>
      <c r="D151" s="57"/>
      <c r="E151" s="57"/>
      <c r="F151" s="57"/>
      <c r="G151" s="36">
        <f>G150+G142+G139+G130</f>
        <v>1408.8799999999999</v>
      </c>
      <c r="H151" s="36">
        <f>H150+H142+H139+H130</f>
        <v>1737</v>
      </c>
      <c r="I151" s="57"/>
      <c r="J151" s="57"/>
      <c r="K151" s="57"/>
      <c r="L151" s="36">
        <f>L150+L142+L139+L130</f>
        <v>1789.6</v>
      </c>
    </row>
    <row r="153" spans="1:12" ht="15" customHeight="1" x14ac:dyDescent="0.25">
      <c r="A153" s="204">
        <v>44559</v>
      </c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9"/>
    </row>
    <row r="154" spans="1:12" ht="15" customHeight="1" x14ac:dyDescent="0.25">
      <c r="A154" s="207" t="s">
        <v>116</v>
      </c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9"/>
    </row>
    <row r="155" spans="1:12" s="55" customFormat="1" ht="15.75" customHeight="1" x14ac:dyDescent="0.25">
      <c r="A155" s="6">
        <v>168</v>
      </c>
      <c r="B155" s="11" t="s">
        <v>77</v>
      </c>
      <c r="C155" s="3">
        <v>150</v>
      </c>
      <c r="D155" s="3">
        <v>3.84</v>
      </c>
      <c r="E155" s="3">
        <v>4.97</v>
      </c>
      <c r="F155" s="3">
        <v>24.46</v>
      </c>
      <c r="G155" s="3">
        <v>157.6</v>
      </c>
      <c r="H155" s="3">
        <v>180</v>
      </c>
      <c r="I155" s="3">
        <v>4.6100000000000003</v>
      </c>
      <c r="J155" s="3">
        <v>5.97</v>
      </c>
      <c r="K155" s="3">
        <v>29.35</v>
      </c>
      <c r="L155" s="3">
        <v>189.12</v>
      </c>
    </row>
    <row r="156" spans="1:12" s="55" customFormat="1" ht="15.75" customHeight="1" x14ac:dyDescent="0.25">
      <c r="A156" s="6">
        <v>2</v>
      </c>
      <c r="B156" s="64" t="s">
        <v>135</v>
      </c>
      <c r="C156" s="6">
        <v>42</v>
      </c>
      <c r="D156" s="6">
        <v>2.17</v>
      </c>
      <c r="E156" s="6">
        <v>6.79</v>
      </c>
      <c r="F156" s="6">
        <v>13.15</v>
      </c>
      <c r="G156" s="6">
        <v>136.91999999999999</v>
      </c>
      <c r="H156" s="6">
        <v>44</v>
      </c>
      <c r="I156" s="6">
        <v>2.2599999999999998</v>
      </c>
      <c r="J156" s="6">
        <v>6.98</v>
      </c>
      <c r="K156" s="6">
        <v>13.52</v>
      </c>
      <c r="L156" s="6">
        <v>142.74</v>
      </c>
    </row>
    <row r="157" spans="1:12" s="55" customFormat="1" ht="15.75" customHeight="1" x14ac:dyDescent="0.25">
      <c r="A157" s="6">
        <v>416</v>
      </c>
      <c r="B157" s="12" t="s">
        <v>108</v>
      </c>
      <c r="C157" s="6">
        <v>150</v>
      </c>
      <c r="D157" s="6">
        <v>3.15</v>
      </c>
      <c r="E157" s="6">
        <v>2.72</v>
      </c>
      <c r="F157" s="6">
        <v>12.96</v>
      </c>
      <c r="G157" s="6">
        <v>89</v>
      </c>
      <c r="H157" s="6">
        <v>200</v>
      </c>
      <c r="I157" s="6">
        <v>4.2</v>
      </c>
      <c r="J157" s="6">
        <v>3.62</v>
      </c>
      <c r="K157" s="6">
        <v>17.28</v>
      </c>
      <c r="L157" s="6">
        <v>118.66</v>
      </c>
    </row>
    <row r="158" spans="1:12" ht="15" customHeight="1" x14ac:dyDescent="0.25">
      <c r="A158" s="80" t="s">
        <v>111</v>
      </c>
      <c r="B158" s="81"/>
      <c r="C158" s="6">
        <f t="shared" ref="C158:H158" si="18">SUM(C155:C157)</f>
        <v>342</v>
      </c>
      <c r="D158" s="6">
        <f t="shared" si="18"/>
        <v>9.16</v>
      </c>
      <c r="E158" s="6">
        <f t="shared" si="18"/>
        <v>14.48</v>
      </c>
      <c r="F158" s="6">
        <f t="shared" si="18"/>
        <v>50.57</v>
      </c>
      <c r="G158" s="6">
        <f>SUM(G155:G157)</f>
        <v>383.52</v>
      </c>
      <c r="H158" s="6">
        <f t="shared" si="18"/>
        <v>424</v>
      </c>
      <c r="I158" s="6">
        <f>SUM(I155:I157)</f>
        <v>11.07</v>
      </c>
      <c r="J158" s="6">
        <f>SUM(J155:J157)</f>
        <v>16.57</v>
      </c>
      <c r="K158" s="6">
        <f>SUM(K155:K157)</f>
        <v>60.150000000000006</v>
      </c>
      <c r="L158" s="6">
        <f>SUM(L155:L157)</f>
        <v>450.52</v>
      </c>
    </row>
    <row r="159" spans="1:12" ht="15" customHeight="1" x14ac:dyDescent="0.25">
      <c r="A159" s="58"/>
      <c r="B159" s="58"/>
      <c r="C159" s="58"/>
      <c r="D159" s="37"/>
      <c r="E159" s="37"/>
      <c r="F159" s="37"/>
      <c r="G159" s="37"/>
      <c r="H159" s="37"/>
      <c r="I159" s="37"/>
      <c r="J159" s="37"/>
      <c r="K159" s="37"/>
      <c r="L159" s="37"/>
    </row>
    <row r="160" spans="1:12" ht="15" customHeight="1" x14ac:dyDescent="0.25">
      <c r="A160" s="207" t="s">
        <v>117</v>
      </c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9"/>
    </row>
    <row r="161" spans="1:12" s="66" customFormat="1" x14ac:dyDescent="0.25">
      <c r="A161" s="6">
        <v>73</v>
      </c>
      <c r="B161" s="11" t="s">
        <v>71</v>
      </c>
      <c r="C161" s="3">
        <v>150</v>
      </c>
      <c r="D161" s="3">
        <v>1.94</v>
      </c>
      <c r="E161" s="3">
        <v>5.87</v>
      </c>
      <c r="F161" s="3">
        <v>6.84</v>
      </c>
      <c r="G161" s="3">
        <v>85.76</v>
      </c>
      <c r="H161" s="3">
        <v>200</v>
      </c>
      <c r="I161" s="3">
        <v>2.59</v>
      </c>
      <c r="J161" s="3">
        <v>7.83</v>
      </c>
      <c r="K161" s="3">
        <v>9.1199999999999992</v>
      </c>
      <c r="L161" s="3">
        <v>114.34</v>
      </c>
    </row>
    <row r="162" spans="1:12" s="55" customFormat="1" ht="15.75" customHeight="1" x14ac:dyDescent="0.25">
      <c r="A162" s="6">
        <v>332</v>
      </c>
      <c r="B162" s="11" t="s">
        <v>72</v>
      </c>
      <c r="C162" s="3">
        <v>120</v>
      </c>
      <c r="D162" s="3">
        <v>6.99</v>
      </c>
      <c r="E162" s="3">
        <v>4.34</v>
      </c>
      <c r="F162" s="3">
        <v>36</v>
      </c>
      <c r="G162" s="3">
        <v>211.05</v>
      </c>
      <c r="H162" s="3">
        <v>130</v>
      </c>
      <c r="I162" s="3">
        <v>7.57</v>
      </c>
      <c r="J162" s="3">
        <v>4.7</v>
      </c>
      <c r="K162" s="3">
        <v>39</v>
      </c>
      <c r="L162" s="3">
        <v>228.64</v>
      </c>
    </row>
    <row r="163" spans="1:12" s="55" customFormat="1" ht="15.75" customHeight="1" x14ac:dyDescent="0.25">
      <c r="A163" s="6">
        <v>293</v>
      </c>
      <c r="B163" s="11" t="s">
        <v>27</v>
      </c>
      <c r="C163" s="3">
        <v>80</v>
      </c>
      <c r="D163" s="3">
        <v>14.85</v>
      </c>
      <c r="E163" s="3">
        <v>16.579999999999998</v>
      </c>
      <c r="F163" s="3">
        <v>4.62</v>
      </c>
      <c r="G163" s="3">
        <v>227.03</v>
      </c>
      <c r="H163" s="3">
        <v>90</v>
      </c>
      <c r="I163" s="3">
        <v>16.7</v>
      </c>
      <c r="J163" s="3">
        <v>18.649999999999999</v>
      </c>
      <c r="K163" s="3">
        <v>5.19</v>
      </c>
      <c r="L163" s="3">
        <v>255.4</v>
      </c>
    </row>
    <row r="164" spans="1:12" s="55" customFormat="1" ht="15.75" customHeight="1" x14ac:dyDescent="0.25">
      <c r="A164" s="6">
        <v>394</v>
      </c>
      <c r="B164" s="11" t="s">
        <v>156</v>
      </c>
      <c r="C164" s="3">
        <v>150</v>
      </c>
      <c r="D164" s="3">
        <v>0.25</v>
      </c>
      <c r="E164" s="3">
        <v>0</v>
      </c>
      <c r="F164" s="3">
        <v>17</v>
      </c>
      <c r="G164" s="3">
        <v>68.989999999999995</v>
      </c>
      <c r="H164" s="3">
        <v>200</v>
      </c>
      <c r="I164" s="3">
        <v>0.33</v>
      </c>
      <c r="J164" s="3">
        <v>0</v>
      </c>
      <c r="K164" s="3">
        <v>22.67</v>
      </c>
      <c r="L164" s="3">
        <v>91.99</v>
      </c>
    </row>
    <row r="165" spans="1:12" s="55" customFormat="1" ht="15" customHeight="1" x14ac:dyDescent="0.25">
      <c r="A165" s="63" t="s">
        <v>113</v>
      </c>
      <c r="B165" s="10" t="s">
        <v>124</v>
      </c>
      <c r="C165" s="3">
        <v>20</v>
      </c>
      <c r="D165" s="3">
        <v>2.8</v>
      </c>
      <c r="E165" s="3">
        <v>0.28000000000000003</v>
      </c>
      <c r="F165" s="3">
        <v>19.96</v>
      </c>
      <c r="G165" s="3">
        <v>48</v>
      </c>
      <c r="H165" s="3">
        <v>50</v>
      </c>
      <c r="I165" s="3">
        <v>2.8</v>
      </c>
      <c r="J165" s="3">
        <v>0.28000000000000003</v>
      </c>
      <c r="K165" s="3">
        <v>19.96</v>
      </c>
      <c r="L165" s="3">
        <v>120</v>
      </c>
    </row>
    <row r="166" spans="1:12" s="55" customFormat="1" ht="15" customHeight="1" x14ac:dyDescent="0.25">
      <c r="A166" s="80" t="s">
        <v>111</v>
      </c>
      <c r="B166" s="81"/>
      <c r="C166" s="6">
        <f t="shared" ref="C166:L166" si="19">SUM(C161:C165)</f>
        <v>520</v>
      </c>
      <c r="D166" s="6">
        <f t="shared" si="19"/>
        <v>26.830000000000002</v>
      </c>
      <c r="E166" s="6">
        <f t="shared" si="19"/>
        <v>27.07</v>
      </c>
      <c r="F166" s="6">
        <f t="shared" si="19"/>
        <v>84.420000000000016</v>
      </c>
      <c r="G166" s="6">
        <f>SUM(G161:G165)</f>
        <v>640.83000000000004</v>
      </c>
      <c r="H166" s="6">
        <f t="shared" si="19"/>
        <v>670</v>
      </c>
      <c r="I166" s="6">
        <f t="shared" si="19"/>
        <v>29.99</v>
      </c>
      <c r="J166" s="6">
        <f t="shared" si="19"/>
        <v>31.46</v>
      </c>
      <c r="K166" s="6">
        <f t="shared" si="19"/>
        <v>95.94</v>
      </c>
      <c r="L166" s="6">
        <f t="shared" si="19"/>
        <v>810.37</v>
      </c>
    </row>
    <row r="167" spans="1:12" ht="15" customHeight="1" x14ac:dyDescent="0.25">
      <c r="A167" s="58"/>
      <c r="B167" s="58"/>
      <c r="C167" s="58"/>
      <c r="D167" s="37"/>
      <c r="E167" s="37"/>
      <c r="F167" s="37"/>
      <c r="G167" s="37"/>
      <c r="H167" s="37"/>
      <c r="I167" s="37"/>
      <c r="J167" s="37"/>
      <c r="K167" s="37"/>
      <c r="L167" s="37"/>
    </row>
    <row r="168" spans="1:12" ht="15" customHeight="1" x14ac:dyDescent="0.25">
      <c r="A168" s="207" t="s">
        <v>125</v>
      </c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9"/>
    </row>
    <row r="169" spans="1:12" s="55" customFormat="1" ht="15.75" customHeight="1" x14ac:dyDescent="0.25">
      <c r="A169" s="6" t="s">
        <v>113</v>
      </c>
      <c r="B169" s="59" t="s">
        <v>216</v>
      </c>
      <c r="C169" s="6">
        <v>200</v>
      </c>
      <c r="D169" s="6">
        <v>6</v>
      </c>
      <c r="E169" s="6">
        <v>6.4</v>
      </c>
      <c r="F169" s="6">
        <v>9.4</v>
      </c>
      <c r="G169" s="6">
        <v>116</v>
      </c>
      <c r="H169" s="6">
        <v>200</v>
      </c>
      <c r="I169" s="6">
        <v>6</v>
      </c>
      <c r="J169" s="6">
        <v>6.4</v>
      </c>
      <c r="K169" s="6">
        <v>9.4</v>
      </c>
      <c r="L169" s="6">
        <v>116</v>
      </c>
    </row>
    <row r="170" spans="1:12" s="55" customFormat="1" x14ac:dyDescent="0.25">
      <c r="A170" s="6" t="s">
        <v>113</v>
      </c>
      <c r="B170" s="12" t="s">
        <v>112</v>
      </c>
      <c r="C170" s="6"/>
      <c r="D170" s="6"/>
      <c r="E170" s="6"/>
      <c r="F170" s="6"/>
      <c r="G170" s="6"/>
      <c r="H170" s="6">
        <v>15</v>
      </c>
      <c r="I170" s="6">
        <v>1.1299999999999999</v>
      </c>
      <c r="J170" s="6">
        <v>2.25</v>
      </c>
      <c r="K170" s="6">
        <v>10.4</v>
      </c>
      <c r="L170" s="6">
        <v>66</v>
      </c>
    </row>
    <row r="171" spans="1:12" ht="15" customHeight="1" x14ac:dyDescent="0.25">
      <c r="A171" s="80" t="s">
        <v>111</v>
      </c>
      <c r="B171" s="81"/>
      <c r="C171" s="6">
        <v>200</v>
      </c>
      <c r="D171" s="6">
        <f>SUM(D169:D169)</f>
        <v>6</v>
      </c>
      <c r="E171" s="6">
        <f>SUM(E169:E169)</f>
        <v>6.4</v>
      </c>
      <c r="F171" s="6">
        <f>SUM(F169:F169)</f>
        <v>9.4</v>
      </c>
      <c r="G171" s="6">
        <f t="shared" ref="G171:L171" si="20">SUM(G169:G170)</f>
        <v>116</v>
      </c>
      <c r="H171" s="6">
        <f t="shared" si="20"/>
        <v>215</v>
      </c>
      <c r="I171" s="6">
        <f t="shared" si="20"/>
        <v>7.13</v>
      </c>
      <c r="J171" s="6">
        <f t="shared" si="20"/>
        <v>8.65</v>
      </c>
      <c r="K171" s="6">
        <f t="shared" si="20"/>
        <v>19.8</v>
      </c>
      <c r="L171" s="6">
        <f t="shared" si="20"/>
        <v>182</v>
      </c>
    </row>
    <row r="172" spans="1:12" ht="15" customHeight="1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</row>
    <row r="173" spans="1:12" ht="15" customHeight="1" x14ac:dyDescent="0.25">
      <c r="A173" s="207" t="s">
        <v>129</v>
      </c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9"/>
    </row>
    <row r="174" spans="1:12" s="66" customFormat="1" x14ac:dyDescent="0.25">
      <c r="A174" s="6">
        <v>95</v>
      </c>
      <c r="B174" s="10" t="s">
        <v>19</v>
      </c>
      <c r="C174" s="3">
        <v>150</v>
      </c>
      <c r="D174" s="3">
        <v>7.93</v>
      </c>
      <c r="E174" s="3">
        <v>2.4700000000000002</v>
      </c>
      <c r="F174" s="3">
        <v>4.0199999999999996</v>
      </c>
      <c r="G174" s="3">
        <v>69.739999999999995</v>
      </c>
      <c r="H174" s="3">
        <v>200</v>
      </c>
      <c r="I174" s="3">
        <v>10.57</v>
      </c>
      <c r="J174" s="3">
        <v>3.29</v>
      </c>
      <c r="K174" s="3">
        <v>5.36</v>
      </c>
      <c r="L174" s="3">
        <v>92.99</v>
      </c>
    </row>
    <row r="175" spans="1:12" s="66" customFormat="1" ht="15.75" customHeight="1" x14ac:dyDescent="0.25">
      <c r="A175" s="6" t="s">
        <v>113</v>
      </c>
      <c r="B175" s="59" t="s">
        <v>169</v>
      </c>
      <c r="C175" s="6">
        <v>30</v>
      </c>
      <c r="D175" s="6">
        <v>0.3</v>
      </c>
      <c r="E175" s="6">
        <v>2.13</v>
      </c>
      <c r="F175" s="6">
        <v>20.010000000000002</v>
      </c>
      <c r="G175" s="6">
        <v>100.5</v>
      </c>
      <c r="H175" s="6">
        <v>30</v>
      </c>
      <c r="I175" s="6">
        <v>0.3</v>
      </c>
      <c r="J175" s="6">
        <v>2.13</v>
      </c>
      <c r="K175" s="6">
        <v>20.010000000000002</v>
      </c>
      <c r="L175" s="6">
        <v>100.5</v>
      </c>
    </row>
    <row r="176" spans="1:12" s="55" customFormat="1" x14ac:dyDescent="0.25">
      <c r="A176" s="6">
        <v>410</v>
      </c>
      <c r="B176" s="10" t="s">
        <v>20</v>
      </c>
      <c r="C176" s="3">
        <v>150</v>
      </c>
      <c r="D176" s="3">
        <v>0.09</v>
      </c>
      <c r="E176" s="3">
        <v>0</v>
      </c>
      <c r="F176" s="3">
        <v>9.0299999999999994</v>
      </c>
      <c r="G176" s="3">
        <v>36.479999999999997</v>
      </c>
      <c r="H176" s="3">
        <v>200</v>
      </c>
      <c r="I176" s="3">
        <v>0.12</v>
      </c>
      <c r="J176" s="3">
        <v>0</v>
      </c>
      <c r="K176" s="3">
        <v>12.04</v>
      </c>
      <c r="L176" s="3">
        <v>48.64</v>
      </c>
    </row>
    <row r="177" spans="1:12" s="55" customFormat="1" ht="15" customHeight="1" x14ac:dyDescent="0.25">
      <c r="A177" s="63" t="s">
        <v>113</v>
      </c>
      <c r="B177" s="10" t="s">
        <v>16</v>
      </c>
      <c r="C177" s="3">
        <v>20</v>
      </c>
      <c r="D177" s="3">
        <v>3.4</v>
      </c>
      <c r="E177" s="3">
        <v>1.32</v>
      </c>
      <c r="F177" s="3">
        <v>17</v>
      </c>
      <c r="G177" s="3">
        <v>51.8</v>
      </c>
      <c r="H177" s="3">
        <v>25</v>
      </c>
      <c r="I177" s="3">
        <v>4.25</v>
      </c>
      <c r="J177" s="3">
        <v>1.65</v>
      </c>
      <c r="K177" s="3">
        <v>21.25</v>
      </c>
      <c r="L177" s="3">
        <v>64.8</v>
      </c>
    </row>
    <row r="178" spans="1:12" ht="15" customHeight="1" x14ac:dyDescent="0.25">
      <c r="A178" s="80" t="s">
        <v>111</v>
      </c>
      <c r="B178" s="81"/>
      <c r="C178" s="6">
        <f t="shared" ref="C178:K178" si="21">SUM(C174:C177)</f>
        <v>350</v>
      </c>
      <c r="D178" s="6">
        <f t="shared" si="21"/>
        <v>11.72</v>
      </c>
      <c r="E178" s="6">
        <f t="shared" si="21"/>
        <v>5.92</v>
      </c>
      <c r="F178" s="6">
        <f t="shared" si="21"/>
        <v>50.06</v>
      </c>
      <c r="G178" s="6">
        <f t="shared" si="21"/>
        <v>258.52</v>
      </c>
      <c r="H178" s="6">
        <f t="shared" si="21"/>
        <v>455</v>
      </c>
      <c r="I178" s="6">
        <f t="shared" si="21"/>
        <v>15.24</v>
      </c>
      <c r="J178" s="6">
        <f t="shared" si="21"/>
        <v>7.07</v>
      </c>
      <c r="K178" s="6">
        <f t="shared" si="21"/>
        <v>58.66</v>
      </c>
      <c r="L178" s="6">
        <f>SUM(L174:L177)</f>
        <v>306.93</v>
      </c>
    </row>
    <row r="179" spans="1:12" ht="15" customHeight="1" x14ac:dyDescent="0.25">
      <c r="A179" s="36" t="s">
        <v>131</v>
      </c>
      <c r="B179" s="57"/>
      <c r="C179" s="36">
        <f>C178+C171+C166+C158</f>
        <v>1412</v>
      </c>
      <c r="D179" s="57"/>
      <c r="E179" s="57"/>
      <c r="F179" s="57"/>
      <c r="G179" s="36">
        <f>G178+G171+G166+G158</f>
        <v>1398.87</v>
      </c>
      <c r="H179" s="36">
        <f>H178+H171+H166+H158</f>
        <v>1764</v>
      </c>
      <c r="I179" s="57"/>
      <c r="J179" s="57"/>
      <c r="K179" s="57"/>
      <c r="L179" s="36">
        <f>L178+L171+L166+L158</f>
        <v>1749.82</v>
      </c>
    </row>
    <row r="181" spans="1:12" ht="15" customHeight="1" x14ac:dyDescent="0.25">
      <c r="A181" s="204">
        <v>44560</v>
      </c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9"/>
    </row>
    <row r="182" spans="1:12" ht="15" customHeight="1" x14ac:dyDescent="0.25">
      <c r="A182" s="207" t="s">
        <v>116</v>
      </c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9"/>
    </row>
    <row r="183" spans="1:12" s="55" customFormat="1" ht="15.75" customHeight="1" x14ac:dyDescent="0.25">
      <c r="A183" s="6">
        <v>168</v>
      </c>
      <c r="B183" s="11" t="s">
        <v>82</v>
      </c>
      <c r="C183" s="3">
        <v>150</v>
      </c>
      <c r="D183" s="3">
        <v>4.08</v>
      </c>
      <c r="E183" s="3">
        <v>4.08</v>
      </c>
      <c r="F183" s="3">
        <v>25.05</v>
      </c>
      <c r="G183" s="3">
        <v>153</v>
      </c>
      <c r="H183" s="3">
        <v>180</v>
      </c>
      <c r="I183" s="3">
        <v>4.8899999999999997</v>
      </c>
      <c r="J183" s="3">
        <v>3.81</v>
      </c>
      <c r="K183" s="3">
        <v>30.04</v>
      </c>
      <c r="L183" s="3">
        <v>173.7</v>
      </c>
    </row>
    <row r="184" spans="1:12" s="55" customFormat="1" ht="15.75" customHeight="1" x14ac:dyDescent="0.25">
      <c r="A184" s="6">
        <v>1</v>
      </c>
      <c r="B184" s="12" t="s">
        <v>110</v>
      </c>
      <c r="C184" s="6">
        <v>36</v>
      </c>
      <c r="D184" s="6">
        <v>2.17</v>
      </c>
      <c r="E184" s="6">
        <v>6.79</v>
      </c>
      <c r="F184" s="6">
        <v>13.15</v>
      </c>
      <c r="G184" s="6">
        <v>122.4</v>
      </c>
      <c r="H184" s="6">
        <v>37</v>
      </c>
      <c r="I184" s="6">
        <v>2.2599999999999998</v>
      </c>
      <c r="J184" s="6">
        <v>6.98</v>
      </c>
      <c r="K184" s="6">
        <v>13.52</v>
      </c>
      <c r="L184" s="6">
        <v>125.8</v>
      </c>
    </row>
    <row r="185" spans="1:12" s="55" customFormat="1" ht="15.75" customHeight="1" x14ac:dyDescent="0.25">
      <c r="A185" s="6">
        <v>413</v>
      </c>
      <c r="B185" s="11" t="s">
        <v>32</v>
      </c>
      <c r="C185" s="3">
        <v>150</v>
      </c>
      <c r="D185" s="3">
        <v>1.05</v>
      </c>
      <c r="E185" s="3">
        <v>1.2</v>
      </c>
      <c r="F185" s="3">
        <v>13.01</v>
      </c>
      <c r="G185" s="3">
        <v>66.989999999999995</v>
      </c>
      <c r="H185" s="3">
        <v>200</v>
      </c>
      <c r="I185" s="3">
        <v>1.4</v>
      </c>
      <c r="J185" s="3">
        <v>1.6</v>
      </c>
      <c r="K185" s="3">
        <v>17.350000000000001</v>
      </c>
      <c r="L185" s="3">
        <v>89.32</v>
      </c>
    </row>
    <row r="186" spans="1:12" ht="15" customHeight="1" x14ac:dyDescent="0.25">
      <c r="A186" s="80" t="s">
        <v>111</v>
      </c>
      <c r="B186" s="81"/>
      <c r="C186" s="6">
        <f t="shared" ref="C186:H186" si="22">SUM(C183:C185)</f>
        <v>336</v>
      </c>
      <c r="D186" s="6">
        <f t="shared" si="22"/>
        <v>7.3</v>
      </c>
      <c r="E186" s="6">
        <f t="shared" si="22"/>
        <v>12.07</v>
      </c>
      <c r="F186" s="6">
        <f t="shared" si="22"/>
        <v>51.21</v>
      </c>
      <c r="G186" s="6">
        <f t="shared" si="22"/>
        <v>342.39</v>
      </c>
      <c r="H186" s="6">
        <f t="shared" si="22"/>
        <v>417</v>
      </c>
      <c r="I186" s="6">
        <f>SUM(I183:I185)</f>
        <v>8.5499999999999989</v>
      </c>
      <c r="J186" s="6">
        <f>SUM(J183:J185)</f>
        <v>12.39</v>
      </c>
      <c r="K186" s="6">
        <f>SUM(K183:K185)</f>
        <v>60.910000000000004</v>
      </c>
      <c r="L186" s="6">
        <f>SUM(L183:L185)</f>
        <v>388.82</v>
      </c>
    </row>
    <row r="187" spans="1:12" ht="15" customHeight="1" x14ac:dyDescent="0.25">
      <c r="A187" s="58"/>
      <c r="B187" s="58"/>
      <c r="C187" s="58"/>
      <c r="D187" s="37"/>
      <c r="E187" s="37"/>
      <c r="F187" s="37"/>
      <c r="G187" s="37"/>
      <c r="H187" s="37"/>
      <c r="I187" s="37"/>
      <c r="J187" s="37"/>
      <c r="K187" s="37"/>
      <c r="L187" s="37"/>
    </row>
    <row r="188" spans="1:12" ht="15" customHeight="1" x14ac:dyDescent="0.25">
      <c r="A188" s="207" t="s">
        <v>117</v>
      </c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9"/>
    </row>
    <row r="189" spans="1:12" s="66" customFormat="1" x14ac:dyDescent="0.25">
      <c r="A189" s="6">
        <v>80</v>
      </c>
      <c r="B189" s="11" t="s">
        <v>188</v>
      </c>
      <c r="C189" s="3">
        <v>150</v>
      </c>
      <c r="D189" s="3">
        <v>2.95</v>
      </c>
      <c r="E189" s="3">
        <v>3.68</v>
      </c>
      <c r="F189" s="3">
        <v>12.63</v>
      </c>
      <c r="G189" s="3">
        <v>90.66</v>
      </c>
      <c r="H189" s="3">
        <v>200</v>
      </c>
      <c r="I189" s="3">
        <v>3.93</v>
      </c>
      <c r="J189" s="3">
        <v>4.91</v>
      </c>
      <c r="K189" s="3">
        <v>16.84</v>
      </c>
      <c r="L189" s="3">
        <v>120.88</v>
      </c>
    </row>
    <row r="190" spans="1:12" s="66" customFormat="1" x14ac:dyDescent="0.25">
      <c r="A190" s="6">
        <v>321</v>
      </c>
      <c r="B190" s="12" t="s">
        <v>162</v>
      </c>
      <c r="C190" s="6">
        <v>180</v>
      </c>
      <c r="D190" s="6">
        <v>16.940000000000001</v>
      </c>
      <c r="E190" s="6">
        <v>14.65</v>
      </c>
      <c r="F190" s="6">
        <v>30.09</v>
      </c>
      <c r="G190" s="6">
        <v>316.8</v>
      </c>
      <c r="H190" s="6">
        <v>200</v>
      </c>
      <c r="I190" s="6">
        <v>18.89</v>
      </c>
      <c r="J190" s="6">
        <v>15.94</v>
      </c>
      <c r="K190" s="6">
        <v>33.44</v>
      </c>
      <c r="L190" s="6">
        <v>352</v>
      </c>
    </row>
    <row r="191" spans="1:12" s="55" customFormat="1" ht="15.75" customHeight="1" x14ac:dyDescent="0.25">
      <c r="A191" s="6">
        <v>394</v>
      </c>
      <c r="B191" s="11" t="s">
        <v>185</v>
      </c>
      <c r="C191" s="3">
        <v>150</v>
      </c>
      <c r="D191" s="3">
        <v>0.25</v>
      </c>
      <c r="E191" s="3">
        <v>0</v>
      </c>
      <c r="F191" s="3">
        <v>17</v>
      </c>
      <c r="G191" s="3">
        <v>68.989999999999995</v>
      </c>
      <c r="H191" s="3">
        <v>200</v>
      </c>
      <c r="I191" s="3">
        <v>0.33</v>
      </c>
      <c r="J191" s="3">
        <v>0</v>
      </c>
      <c r="K191" s="3">
        <v>22.67</v>
      </c>
      <c r="L191" s="3">
        <v>91.99</v>
      </c>
    </row>
    <row r="192" spans="1:12" s="55" customFormat="1" ht="15" customHeight="1" x14ac:dyDescent="0.25">
      <c r="A192" s="63" t="s">
        <v>113</v>
      </c>
      <c r="B192" s="10" t="s">
        <v>124</v>
      </c>
      <c r="C192" s="3">
        <v>40</v>
      </c>
      <c r="D192" s="3">
        <v>2.8</v>
      </c>
      <c r="E192" s="3">
        <v>0.28000000000000003</v>
      </c>
      <c r="F192" s="3">
        <v>19.96</v>
      </c>
      <c r="G192" s="3">
        <v>96</v>
      </c>
      <c r="H192" s="3">
        <v>50</v>
      </c>
      <c r="I192" s="3">
        <v>2.8</v>
      </c>
      <c r="J192" s="3">
        <v>0.28000000000000003</v>
      </c>
      <c r="K192" s="3">
        <v>19.96</v>
      </c>
      <c r="L192" s="3">
        <v>120</v>
      </c>
    </row>
    <row r="193" spans="1:12" ht="15" customHeight="1" x14ac:dyDescent="0.25">
      <c r="A193" s="80" t="s">
        <v>111</v>
      </c>
      <c r="B193" s="81"/>
      <c r="C193" s="6">
        <f t="shared" ref="C193:L193" si="23">SUM(C189:C192)</f>
        <v>520</v>
      </c>
      <c r="D193" s="6">
        <f t="shared" si="23"/>
        <v>22.94</v>
      </c>
      <c r="E193" s="6">
        <f t="shared" si="23"/>
        <v>18.610000000000003</v>
      </c>
      <c r="F193" s="6">
        <f t="shared" si="23"/>
        <v>79.680000000000007</v>
      </c>
      <c r="G193" s="6">
        <f t="shared" si="23"/>
        <v>572.45000000000005</v>
      </c>
      <c r="H193" s="6">
        <f t="shared" si="23"/>
        <v>650</v>
      </c>
      <c r="I193" s="6">
        <f t="shared" si="23"/>
        <v>25.95</v>
      </c>
      <c r="J193" s="6">
        <f t="shared" si="23"/>
        <v>21.130000000000003</v>
      </c>
      <c r="K193" s="6">
        <f t="shared" si="23"/>
        <v>92.91</v>
      </c>
      <c r="L193" s="6">
        <f t="shared" si="23"/>
        <v>684.87</v>
      </c>
    </row>
    <row r="194" spans="1:12" ht="15" customHeight="1" x14ac:dyDescent="0.25">
      <c r="A194" s="58"/>
      <c r="B194" s="58"/>
      <c r="C194" s="58"/>
      <c r="D194" s="37"/>
      <c r="E194" s="37"/>
      <c r="F194" s="37"/>
      <c r="G194" s="37"/>
      <c r="H194" s="37"/>
      <c r="I194" s="37"/>
      <c r="J194" s="37"/>
      <c r="K194" s="37"/>
      <c r="L194" s="37"/>
    </row>
    <row r="195" spans="1:12" ht="15" customHeight="1" x14ac:dyDescent="0.25">
      <c r="A195" s="207" t="s">
        <v>125</v>
      </c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9"/>
    </row>
    <row r="196" spans="1:12" s="55" customFormat="1" ht="15.75" customHeight="1" x14ac:dyDescent="0.25">
      <c r="A196" s="6">
        <v>417</v>
      </c>
      <c r="B196" s="11" t="s">
        <v>206</v>
      </c>
      <c r="C196" s="3">
        <v>200</v>
      </c>
      <c r="D196" s="3">
        <v>0.11</v>
      </c>
      <c r="E196" s="3">
        <v>0</v>
      </c>
      <c r="F196" s="3">
        <v>21.1</v>
      </c>
      <c r="G196" s="3">
        <v>84.7</v>
      </c>
      <c r="H196" s="3">
        <v>200</v>
      </c>
      <c r="I196" s="3">
        <v>0.11</v>
      </c>
      <c r="J196" s="3">
        <v>0</v>
      </c>
      <c r="K196" s="3">
        <v>21.1</v>
      </c>
      <c r="L196" s="3">
        <v>84.7</v>
      </c>
    </row>
    <row r="197" spans="1:12" s="55" customFormat="1" x14ac:dyDescent="0.25">
      <c r="A197" s="6" t="s">
        <v>113</v>
      </c>
      <c r="B197" s="12" t="s">
        <v>112</v>
      </c>
      <c r="C197" s="6"/>
      <c r="D197" s="6"/>
      <c r="E197" s="6"/>
      <c r="F197" s="6"/>
      <c r="G197" s="6"/>
      <c r="H197" s="6">
        <v>15</v>
      </c>
      <c r="I197" s="6">
        <v>1.1299999999999999</v>
      </c>
      <c r="J197" s="6">
        <v>2.25</v>
      </c>
      <c r="K197" s="6">
        <v>10.4</v>
      </c>
      <c r="L197" s="6">
        <v>66</v>
      </c>
    </row>
    <row r="198" spans="1:12" ht="15" customHeight="1" x14ac:dyDescent="0.25">
      <c r="A198" s="80" t="s">
        <v>111</v>
      </c>
      <c r="B198" s="81"/>
      <c r="C198" s="59">
        <f>SUM(C196:C197)</f>
        <v>200</v>
      </c>
      <c r="D198" s="6">
        <f t="shared" ref="D198:K198" si="24">SUM(D196:D197)</f>
        <v>0.11</v>
      </c>
      <c r="E198" s="6">
        <f t="shared" si="24"/>
        <v>0</v>
      </c>
      <c r="F198" s="6">
        <f t="shared" si="24"/>
        <v>21.1</v>
      </c>
      <c r="G198" s="6">
        <f t="shared" si="24"/>
        <v>84.7</v>
      </c>
      <c r="H198" s="6">
        <f t="shared" si="24"/>
        <v>215</v>
      </c>
      <c r="I198" s="6">
        <f t="shared" si="24"/>
        <v>1.24</v>
      </c>
      <c r="J198" s="6">
        <f t="shared" si="24"/>
        <v>2.25</v>
      </c>
      <c r="K198" s="6">
        <f t="shared" si="24"/>
        <v>31.5</v>
      </c>
      <c r="L198" s="6">
        <f>SUM(L196:L197)</f>
        <v>150.69999999999999</v>
      </c>
    </row>
    <row r="199" spans="1:12" ht="15" customHeight="1" x14ac:dyDescent="0.25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</row>
    <row r="200" spans="1:12" ht="15" customHeight="1" x14ac:dyDescent="0.25">
      <c r="A200" s="207" t="s">
        <v>129</v>
      </c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9"/>
    </row>
    <row r="201" spans="1:12" s="66" customFormat="1" ht="15.75" customHeight="1" x14ac:dyDescent="0.25">
      <c r="A201" s="6">
        <v>136</v>
      </c>
      <c r="B201" s="11" t="s">
        <v>75</v>
      </c>
      <c r="C201" s="3">
        <v>120</v>
      </c>
      <c r="D201" s="3">
        <v>2.5</v>
      </c>
      <c r="E201" s="3">
        <v>5.62</v>
      </c>
      <c r="F201" s="3">
        <v>21.76</v>
      </c>
      <c r="G201" s="3">
        <v>145.96</v>
      </c>
      <c r="H201" s="3">
        <v>130</v>
      </c>
      <c r="I201" s="3">
        <v>2.71</v>
      </c>
      <c r="J201" s="3">
        <v>6.09</v>
      </c>
      <c r="K201" s="3">
        <v>23.57</v>
      </c>
      <c r="L201" s="3">
        <v>158.12</v>
      </c>
    </row>
    <row r="202" spans="1:12" s="66" customFormat="1" ht="15.75" customHeight="1" x14ac:dyDescent="0.25">
      <c r="A202" s="6" t="s">
        <v>113</v>
      </c>
      <c r="B202" s="11" t="s">
        <v>76</v>
      </c>
      <c r="C202" s="3">
        <v>40</v>
      </c>
      <c r="D202" s="3">
        <v>0</v>
      </c>
      <c r="E202" s="3">
        <v>2.8</v>
      </c>
      <c r="F202" s="3">
        <v>2.8</v>
      </c>
      <c r="G202" s="3">
        <v>36</v>
      </c>
      <c r="H202" s="3">
        <v>50</v>
      </c>
      <c r="I202" s="3">
        <v>0</v>
      </c>
      <c r="J202" s="3">
        <v>3.5</v>
      </c>
      <c r="K202" s="3">
        <v>3.5</v>
      </c>
      <c r="L202" s="3">
        <v>45</v>
      </c>
    </row>
    <row r="203" spans="1:12" s="66" customFormat="1" ht="15.75" customHeight="1" x14ac:dyDescent="0.25">
      <c r="A203" s="6" t="s">
        <v>113</v>
      </c>
      <c r="B203" s="59" t="s">
        <v>169</v>
      </c>
      <c r="C203" s="6">
        <v>30</v>
      </c>
      <c r="D203" s="6">
        <v>0.3</v>
      </c>
      <c r="E203" s="6">
        <v>2.13</v>
      </c>
      <c r="F203" s="6">
        <v>20.010000000000002</v>
      </c>
      <c r="G203" s="6">
        <v>100.5</v>
      </c>
      <c r="H203" s="6">
        <v>30</v>
      </c>
      <c r="I203" s="6">
        <v>0.3</v>
      </c>
      <c r="J203" s="6">
        <v>2.13</v>
      </c>
      <c r="K203" s="6">
        <v>20.010000000000002</v>
      </c>
      <c r="L203" s="6">
        <v>100.5</v>
      </c>
    </row>
    <row r="204" spans="1:12" s="55" customFormat="1" ht="15" customHeight="1" x14ac:dyDescent="0.25">
      <c r="A204" s="6">
        <v>410</v>
      </c>
      <c r="B204" s="10" t="s">
        <v>130</v>
      </c>
      <c r="C204" s="3">
        <v>150</v>
      </c>
      <c r="D204" s="3">
        <v>4.4999999999999998E-2</v>
      </c>
      <c r="E204" s="3">
        <v>0</v>
      </c>
      <c r="F204" s="3">
        <v>4.51</v>
      </c>
      <c r="G204" s="3">
        <v>18.239999999999998</v>
      </c>
      <c r="H204" s="3">
        <v>200</v>
      </c>
      <c r="I204" s="3">
        <v>0.06</v>
      </c>
      <c r="J204" s="3">
        <v>0</v>
      </c>
      <c r="K204" s="3">
        <v>6.02</v>
      </c>
      <c r="L204" s="3">
        <v>24.32</v>
      </c>
    </row>
    <row r="205" spans="1:12" s="55" customFormat="1" ht="15" customHeight="1" x14ac:dyDescent="0.25">
      <c r="A205" s="63" t="s">
        <v>113</v>
      </c>
      <c r="B205" s="10" t="s">
        <v>16</v>
      </c>
      <c r="C205" s="3">
        <v>20</v>
      </c>
      <c r="D205" s="3">
        <v>3.4</v>
      </c>
      <c r="E205" s="3">
        <v>1.32</v>
      </c>
      <c r="F205" s="3">
        <v>17</v>
      </c>
      <c r="G205" s="3">
        <v>51.8</v>
      </c>
      <c r="H205" s="3">
        <v>25</v>
      </c>
      <c r="I205" s="3">
        <v>4.25</v>
      </c>
      <c r="J205" s="3">
        <v>1.65</v>
      </c>
      <c r="K205" s="3">
        <v>21.25</v>
      </c>
      <c r="L205" s="3">
        <v>64.8</v>
      </c>
    </row>
    <row r="206" spans="1:12" ht="15" customHeight="1" x14ac:dyDescent="0.25">
      <c r="A206" s="59" t="s">
        <v>111</v>
      </c>
      <c r="B206" s="59"/>
      <c r="C206" s="6">
        <f t="shared" ref="C206:L206" si="25">SUM(C201:C205)</f>
        <v>360</v>
      </c>
      <c r="D206" s="6">
        <f t="shared" si="25"/>
        <v>6.2449999999999992</v>
      </c>
      <c r="E206" s="6">
        <f t="shared" si="25"/>
        <v>11.870000000000001</v>
      </c>
      <c r="F206" s="6">
        <f t="shared" si="25"/>
        <v>66.080000000000013</v>
      </c>
      <c r="G206" s="6">
        <f t="shared" si="25"/>
        <v>352.50000000000006</v>
      </c>
      <c r="H206" s="6">
        <f t="shared" si="25"/>
        <v>435</v>
      </c>
      <c r="I206" s="6">
        <f t="shared" si="25"/>
        <v>7.32</v>
      </c>
      <c r="J206" s="6">
        <f t="shared" si="25"/>
        <v>13.37</v>
      </c>
      <c r="K206" s="6">
        <f t="shared" si="25"/>
        <v>74.349999999999994</v>
      </c>
      <c r="L206" s="6">
        <f t="shared" si="25"/>
        <v>392.74</v>
      </c>
    </row>
    <row r="207" spans="1:12" x14ac:dyDescent="0.25">
      <c r="A207" s="36" t="s">
        <v>131</v>
      </c>
      <c r="B207" s="57"/>
      <c r="C207" s="36">
        <f>C206+C198+C193+C186</f>
        <v>1416</v>
      </c>
      <c r="D207" s="57"/>
      <c r="E207" s="57"/>
      <c r="F207" s="57"/>
      <c r="G207" s="36">
        <f>G206+G198+G193+G186</f>
        <v>1352.04</v>
      </c>
      <c r="H207" s="36">
        <f>H206+H198+H193+H186</f>
        <v>1717</v>
      </c>
      <c r="I207" s="57"/>
      <c r="J207" s="57"/>
      <c r="K207" s="57"/>
      <c r="L207" s="36">
        <f>L206+L198+L193+L186</f>
        <v>1617.1299999999999</v>
      </c>
    </row>
    <row r="208" spans="1:12" x14ac:dyDescent="0.25">
      <c r="A208" s="36"/>
      <c r="B208" s="57"/>
      <c r="C208" s="36"/>
      <c r="D208" s="57"/>
      <c r="E208" s="57"/>
      <c r="F208" s="57"/>
      <c r="G208" s="36"/>
      <c r="H208" s="36"/>
      <c r="I208" s="57"/>
      <c r="J208" s="57"/>
      <c r="K208" s="57"/>
      <c r="L208" s="36"/>
    </row>
    <row r="209" spans="1:12" ht="15" customHeight="1" x14ac:dyDescent="0.25">
      <c r="A209" s="204">
        <v>44571</v>
      </c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9"/>
    </row>
    <row r="210" spans="1:12" ht="15" customHeight="1" x14ac:dyDescent="0.25">
      <c r="A210" s="207" t="s">
        <v>116</v>
      </c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9"/>
    </row>
    <row r="211" spans="1:12" s="55" customFormat="1" ht="15.75" customHeight="1" x14ac:dyDescent="0.25">
      <c r="A211" s="6">
        <v>168</v>
      </c>
      <c r="B211" s="11" t="s">
        <v>66</v>
      </c>
      <c r="C211" s="3">
        <v>150</v>
      </c>
      <c r="D211" s="3">
        <v>4.78</v>
      </c>
      <c r="E211" s="3">
        <v>5.14</v>
      </c>
      <c r="F211" s="3">
        <v>28.38</v>
      </c>
      <c r="G211" s="3">
        <v>176.21</v>
      </c>
      <c r="H211" s="3">
        <v>180</v>
      </c>
      <c r="I211" s="3">
        <v>5.73</v>
      </c>
      <c r="J211" s="3">
        <v>6.17</v>
      </c>
      <c r="K211" s="3">
        <v>34.06</v>
      </c>
      <c r="L211" s="3">
        <v>211.5</v>
      </c>
    </row>
    <row r="212" spans="1:12" s="55" customFormat="1" ht="15.75" customHeight="1" x14ac:dyDescent="0.25">
      <c r="A212" s="6">
        <v>2</v>
      </c>
      <c r="B212" s="64" t="s">
        <v>135</v>
      </c>
      <c r="C212" s="6">
        <v>42</v>
      </c>
      <c r="D212" s="6">
        <v>2.17</v>
      </c>
      <c r="E212" s="6">
        <v>6.79</v>
      </c>
      <c r="F212" s="6">
        <v>13.15</v>
      </c>
      <c r="G212" s="6">
        <v>136.91999999999999</v>
      </c>
      <c r="H212" s="6">
        <v>44</v>
      </c>
      <c r="I212" s="6">
        <v>2.2599999999999998</v>
      </c>
      <c r="J212" s="6">
        <v>6.98</v>
      </c>
      <c r="K212" s="6">
        <v>13.52</v>
      </c>
      <c r="L212" s="6">
        <v>142.74</v>
      </c>
    </row>
    <row r="213" spans="1:12" s="55" customFormat="1" ht="15" customHeight="1" x14ac:dyDescent="0.25">
      <c r="A213" s="6">
        <v>410</v>
      </c>
      <c r="B213" s="10" t="s">
        <v>130</v>
      </c>
      <c r="C213" s="3">
        <v>150</v>
      </c>
      <c r="D213" s="3">
        <v>4.4999999999999998E-2</v>
      </c>
      <c r="E213" s="3">
        <v>0</v>
      </c>
      <c r="F213" s="3">
        <v>4.51</v>
      </c>
      <c r="G213" s="3">
        <v>18.239999999999998</v>
      </c>
      <c r="H213" s="3">
        <v>200</v>
      </c>
      <c r="I213" s="3">
        <v>0.06</v>
      </c>
      <c r="J213" s="3">
        <v>0</v>
      </c>
      <c r="K213" s="3">
        <v>6.02</v>
      </c>
      <c r="L213" s="3">
        <v>24.32</v>
      </c>
    </row>
    <row r="214" spans="1:12" ht="15" customHeight="1" x14ac:dyDescent="0.25">
      <c r="A214" s="80" t="s">
        <v>111</v>
      </c>
      <c r="B214" s="81"/>
      <c r="C214" s="6">
        <f t="shared" ref="C214:H214" si="26">SUM(C211:C213)</f>
        <v>342</v>
      </c>
      <c r="D214" s="6">
        <f t="shared" si="26"/>
        <v>6.9950000000000001</v>
      </c>
      <c r="E214" s="6">
        <f t="shared" si="26"/>
        <v>11.93</v>
      </c>
      <c r="F214" s="6">
        <f t="shared" si="26"/>
        <v>46.04</v>
      </c>
      <c r="G214" s="6">
        <f t="shared" si="26"/>
        <v>331.37</v>
      </c>
      <c r="H214" s="6">
        <f t="shared" si="26"/>
        <v>424</v>
      </c>
      <c r="I214" s="6">
        <f>SUM(I211:I213)</f>
        <v>8.0500000000000007</v>
      </c>
      <c r="J214" s="6">
        <f>SUM(J211:J213)</f>
        <v>13.15</v>
      </c>
      <c r="K214" s="6">
        <f>SUM(K211:K213)</f>
        <v>53.599999999999994</v>
      </c>
      <c r="L214" s="6">
        <f>SUM(L211:L213)</f>
        <v>378.56</v>
      </c>
    </row>
    <row r="215" spans="1:12" ht="15" customHeight="1" x14ac:dyDescent="0.25">
      <c r="A215" s="58"/>
      <c r="B215" s="58"/>
      <c r="C215" s="58"/>
      <c r="D215" s="37"/>
      <c r="E215" s="37"/>
      <c r="F215" s="37"/>
      <c r="G215" s="37"/>
      <c r="H215" s="37"/>
      <c r="I215" s="37"/>
      <c r="J215" s="37"/>
      <c r="K215" s="37"/>
      <c r="L215" s="37"/>
    </row>
    <row r="216" spans="1:12" ht="15" customHeight="1" x14ac:dyDescent="0.25">
      <c r="A216" s="207" t="s">
        <v>117</v>
      </c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9"/>
    </row>
    <row r="217" spans="1:12" s="55" customFormat="1" x14ac:dyDescent="0.25">
      <c r="A217" s="53"/>
      <c r="B217" s="11" t="s">
        <v>33</v>
      </c>
      <c r="C217" s="3">
        <v>150</v>
      </c>
      <c r="D217" s="3">
        <v>6</v>
      </c>
      <c r="E217" s="3">
        <v>8.85</v>
      </c>
      <c r="F217" s="3">
        <v>9.24</v>
      </c>
      <c r="G217" s="3">
        <v>155.24</v>
      </c>
      <c r="H217" s="3">
        <v>200</v>
      </c>
      <c r="I217" s="3">
        <v>8</v>
      </c>
      <c r="J217" s="3">
        <v>11.8</v>
      </c>
      <c r="K217" s="3">
        <v>12.32</v>
      </c>
      <c r="L217" s="3">
        <v>206.99</v>
      </c>
    </row>
    <row r="218" spans="1:12" s="66" customFormat="1" ht="15.75" customHeight="1" x14ac:dyDescent="0.25">
      <c r="A218" s="6">
        <v>219</v>
      </c>
      <c r="B218" s="11" t="s">
        <v>34</v>
      </c>
      <c r="C218" s="3">
        <v>120</v>
      </c>
      <c r="D218" s="3">
        <v>4.41</v>
      </c>
      <c r="E218" s="3">
        <v>4.25</v>
      </c>
      <c r="F218" s="3">
        <v>28.27</v>
      </c>
      <c r="G218" s="3">
        <v>168.87</v>
      </c>
      <c r="H218" s="3">
        <v>130</v>
      </c>
      <c r="I218" s="3">
        <v>4.78</v>
      </c>
      <c r="J218" s="3">
        <v>4.5999999999999996</v>
      </c>
      <c r="K218" s="3">
        <v>30.63</v>
      </c>
      <c r="L218" s="3">
        <v>182.94</v>
      </c>
    </row>
    <row r="219" spans="1:12" s="66" customFormat="1" ht="15.75" customHeight="1" x14ac:dyDescent="0.25">
      <c r="A219" s="6">
        <v>293</v>
      </c>
      <c r="B219" s="11" t="s">
        <v>27</v>
      </c>
      <c r="C219" s="3">
        <v>80</v>
      </c>
      <c r="D219" s="3">
        <v>14.85</v>
      </c>
      <c r="E219" s="3">
        <v>16.579999999999998</v>
      </c>
      <c r="F219" s="3">
        <v>4.62</v>
      </c>
      <c r="G219" s="3">
        <v>227.03</v>
      </c>
      <c r="H219" s="3">
        <v>90</v>
      </c>
      <c r="I219" s="3">
        <v>16.7</v>
      </c>
      <c r="J219" s="3">
        <v>18.649999999999999</v>
      </c>
      <c r="K219" s="3">
        <v>5.19</v>
      </c>
      <c r="L219" s="3">
        <v>255.4</v>
      </c>
    </row>
    <row r="220" spans="1:12" s="55" customFormat="1" ht="15.75" customHeight="1" x14ac:dyDescent="0.25">
      <c r="A220" s="6">
        <v>394</v>
      </c>
      <c r="B220" s="11" t="s">
        <v>139</v>
      </c>
      <c r="C220" s="3">
        <v>150</v>
      </c>
      <c r="D220" s="3">
        <v>0.25</v>
      </c>
      <c r="E220" s="3">
        <v>0</v>
      </c>
      <c r="F220" s="3">
        <v>17</v>
      </c>
      <c r="G220" s="3">
        <v>68.989999999999995</v>
      </c>
      <c r="H220" s="3">
        <v>200</v>
      </c>
      <c r="I220" s="3">
        <v>0.33</v>
      </c>
      <c r="J220" s="3">
        <v>0</v>
      </c>
      <c r="K220" s="3">
        <v>22.67</v>
      </c>
      <c r="L220" s="3">
        <v>91.99</v>
      </c>
    </row>
    <row r="221" spans="1:12" s="55" customFormat="1" ht="15" customHeight="1" x14ac:dyDescent="0.25">
      <c r="A221" s="63" t="s">
        <v>113</v>
      </c>
      <c r="B221" s="10" t="s">
        <v>124</v>
      </c>
      <c r="C221" s="3">
        <v>20</v>
      </c>
      <c r="D221" s="3">
        <v>2.8</v>
      </c>
      <c r="E221" s="3">
        <v>0.28000000000000003</v>
      </c>
      <c r="F221" s="3">
        <v>19.96</v>
      </c>
      <c r="G221" s="3">
        <v>48</v>
      </c>
      <c r="H221" s="3">
        <v>25</v>
      </c>
      <c r="I221" s="3">
        <v>1.4</v>
      </c>
      <c r="J221" s="3">
        <v>0.14000000000000001</v>
      </c>
      <c r="K221" s="3">
        <v>9.98</v>
      </c>
      <c r="L221" s="3">
        <v>60</v>
      </c>
    </row>
    <row r="222" spans="1:12" ht="15" customHeight="1" x14ac:dyDescent="0.25">
      <c r="A222" s="80" t="s">
        <v>111</v>
      </c>
      <c r="B222" s="81"/>
      <c r="C222" s="6">
        <f t="shared" ref="C222:L222" si="27">SUM(C217:C221)</f>
        <v>520</v>
      </c>
      <c r="D222" s="6">
        <f t="shared" si="27"/>
        <v>28.31</v>
      </c>
      <c r="E222" s="6">
        <f t="shared" si="27"/>
        <v>29.96</v>
      </c>
      <c r="F222" s="6">
        <f t="shared" si="27"/>
        <v>79.09</v>
      </c>
      <c r="G222" s="6">
        <f t="shared" si="27"/>
        <v>668.13</v>
      </c>
      <c r="H222" s="6">
        <f t="shared" si="27"/>
        <v>645</v>
      </c>
      <c r="I222" s="6">
        <f t="shared" si="27"/>
        <v>31.209999999999997</v>
      </c>
      <c r="J222" s="6">
        <f t="shared" si="27"/>
        <v>35.19</v>
      </c>
      <c r="K222" s="6">
        <f t="shared" si="27"/>
        <v>80.790000000000006</v>
      </c>
      <c r="L222" s="6">
        <f t="shared" si="27"/>
        <v>797.32</v>
      </c>
    </row>
    <row r="223" spans="1:12" ht="15" customHeight="1" x14ac:dyDescent="0.25">
      <c r="A223" s="58"/>
      <c r="B223" s="58"/>
      <c r="C223" s="58"/>
      <c r="D223" s="37"/>
      <c r="E223" s="37"/>
      <c r="F223" s="37"/>
      <c r="G223" s="37"/>
      <c r="H223" s="37"/>
      <c r="I223" s="37"/>
      <c r="J223" s="37"/>
      <c r="K223" s="37"/>
      <c r="L223" s="37"/>
    </row>
    <row r="224" spans="1:12" ht="15" customHeight="1" x14ac:dyDescent="0.25">
      <c r="A224" s="207" t="s">
        <v>125</v>
      </c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9"/>
    </row>
    <row r="225" spans="1:12" s="55" customFormat="1" ht="15.75" customHeight="1" x14ac:dyDescent="0.25">
      <c r="A225" s="6" t="s">
        <v>113</v>
      </c>
      <c r="B225" s="59" t="s">
        <v>216</v>
      </c>
      <c r="C225" s="6">
        <v>200</v>
      </c>
      <c r="D225" s="6">
        <v>6</v>
      </c>
      <c r="E225" s="6">
        <v>6.4</v>
      </c>
      <c r="F225" s="6">
        <v>9.4</v>
      </c>
      <c r="G225" s="6">
        <v>116</v>
      </c>
      <c r="H225" s="6">
        <v>200</v>
      </c>
      <c r="I225" s="6">
        <v>6</v>
      </c>
      <c r="J225" s="6">
        <v>6.4</v>
      </c>
      <c r="K225" s="6">
        <v>9.4</v>
      </c>
      <c r="L225" s="6">
        <v>116</v>
      </c>
    </row>
    <row r="226" spans="1:12" ht="15" customHeight="1" x14ac:dyDescent="0.25">
      <c r="A226" s="213" t="s">
        <v>111</v>
      </c>
      <c r="B226" s="214"/>
      <c r="C226" s="215"/>
      <c r="D226" s="6">
        <f>SUM(D225:D225)</f>
        <v>6</v>
      </c>
      <c r="E226" s="6">
        <f>SUM(E225:E225)</f>
        <v>6.4</v>
      </c>
      <c r="F226" s="6">
        <f>SUM(F225:F225)</f>
        <v>9.4</v>
      </c>
      <c r="G226" s="6">
        <f>SUM(G225:G225)</f>
        <v>116</v>
      </c>
      <c r="H226" s="6"/>
      <c r="I226" s="6">
        <f>SUM(I225:I225)</f>
        <v>6</v>
      </c>
      <c r="J226" s="6">
        <f>SUM(J225:J225)</f>
        <v>6.4</v>
      </c>
      <c r="K226" s="6">
        <f>SUM(K225:K225)</f>
        <v>9.4</v>
      </c>
      <c r="L226" s="6">
        <f>SUM(L225:L225)</f>
        <v>116</v>
      </c>
    </row>
    <row r="227" spans="1:12" ht="15" customHeight="1" x14ac:dyDescent="0.25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</row>
    <row r="228" spans="1:12" ht="15" customHeight="1" x14ac:dyDescent="0.25">
      <c r="A228" s="207" t="s">
        <v>129</v>
      </c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9"/>
    </row>
    <row r="229" spans="1:12" s="55" customFormat="1" ht="15.75" customHeight="1" x14ac:dyDescent="0.25">
      <c r="A229" s="6">
        <v>217</v>
      </c>
      <c r="B229" s="11" t="s">
        <v>51</v>
      </c>
      <c r="C229" s="3">
        <v>150</v>
      </c>
      <c r="D229" s="3">
        <v>19.07</v>
      </c>
      <c r="E229" s="3">
        <v>7.62</v>
      </c>
      <c r="F229" s="3">
        <v>19.34</v>
      </c>
      <c r="G229" s="3">
        <v>222.15</v>
      </c>
      <c r="H229" s="3">
        <v>200</v>
      </c>
      <c r="I229" s="3">
        <v>25.43</v>
      </c>
      <c r="J229" s="3">
        <v>10.16</v>
      </c>
      <c r="K229" s="3">
        <v>25.79</v>
      </c>
      <c r="L229" s="3">
        <v>296.2</v>
      </c>
    </row>
    <row r="230" spans="1:12" s="55" customFormat="1" ht="15.75" customHeight="1" x14ac:dyDescent="0.25">
      <c r="A230" s="6" t="s">
        <v>113</v>
      </c>
      <c r="B230" s="12" t="s">
        <v>164</v>
      </c>
      <c r="C230" s="6">
        <v>30</v>
      </c>
      <c r="D230" s="6">
        <v>1.26</v>
      </c>
      <c r="E230" s="6">
        <v>6.36</v>
      </c>
      <c r="F230" s="6">
        <v>19.2</v>
      </c>
      <c r="G230" s="6">
        <v>137.1</v>
      </c>
      <c r="H230" s="6">
        <v>30</v>
      </c>
      <c r="I230" s="6">
        <v>1.26</v>
      </c>
      <c r="J230" s="6">
        <v>6.36</v>
      </c>
      <c r="K230" s="6">
        <v>19.2</v>
      </c>
      <c r="L230" s="6">
        <v>137.1</v>
      </c>
    </row>
    <row r="231" spans="1:12" s="55" customFormat="1" ht="15" customHeight="1" x14ac:dyDescent="0.25">
      <c r="A231" s="6">
        <v>410</v>
      </c>
      <c r="B231" s="10" t="s">
        <v>130</v>
      </c>
      <c r="C231" s="3">
        <v>150</v>
      </c>
      <c r="D231" s="3">
        <v>4.4999999999999998E-2</v>
      </c>
      <c r="E231" s="3">
        <v>0</v>
      </c>
      <c r="F231" s="3">
        <v>4.51</v>
      </c>
      <c r="G231" s="3">
        <v>18.239999999999998</v>
      </c>
      <c r="H231" s="3">
        <v>200</v>
      </c>
      <c r="I231" s="3">
        <v>0.06</v>
      </c>
      <c r="J231" s="3">
        <v>0</v>
      </c>
      <c r="K231" s="3">
        <v>6.02</v>
      </c>
      <c r="L231" s="3">
        <v>24.32</v>
      </c>
    </row>
    <row r="232" spans="1:12" s="55" customFormat="1" ht="15" customHeight="1" x14ac:dyDescent="0.25">
      <c r="A232" s="63" t="s">
        <v>113</v>
      </c>
      <c r="B232" s="10" t="s">
        <v>16</v>
      </c>
      <c r="C232" s="3">
        <v>20</v>
      </c>
      <c r="D232" s="3">
        <v>3.4</v>
      </c>
      <c r="E232" s="3">
        <v>1.32</v>
      </c>
      <c r="F232" s="3">
        <v>17</v>
      </c>
      <c r="G232" s="3">
        <v>51.8</v>
      </c>
      <c r="H232" s="3">
        <v>25</v>
      </c>
      <c r="I232" s="3">
        <v>4.25</v>
      </c>
      <c r="J232" s="3">
        <v>1.65</v>
      </c>
      <c r="K232" s="3">
        <v>21.25</v>
      </c>
      <c r="L232" s="3">
        <v>64.8</v>
      </c>
    </row>
    <row r="233" spans="1:12" ht="15" customHeight="1" x14ac:dyDescent="0.25">
      <c r="A233" s="59" t="s">
        <v>111</v>
      </c>
      <c r="B233" s="59"/>
      <c r="C233" s="6">
        <f t="shared" ref="C233:K233" si="28">SUM(C229:C231)</f>
        <v>330</v>
      </c>
      <c r="D233" s="6">
        <f t="shared" si="28"/>
        <v>20.375000000000004</v>
      </c>
      <c r="E233" s="6">
        <f t="shared" si="28"/>
        <v>13.98</v>
      </c>
      <c r="F233" s="6">
        <f t="shared" si="28"/>
        <v>43.05</v>
      </c>
      <c r="G233" s="6">
        <f t="shared" si="28"/>
        <v>377.49</v>
      </c>
      <c r="H233" s="6">
        <f t="shared" si="28"/>
        <v>430</v>
      </c>
      <c r="I233" s="6">
        <f t="shared" si="28"/>
        <v>26.75</v>
      </c>
      <c r="J233" s="6">
        <f t="shared" si="28"/>
        <v>16.52</v>
      </c>
      <c r="K233" s="6">
        <f t="shared" si="28"/>
        <v>51.009999999999991</v>
      </c>
      <c r="L233" s="6">
        <f>SUM(L229:L232)</f>
        <v>522.41999999999996</v>
      </c>
    </row>
    <row r="234" spans="1:12" x14ac:dyDescent="0.25">
      <c r="A234" s="36" t="s">
        <v>131</v>
      </c>
      <c r="B234" s="57"/>
      <c r="C234" s="36">
        <f>C233+C225+C222+C214</f>
        <v>1392</v>
      </c>
      <c r="D234" s="57"/>
      <c r="E234" s="57"/>
      <c r="F234" s="57"/>
      <c r="G234" s="36">
        <f>G233+G225+G222+G214</f>
        <v>1492.9899999999998</v>
      </c>
      <c r="H234" s="36">
        <f>H233+H225+H222+H214</f>
        <v>1699</v>
      </c>
      <c r="I234" s="57"/>
      <c r="J234" s="57"/>
      <c r="K234" s="57"/>
      <c r="L234" s="36">
        <f>L233+L225+L222+L214</f>
        <v>1814.3</v>
      </c>
    </row>
    <row r="235" spans="1:12" s="66" customFormat="1" x14ac:dyDescent="0.25">
      <c r="A235" s="221" t="s">
        <v>174</v>
      </c>
      <c r="B235" s="221"/>
      <c r="C235" s="221"/>
      <c r="D235" s="221"/>
      <c r="E235" s="36"/>
      <c r="F235" s="36"/>
      <c r="G235" s="36" t="e">
        <f>(G234+G207+G179+G151+G123+G95+G65+G38+#REF!+#REF!)/10</f>
        <v>#REF!</v>
      </c>
      <c r="H235" s="57"/>
      <c r="I235" s="36"/>
      <c r="J235" s="36"/>
      <c r="K235" s="36"/>
      <c r="L235" s="36" t="e">
        <f>(L234+L207+L179+L151+L123+L95+L65+L38+#REF!+#REF!)/10</f>
        <v>#REF!</v>
      </c>
    </row>
    <row r="236" spans="1:12" ht="15" customHeight="1" x14ac:dyDescent="0.25">
      <c r="A236" s="36"/>
      <c r="B236" s="57"/>
      <c r="C236" s="36"/>
      <c r="D236" s="57"/>
      <c r="E236" s="57"/>
      <c r="F236" s="57"/>
      <c r="G236" s="36"/>
      <c r="H236" s="36"/>
      <c r="I236" s="57"/>
      <c r="J236" s="57"/>
      <c r="K236" s="57"/>
      <c r="L236" s="36"/>
    </row>
    <row r="237" spans="1:12" x14ac:dyDescent="0.25">
      <c r="A237" s="67"/>
      <c r="B237" s="67"/>
      <c r="C237" s="67"/>
      <c r="D237" s="67"/>
      <c r="E237" s="57"/>
      <c r="F237" s="57"/>
      <c r="G237" s="36"/>
      <c r="H237" s="57"/>
      <c r="I237" s="57"/>
      <c r="J237" s="57"/>
      <c r="K237" s="57"/>
      <c r="L237" s="36"/>
    </row>
    <row r="238" spans="1:12" x14ac:dyDescent="0.25">
      <c r="A238" s="194" t="s">
        <v>203</v>
      </c>
      <c r="B238" s="194"/>
      <c r="C238" s="194"/>
      <c r="D238" s="194"/>
      <c r="E238" s="194"/>
      <c r="F238" s="194"/>
      <c r="G238" s="194"/>
      <c r="H238" s="194"/>
      <c r="I238" s="194"/>
      <c r="J238" s="194"/>
      <c r="K238" s="194"/>
      <c r="L238" s="194"/>
    </row>
    <row r="239" spans="1:12" ht="28.5" customHeight="1" x14ac:dyDescent="0.25">
      <c r="A239" s="194" t="s">
        <v>204</v>
      </c>
      <c r="B239" s="194"/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</row>
    <row r="240" spans="1:12" x14ac:dyDescent="0.25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</row>
    <row r="241" spans="1:12" x14ac:dyDescent="0.25">
      <c r="A241" s="222" t="s">
        <v>173</v>
      </c>
      <c r="B241" s="222"/>
      <c r="C241" s="57"/>
      <c r="D241" s="57"/>
      <c r="E241" s="57"/>
      <c r="F241" s="57"/>
      <c r="G241" s="57"/>
      <c r="H241" s="57"/>
      <c r="I241" s="57"/>
      <c r="J241" s="57"/>
      <c r="K241" s="57"/>
      <c r="L241" s="57"/>
    </row>
  </sheetData>
  <mergeCells count="55">
    <mergeCell ref="B8:K8"/>
    <mergeCell ref="C9:G9"/>
    <mergeCell ref="H9:L9"/>
    <mergeCell ref="H2:K2"/>
    <mergeCell ref="H3:J3"/>
    <mergeCell ref="H4:K4"/>
    <mergeCell ref="H5:K5"/>
    <mergeCell ref="B7:K7"/>
    <mergeCell ref="A40:L40"/>
    <mergeCell ref="A12:L12"/>
    <mergeCell ref="A13:L13"/>
    <mergeCell ref="A19:L19"/>
    <mergeCell ref="A28:L28"/>
    <mergeCell ref="A33:L33"/>
    <mergeCell ref="A104:L104"/>
    <mergeCell ref="A41:L41"/>
    <mergeCell ref="A47:L47"/>
    <mergeCell ref="A56:L56"/>
    <mergeCell ref="A60:L60"/>
    <mergeCell ref="A67:L67"/>
    <mergeCell ref="A68:L68"/>
    <mergeCell ref="A74:L74"/>
    <mergeCell ref="A84:L84"/>
    <mergeCell ref="A89:L89"/>
    <mergeCell ref="A97:L97"/>
    <mergeCell ref="A98:L98"/>
    <mergeCell ref="A160:L160"/>
    <mergeCell ref="A112:L112"/>
    <mergeCell ref="A115:C115"/>
    <mergeCell ref="A117:L117"/>
    <mergeCell ref="A125:L125"/>
    <mergeCell ref="A126:L126"/>
    <mergeCell ref="A132:L132"/>
    <mergeCell ref="A141:L141"/>
    <mergeCell ref="A143:C143"/>
    <mergeCell ref="A145:L145"/>
    <mergeCell ref="A153:L153"/>
    <mergeCell ref="A154:L154"/>
    <mergeCell ref="A216:L216"/>
    <mergeCell ref="A168:L168"/>
    <mergeCell ref="A173:L173"/>
    <mergeCell ref="A181:L181"/>
    <mergeCell ref="A182:L182"/>
    <mergeCell ref="A188:L188"/>
    <mergeCell ref="A195:L195"/>
    <mergeCell ref="A200:L200"/>
    <mergeCell ref="A209:L209"/>
    <mergeCell ref="A210:L210"/>
    <mergeCell ref="A241:B241"/>
    <mergeCell ref="A224:L224"/>
    <mergeCell ref="A226:C226"/>
    <mergeCell ref="A228:L228"/>
    <mergeCell ref="A235:D235"/>
    <mergeCell ref="A238:L238"/>
    <mergeCell ref="A239:L239"/>
  </mergeCells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293"/>
  <sheetViews>
    <sheetView topLeftCell="A280" workbookViewId="0">
      <selection activeCell="K287" sqref="K287"/>
    </sheetView>
  </sheetViews>
  <sheetFormatPr defaultRowHeight="15" x14ac:dyDescent="0.25"/>
  <cols>
    <col min="1" max="1" width="11.140625" style="66" customWidth="1"/>
    <col min="2" max="2" width="28.42578125" style="66" customWidth="1"/>
    <col min="3" max="12" width="9.140625" style="66"/>
  </cols>
  <sheetData>
    <row r="1" spans="1:12" s="66" customForma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66" customFormat="1" x14ac:dyDescent="0.25">
      <c r="A2" s="57"/>
      <c r="B2" s="57"/>
      <c r="C2" s="57"/>
      <c r="D2" s="57"/>
      <c r="E2" s="57"/>
      <c r="F2" s="57"/>
      <c r="G2" s="57"/>
      <c r="H2" s="210" t="s">
        <v>267</v>
      </c>
      <c r="I2" s="210"/>
      <c r="J2" s="210"/>
      <c r="K2" s="210"/>
      <c r="L2" s="57"/>
    </row>
    <row r="3" spans="1:12" s="66" customFormat="1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s="66" customFormat="1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s="66" customFormat="1" x14ac:dyDescent="0.25">
      <c r="A5" s="57"/>
      <c r="B5" s="57"/>
      <c r="C5" s="57"/>
      <c r="D5" s="57"/>
      <c r="E5" s="57"/>
      <c r="F5" s="57"/>
      <c r="G5" s="57"/>
      <c r="H5" s="210" t="s">
        <v>228</v>
      </c>
      <c r="I5" s="210"/>
      <c r="J5" s="210"/>
      <c r="K5" s="210"/>
      <c r="L5" s="57"/>
    </row>
    <row r="6" spans="1:12" s="66" customFormat="1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s="66" customFormat="1" x14ac:dyDescent="0.25">
      <c r="A7" s="57"/>
      <c r="B7" s="211" t="s">
        <v>263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s="66" customFormat="1" x14ac:dyDescent="0.25">
      <c r="A8" s="57"/>
      <c r="B8" s="212" t="s">
        <v>261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s="66" customFormat="1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s="66" customFormat="1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s="66" customFormat="1" ht="15" customHeight="1" x14ac:dyDescent="0.25">
      <c r="A11" s="204">
        <v>44572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s="66" customFormat="1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s="66" customFormat="1" ht="15.75" customHeight="1" x14ac:dyDescent="0.25">
      <c r="A13" s="6">
        <v>168</v>
      </c>
      <c r="B13" s="11" t="s">
        <v>42</v>
      </c>
      <c r="C13" s="3">
        <v>150</v>
      </c>
      <c r="D13" s="3">
        <v>5.58</v>
      </c>
      <c r="E13" s="3">
        <v>6.05</v>
      </c>
      <c r="F13" s="3">
        <v>26.46</v>
      </c>
      <c r="G13" s="3">
        <v>182.94</v>
      </c>
      <c r="H13" s="3">
        <v>180</v>
      </c>
      <c r="I13" s="3">
        <v>6.7</v>
      </c>
      <c r="J13" s="3">
        <v>7.3</v>
      </c>
      <c r="K13" s="3">
        <v>31.75</v>
      </c>
      <c r="L13" s="3">
        <v>219.53</v>
      </c>
    </row>
    <row r="14" spans="1:12" s="66" customFormat="1" ht="15.75" customHeight="1" x14ac:dyDescent="0.25">
      <c r="A14" s="6">
        <v>1</v>
      </c>
      <c r="B14" s="12" t="s">
        <v>110</v>
      </c>
      <c r="C14" s="6">
        <v>36</v>
      </c>
      <c r="D14" s="6">
        <v>2.17</v>
      </c>
      <c r="E14" s="6">
        <v>6.79</v>
      </c>
      <c r="F14" s="6">
        <v>13.15</v>
      </c>
      <c r="G14" s="6">
        <v>122.4</v>
      </c>
      <c r="H14" s="6">
        <v>37</v>
      </c>
      <c r="I14" s="6">
        <v>2.2599999999999998</v>
      </c>
      <c r="J14" s="6">
        <v>6.98</v>
      </c>
      <c r="K14" s="6">
        <v>13.52</v>
      </c>
      <c r="L14" s="6">
        <v>125.8</v>
      </c>
    </row>
    <row r="15" spans="1:12" s="66" customFormat="1" ht="15.75" customHeight="1" x14ac:dyDescent="0.25">
      <c r="A15" s="6">
        <v>414</v>
      </c>
      <c r="B15" s="11" t="s">
        <v>24</v>
      </c>
      <c r="C15" s="3">
        <v>150</v>
      </c>
      <c r="D15" s="3">
        <v>2.09</v>
      </c>
      <c r="E15" s="3">
        <v>2.39</v>
      </c>
      <c r="F15" s="3">
        <v>14.78</v>
      </c>
      <c r="G15" s="3">
        <v>89.02</v>
      </c>
      <c r="H15" s="3">
        <v>200</v>
      </c>
      <c r="I15" s="3">
        <v>2.79</v>
      </c>
      <c r="J15" s="3">
        <v>3.19</v>
      </c>
      <c r="K15" s="3">
        <v>19.71</v>
      </c>
      <c r="L15" s="3">
        <v>118.69</v>
      </c>
    </row>
    <row r="16" spans="1:12" s="66" customFormat="1" ht="15" customHeight="1" x14ac:dyDescent="0.25">
      <c r="A16" s="80" t="s">
        <v>111</v>
      </c>
      <c r="B16" s="81"/>
      <c r="C16" s="6">
        <f t="shared" ref="C16:H16" si="0">SUM(C13:C15)</f>
        <v>336</v>
      </c>
      <c r="D16" s="6">
        <f t="shared" si="0"/>
        <v>9.84</v>
      </c>
      <c r="E16" s="6">
        <f t="shared" si="0"/>
        <v>15.23</v>
      </c>
      <c r="F16" s="6">
        <f t="shared" si="0"/>
        <v>54.39</v>
      </c>
      <c r="G16" s="6">
        <f t="shared" si="0"/>
        <v>394.36</v>
      </c>
      <c r="H16" s="6">
        <f t="shared" si="0"/>
        <v>417</v>
      </c>
      <c r="I16" s="6">
        <f>SUM(I13:I15)</f>
        <v>11.75</v>
      </c>
      <c r="J16" s="6">
        <f>SUM(J13:J15)</f>
        <v>17.470000000000002</v>
      </c>
      <c r="K16" s="6">
        <f>SUM(K13:K15)</f>
        <v>64.97999999999999</v>
      </c>
      <c r="L16" s="6">
        <f>SUM(L13:L15)</f>
        <v>464.02</v>
      </c>
    </row>
    <row r="17" spans="1:12" s="66" customFormat="1" ht="15" customHeight="1" x14ac:dyDescent="0.25">
      <c r="A17" s="58"/>
      <c r="B17" s="58"/>
      <c r="C17" s="58"/>
      <c r="D17" s="37"/>
      <c r="E17" s="37"/>
      <c r="F17" s="37"/>
      <c r="G17" s="37"/>
      <c r="H17" s="37"/>
      <c r="I17" s="37"/>
      <c r="J17" s="37"/>
      <c r="K17" s="37"/>
      <c r="L17" s="37"/>
    </row>
    <row r="18" spans="1:12" s="66" customFormat="1" ht="15" customHeight="1" x14ac:dyDescent="0.25">
      <c r="A18" s="207" t="s">
        <v>117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9"/>
    </row>
    <row r="19" spans="1:12" s="66" customFormat="1" x14ac:dyDescent="0.25">
      <c r="A19" s="6">
        <v>80</v>
      </c>
      <c r="B19" s="11" t="s">
        <v>188</v>
      </c>
      <c r="C19" s="3">
        <v>150</v>
      </c>
      <c r="D19" s="3">
        <v>2.95</v>
      </c>
      <c r="E19" s="3">
        <v>3.68</v>
      </c>
      <c r="F19" s="3">
        <v>12.63</v>
      </c>
      <c r="G19" s="3">
        <v>90.66</v>
      </c>
      <c r="H19" s="3">
        <v>200</v>
      </c>
      <c r="I19" s="3">
        <v>3.93</v>
      </c>
      <c r="J19" s="3">
        <v>4.91</v>
      </c>
      <c r="K19" s="3">
        <v>16.84</v>
      </c>
      <c r="L19" s="3">
        <v>120.88</v>
      </c>
    </row>
    <row r="20" spans="1:12" s="66" customFormat="1" ht="15.75" customHeight="1" x14ac:dyDescent="0.25">
      <c r="A20" s="6">
        <v>332</v>
      </c>
      <c r="B20" s="11" t="s">
        <v>72</v>
      </c>
      <c r="C20" s="3">
        <v>120</v>
      </c>
      <c r="D20" s="3">
        <v>6.99</v>
      </c>
      <c r="E20" s="3">
        <v>4.34</v>
      </c>
      <c r="F20" s="3">
        <v>36</v>
      </c>
      <c r="G20" s="3">
        <v>211.05</v>
      </c>
      <c r="H20" s="3">
        <v>130</v>
      </c>
      <c r="I20" s="3">
        <v>7.57</v>
      </c>
      <c r="J20" s="3">
        <v>4.7</v>
      </c>
      <c r="K20" s="3">
        <v>39</v>
      </c>
      <c r="L20" s="3">
        <v>228.64</v>
      </c>
    </row>
    <row r="21" spans="1:12" s="66" customFormat="1" ht="15.75" customHeight="1" x14ac:dyDescent="0.25">
      <c r="A21" s="6">
        <v>268</v>
      </c>
      <c r="B21" s="10" t="s">
        <v>14</v>
      </c>
      <c r="C21" s="3">
        <v>80</v>
      </c>
      <c r="D21" s="3">
        <v>8.93</v>
      </c>
      <c r="E21" s="3">
        <v>6.62</v>
      </c>
      <c r="F21" s="3">
        <v>0.59</v>
      </c>
      <c r="G21" s="3">
        <v>162.49</v>
      </c>
      <c r="H21" s="3">
        <v>90</v>
      </c>
      <c r="I21" s="3">
        <v>10.039999999999999</v>
      </c>
      <c r="J21" s="3">
        <v>7.44</v>
      </c>
      <c r="K21" s="3">
        <v>0.66</v>
      </c>
      <c r="L21" s="3">
        <v>182.8</v>
      </c>
    </row>
    <row r="22" spans="1:12" s="66" customFormat="1" ht="15.75" customHeight="1" x14ac:dyDescent="0.25">
      <c r="A22" s="8" t="s">
        <v>113</v>
      </c>
      <c r="B22" s="123" t="s">
        <v>143</v>
      </c>
      <c r="C22" s="8">
        <v>40</v>
      </c>
      <c r="D22" s="8">
        <v>0.4</v>
      </c>
      <c r="E22" s="8">
        <v>4</v>
      </c>
      <c r="F22" s="8">
        <v>2.8</v>
      </c>
      <c r="G22" s="8">
        <v>48.8</v>
      </c>
      <c r="H22" s="6">
        <v>50</v>
      </c>
      <c r="I22" s="8">
        <v>0.5</v>
      </c>
      <c r="J22" s="8">
        <v>5</v>
      </c>
      <c r="K22" s="8">
        <v>3.5</v>
      </c>
      <c r="L22" s="6">
        <v>61</v>
      </c>
    </row>
    <row r="23" spans="1:12" s="66" customFormat="1" ht="15.75" customHeight="1" x14ac:dyDescent="0.25">
      <c r="A23" s="6">
        <v>396</v>
      </c>
      <c r="B23" s="11" t="s">
        <v>28</v>
      </c>
      <c r="C23" s="3">
        <v>150</v>
      </c>
      <c r="D23" s="3">
        <v>0.1</v>
      </c>
      <c r="E23" s="3">
        <v>0</v>
      </c>
      <c r="F23" s="3">
        <v>15.86</v>
      </c>
      <c r="G23" s="3">
        <v>63.8</v>
      </c>
      <c r="H23" s="3">
        <v>200</v>
      </c>
      <c r="I23" s="3">
        <v>0.13</v>
      </c>
      <c r="J23" s="3">
        <v>0</v>
      </c>
      <c r="K23" s="3">
        <v>21.15</v>
      </c>
      <c r="L23" s="3">
        <v>85.1</v>
      </c>
    </row>
    <row r="24" spans="1:12" s="66" customFormat="1" ht="15" customHeight="1" x14ac:dyDescent="0.25">
      <c r="A24" s="6" t="s">
        <v>113</v>
      </c>
      <c r="B24" s="10" t="s">
        <v>124</v>
      </c>
      <c r="C24" s="3">
        <v>40</v>
      </c>
      <c r="D24" s="3">
        <v>2.8</v>
      </c>
      <c r="E24" s="3">
        <v>0.28000000000000003</v>
      </c>
      <c r="F24" s="3">
        <v>19.96</v>
      </c>
      <c r="G24" s="3">
        <v>96</v>
      </c>
      <c r="H24" s="3">
        <v>50</v>
      </c>
      <c r="I24" s="3">
        <v>3.5</v>
      </c>
      <c r="J24" s="3">
        <v>0.35</v>
      </c>
      <c r="K24" s="3">
        <v>24.95</v>
      </c>
      <c r="L24" s="3">
        <v>120</v>
      </c>
    </row>
    <row r="25" spans="1:12" s="66" customFormat="1" ht="15" customHeight="1" x14ac:dyDescent="0.25">
      <c r="A25" s="80" t="s">
        <v>111</v>
      </c>
      <c r="B25" s="81"/>
      <c r="C25" s="6">
        <f t="shared" ref="C25:K25" si="1">SUM(C19:C24)</f>
        <v>580</v>
      </c>
      <c r="D25" s="6">
        <f t="shared" si="1"/>
        <v>22.17</v>
      </c>
      <c r="E25" s="6">
        <f t="shared" si="1"/>
        <v>18.920000000000002</v>
      </c>
      <c r="F25" s="6">
        <f t="shared" si="1"/>
        <v>87.84</v>
      </c>
      <c r="G25" s="6">
        <f t="shared" si="1"/>
        <v>672.8</v>
      </c>
      <c r="H25" s="6">
        <f t="shared" si="1"/>
        <v>720</v>
      </c>
      <c r="I25" s="6">
        <f t="shared" si="1"/>
        <v>25.669999999999998</v>
      </c>
      <c r="J25" s="6">
        <f t="shared" si="1"/>
        <v>22.400000000000002</v>
      </c>
      <c r="K25" s="6">
        <f t="shared" si="1"/>
        <v>106.10000000000001</v>
      </c>
      <c r="L25" s="6">
        <f>SUM(L19:L24)</f>
        <v>798.42</v>
      </c>
    </row>
    <row r="26" spans="1:12" s="66" customFormat="1" ht="15" customHeight="1" x14ac:dyDescent="0.25">
      <c r="A26" s="58"/>
      <c r="B26" s="58"/>
      <c r="C26" s="58"/>
      <c r="D26" s="37"/>
      <c r="E26" s="37"/>
      <c r="F26" s="37"/>
      <c r="G26" s="37"/>
      <c r="H26" s="37"/>
      <c r="I26" s="37"/>
      <c r="J26" s="37"/>
      <c r="K26" s="37"/>
      <c r="L26" s="37"/>
    </row>
    <row r="27" spans="1:12" s="66" customFormat="1" ht="15" customHeight="1" x14ac:dyDescent="0.25">
      <c r="A27" s="207" t="s">
        <v>125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9"/>
    </row>
    <row r="28" spans="1:12" s="66" customFormat="1" ht="15.75" customHeight="1" x14ac:dyDescent="0.25">
      <c r="A28" s="6">
        <v>417</v>
      </c>
      <c r="B28" s="11" t="s">
        <v>206</v>
      </c>
      <c r="C28" s="3">
        <v>200</v>
      </c>
      <c r="D28" s="3">
        <v>0.11</v>
      </c>
      <c r="E28" s="3">
        <v>0</v>
      </c>
      <c r="F28" s="3">
        <v>21.1</v>
      </c>
      <c r="G28" s="3">
        <v>84.7</v>
      </c>
      <c r="H28" s="3">
        <v>200</v>
      </c>
      <c r="I28" s="3">
        <v>0.11</v>
      </c>
      <c r="J28" s="3">
        <v>0</v>
      </c>
      <c r="K28" s="3">
        <v>21.1</v>
      </c>
      <c r="L28" s="3">
        <v>84.7</v>
      </c>
    </row>
    <row r="29" spans="1:12" s="66" customFormat="1" x14ac:dyDescent="0.25">
      <c r="A29" s="6" t="s">
        <v>113</v>
      </c>
      <c r="B29" s="12" t="s">
        <v>112</v>
      </c>
      <c r="C29" s="6"/>
      <c r="D29" s="6"/>
      <c r="E29" s="6"/>
      <c r="F29" s="6"/>
      <c r="G29" s="6"/>
      <c r="H29" s="6">
        <v>20</v>
      </c>
      <c r="I29" s="6">
        <v>1.51</v>
      </c>
      <c r="J29" s="6">
        <v>3</v>
      </c>
      <c r="K29" s="6">
        <v>13.87</v>
      </c>
      <c r="L29" s="6">
        <v>88</v>
      </c>
    </row>
    <row r="30" spans="1:12" s="66" customFormat="1" ht="15" customHeight="1" x14ac:dyDescent="0.25">
      <c r="A30" s="213" t="s">
        <v>111</v>
      </c>
      <c r="B30" s="214"/>
      <c r="C30" s="215"/>
      <c r="D30" s="6">
        <f t="shared" ref="D30:K30" si="2">SUM(D28:D28)</f>
        <v>0.11</v>
      </c>
      <c r="E30" s="6">
        <f t="shared" si="2"/>
        <v>0</v>
      </c>
      <c r="F30" s="6">
        <f t="shared" si="2"/>
        <v>21.1</v>
      </c>
      <c r="G30" s="6">
        <f t="shared" si="2"/>
        <v>84.7</v>
      </c>
      <c r="H30" s="6">
        <f t="shared" si="2"/>
        <v>200</v>
      </c>
      <c r="I30" s="6">
        <f t="shared" si="2"/>
        <v>0.11</v>
      </c>
      <c r="J30" s="6">
        <f t="shared" si="2"/>
        <v>0</v>
      </c>
      <c r="K30" s="6">
        <f t="shared" si="2"/>
        <v>21.1</v>
      </c>
      <c r="L30" s="6">
        <f>SUM(L28:L29)</f>
        <v>172.7</v>
      </c>
    </row>
    <row r="31" spans="1:12" s="66" customFormat="1" ht="15" customHeigh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s="66" customFormat="1" ht="15" customHeight="1" x14ac:dyDescent="0.25">
      <c r="A32" s="207" t="s">
        <v>129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9"/>
    </row>
    <row r="33" spans="1:17" s="66" customFormat="1" x14ac:dyDescent="0.25">
      <c r="A33" s="6">
        <v>95</v>
      </c>
      <c r="B33" s="10" t="s">
        <v>19</v>
      </c>
      <c r="C33" s="3">
        <v>150</v>
      </c>
      <c r="D33" s="3">
        <v>7.93</v>
      </c>
      <c r="E33" s="3">
        <v>2.4700000000000002</v>
      </c>
      <c r="F33" s="3">
        <v>4.0199999999999996</v>
      </c>
      <c r="G33" s="3">
        <v>69.739999999999995</v>
      </c>
      <c r="H33" s="3">
        <v>200</v>
      </c>
      <c r="I33" s="3">
        <v>10.57</v>
      </c>
      <c r="J33" s="3">
        <v>3.29</v>
      </c>
      <c r="K33" s="3">
        <v>5.36</v>
      </c>
      <c r="L33" s="3">
        <v>92.99</v>
      </c>
    </row>
    <row r="34" spans="1:17" s="66" customFormat="1" ht="15.75" customHeight="1" x14ac:dyDescent="0.25">
      <c r="A34" s="6" t="s">
        <v>113</v>
      </c>
      <c r="B34" s="59" t="s">
        <v>169</v>
      </c>
      <c r="C34" s="6">
        <v>30</v>
      </c>
      <c r="D34" s="6">
        <v>0.3</v>
      </c>
      <c r="E34" s="6">
        <v>2.13</v>
      </c>
      <c r="F34" s="6">
        <v>20.010000000000002</v>
      </c>
      <c r="G34" s="6">
        <v>100.5</v>
      </c>
      <c r="H34" s="6">
        <v>30</v>
      </c>
      <c r="I34" s="6">
        <v>0.3</v>
      </c>
      <c r="J34" s="6">
        <v>2.13</v>
      </c>
      <c r="K34" s="6">
        <v>20.010000000000002</v>
      </c>
      <c r="L34" s="6">
        <v>100.5</v>
      </c>
    </row>
    <row r="35" spans="1:17" s="66" customFormat="1" ht="15" customHeight="1" x14ac:dyDescent="0.25">
      <c r="A35" s="6">
        <v>410</v>
      </c>
      <c r="B35" s="10" t="s">
        <v>130</v>
      </c>
      <c r="C35" s="3">
        <v>150</v>
      </c>
      <c r="D35" s="3">
        <v>4.4999999999999998E-2</v>
      </c>
      <c r="E35" s="3">
        <v>0</v>
      </c>
      <c r="F35" s="3">
        <v>4.51</v>
      </c>
      <c r="G35" s="3">
        <v>18.239999999999998</v>
      </c>
      <c r="H35" s="3">
        <v>200</v>
      </c>
      <c r="I35" s="3">
        <v>0.06</v>
      </c>
      <c r="J35" s="3">
        <v>0</v>
      </c>
      <c r="K35" s="3">
        <v>6.02</v>
      </c>
      <c r="L35" s="3">
        <v>24.32</v>
      </c>
    </row>
    <row r="36" spans="1:17" s="66" customFormat="1" ht="15" customHeight="1" x14ac:dyDescent="0.25">
      <c r="A36" s="63" t="s">
        <v>113</v>
      </c>
      <c r="B36" s="10" t="s">
        <v>16</v>
      </c>
      <c r="C36" s="3">
        <v>20</v>
      </c>
      <c r="D36" s="3">
        <v>3.4</v>
      </c>
      <c r="E36" s="3">
        <v>1.32</v>
      </c>
      <c r="F36" s="3">
        <v>17</v>
      </c>
      <c r="G36" s="3">
        <v>51.8</v>
      </c>
      <c r="H36" s="3">
        <v>25</v>
      </c>
      <c r="I36" s="3">
        <v>4.25</v>
      </c>
      <c r="J36" s="3">
        <v>1.65</v>
      </c>
      <c r="K36" s="3">
        <v>21.25</v>
      </c>
      <c r="L36" s="3">
        <v>64.8</v>
      </c>
    </row>
    <row r="37" spans="1:17" s="66" customFormat="1" ht="15" customHeight="1" x14ac:dyDescent="0.25">
      <c r="A37" s="59" t="s">
        <v>111</v>
      </c>
      <c r="B37" s="59"/>
      <c r="C37" s="6">
        <f t="shared" ref="C37:K37" si="3">SUM(C33:C36)</f>
        <v>350</v>
      </c>
      <c r="D37" s="6">
        <f t="shared" si="3"/>
        <v>11.675000000000001</v>
      </c>
      <c r="E37" s="6">
        <f t="shared" si="3"/>
        <v>5.92</v>
      </c>
      <c r="F37" s="6">
        <f t="shared" si="3"/>
        <v>45.54</v>
      </c>
      <c r="G37" s="6">
        <f t="shared" si="3"/>
        <v>240.28000000000003</v>
      </c>
      <c r="H37" s="6">
        <f t="shared" si="3"/>
        <v>455</v>
      </c>
      <c r="I37" s="6">
        <f t="shared" si="3"/>
        <v>15.180000000000001</v>
      </c>
      <c r="J37" s="6">
        <f t="shared" si="3"/>
        <v>7.07</v>
      </c>
      <c r="K37" s="6">
        <f t="shared" si="3"/>
        <v>52.64</v>
      </c>
      <c r="L37" s="6">
        <f>SUM(L33:L36)</f>
        <v>282.61</v>
      </c>
    </row>
    <row r="38" spans="1:17" s="66" customFormat="1" ht="15" customHeight="1" x14ac:dyDescent="0.25">
      <c r="A38" s="36" t="s">
        <v>131</v>
      </c>
      <c r="B38" s="57"/>
      <c r="C38" s="36">
        <f>C37+C30+C25+C16</f>
        <v>1266</v>
      </c>
      <c r="D38" s="57"/>
      <c r="E38" s="57"/>
      <c r="F38" s="57"/>
      <c r="G38" s="36">
        <f>G37+G30+G25+G16</f>
        <v>1392.1399999999999</v>
      </c>
      <c r="H38" s="36">
        <f>H37+H30+H25+H16</f>
        <v>1792</v>
      </c>
      <c r="I38" s="57"/>
      <c r="J38" s="57"/>
      <c r="K38" s="57"/>
      <c r="L38" s="36">
        <f>L37+L30+L25+L16</f>
        <v>1717.75</v>
      </c>
    </row>
    <row r="39" spans="1:17" s="66" customFormat="1" x14ac:dyDescent="0.25"/>
    <row r="40" spans="1:17" s="66" customFormat="1" ht="15" customHeight="1" x14ac:dyDescent="0.25">
      <c r="A40" s="204">
        <v>44573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9"/>
    </row>
    <row r="41" spans="1:17" s="66" customFormat="1" ht="15" customHeight="1" x14ac:dyDescent="0.25">
      <c r="A41" s="207" t="s">
        <v>116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9"/>
    </row>
    <row r="42" spans="1:17" s="66" customFormat="1" ht="15.75" customHeight="1" x14ac:dyDescent="0.25">
      <c r="A42" s="6">
        <v>168</v>
      </c>
      <c r="B42" s="11" t="s">
        <v>82</v>
      </c>
      <c r="C42" s="3">
        <v>150</v>
      </c>
      <c r="D42" s="3">
        <v>4.08</v>
      </c>
      <c r="E42" s="3">
        <v>4.08</v>
      </c>
      <c r="F42" s="3">
        <v>25.05</v>
      </c>
      <c r="G42" s="3">
        <v>153</v>
      </c>
      <c r="H42" s="3">
        <v>180</v>
      </c>
      <c r="I42" s="3">
        <v>4.8899999999999997</v>
      </c>
      <c r="J42" s="3">
        <v>3.81</v>
      </c>
      <c r="K42" s="3">
        <v>30.04</v>
      </c>
      <c r="L42" s="3">
        <v>173.7</v>
      </c>
    </row>
    <row r="43" spans="1:17" s="66" customFormat="1" ht="15.75" customHeight="1" x14ac:dyDescent="0.25">
      <c r="A43" s="6">
        <v>2</v>
      </c>
      <c r="B43" s="64" t="s">
        <v>135</v>
      </c>
      <c r="C43" s="6">
        <v>42</v>
      </c>
      <c r="D43" s="6">
        <v>2.17</v>
      </c>
      <c r="E43" s="6">
        <v>6.79</v>
      </c>
      <c r="F43" s="6">
        <v>13.15</v>
      </c>
      <c r="G43" s="6">
        <v>136.91999999999999</v>
      </c>
      <c r="H43" s="6">
        <v>44</v>
      </c>
      <c r="I43" s="6">
        <v>2.2599999999999998</v>
      </c>
      <c r="J43" s="6">
        <v>6.98</v>
      </c>
      <c r="K43" s="6">
        <v>13.52</v>
      </c>
      <c r="L43" s="6">
        <v>142.74</v>
      </c>
    </row>
    <row r="44" spans="1:17" s="66" customFormat="1" x14ac:dyDescent="0.25">
      <c r="A44" s="6">
        <v>412</v>
      </c>
      <c r="B44" s="10" t="s">
        <v>12</v>
      </c>
      <c r="C44" s="3">
        <v>150</v>
      </c>
      <c r="D44" s="3">
        <v>0.05</v>
      </c>
      <c r="E44" s="3">
        <v>0.01</v>
      </c>
      <c r="F44" s="3">
        <v>11.48</v>
      </c>
      <c r="G44" s="3">
        <v>46.22</v>
      </c>
      <c r="H44" s="3">
        <v>200</v>
      </c>
      <c r="I44" s="3">
        <v>0.1</v>
      </c>
      <c r="J44" s="3">
        <v>0.01</v>
      </c>
      <c r="K44" s="3">
        <v>15.31</v>
      </c>
      <c r="L44" s="3">
        <v>61.63</v>
      </c>
      <c r="Q44" s="66" t="s">
        <v>223</v>
      </c>
    </row>
    <row r="45" spans="1:17" s="66" customFormat="1" ht="15" customHeight="1" x14ac:dyDescent="0.25">
      <c r="A45" s="80" t="s">
        <v>111</v>
      </c>
      <c r="B45" s="81"/>
      <c r="C45" s="6">
        <f t="shared" ref="C45:H45" si="4">SUM(C42:C44)</f>
        <v>342</v>
      </c>
      <c r="D45" s="6">
        <f t="shared" si="4"/>
        <v>6.3</v>
      </c>
      <c r="E45" s="6">
        <f t="shared" si="4"/>
        <v>10.88</v>
      </c>
      <c r="F45" s="6">
        <f t="shared" si="4"/>
        <v>49.680000000000007</v>
      </c>
      <c r="G45" s="6">
        <f t="shared" si="4"/>
        <v>336.14</v>
      </c>
      <c r="H45" s="6">
        <f t="shared" si="4"/>
        <v>424</v>
      </c>
      <c r="I45" s="6">
        <f>SUM(I42:I44)</f>
        <v>7.2499999999999991</v>
      </c>
      <c r="J45" s="6">
        <f>SUM(J42:J44)</f>
        <v>10.8</v>
      </c>
      <c r="K45" s="6">
        <f>SUM(K42:K44)</f>
        <v>58.870000000000005</v>
      </c>
      <c r="L45" s="6">
        <f>SUM(L42:L44)</f>
        <v>378.07</v>
      </c>
    </row>
    <row r="46" spans="1:17" s="66" customFormat="1" ht="15" customHeight="1" x14ac:dyDescent="0.25">
      <c r="A46" s="58"/>
      <c r="B46" s="58"/>
      <c r="C46" s="58"/>
      <c r="D46" s="37"/>
      <c r="E46" s="37"/>
      <c r="F46" s="37"/>
      <c r="G46" s="37"/>
      <c r="H46" s="37"/>
      <c r="I46" s="37"/>
      <c r="J46" s="37"/>
      <c r="K46" s="37"/>
      <c r="L46" s="37"/>
    </row>
    <row r="47" spans="1:17" s="66" customFormat="1" ht="15" customHeight="1" x14ac:dyDescent="0.25">
      <c r="A47" s="207" t="s">
        <v>117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9"/>
    </row>
    <row r="48" spans="1:17" s="66" customFormat="1" x14ac:dyDescent="0.25">
      <c r="A48" s="6">
        <v>73</v>
      </c>
      <c r="B48" s="11" t="s">
        <v>71</v>
      </c>
      <c r="C48" s="3">
        <v>150</v>
      </c>
      <c r="D48" s="3">
        <v>1.94</v>
      </c>
      <c r="E48" s="3">
        <v>5.87</v>
      </c>
      <c r="F48" s="3">
        <v>6.84</v>
      </c>
      <c r="G48" s="3">
        <v>85.76</v>
      </c>
      <c r="H48" s="3">
        <v>200</v>
      </c>
      <c r="I48" s="3">
        <v>2.59</v>
      </c>
      <c r="J48" s="3">
        <v>7.83</v>
      </c>
      <c r="K48" s="3">
        <v>9.1199999999999992</v>
      </c>
      <c r="L48" s="3">
        <v>114.34</v>
      </c>
    </row>
    <row r="49" spans="1:12" s="66" customFormat="1" x14ac:dyDescent="0.25">
      <c r="A49" s="6">
        <v>332</v>
      </c>
      <c r="B49" s="12" t="s">
        <v>90</v>
      </c>
      <c r="C49" s="6">
        <v>120</v>
      </c>
      <c r="D49" s="6">
        <v>2.92</v>
      </c>
      <c r="E49" s="6">
        <v>4.29</v>
      </c>
      <c r="F49" s="6">
        <v>29.34</v>
      </c>
      <c r="G49" s="6">
        <v>167.76</v>
      </c>
      <c r="H49" s="3">
        <v>130</v>
      </c>
      <c r="I49" s="6">
        <v>3.16</v>
      </c>
      <c r="J49" s="6">
        <v>4.6500000000000004</v>
      </c>
      <c r="K49" s="6">
        <v>31.79</v>
      </c>
      <c r="L49" s="6">
        <v>181.74</v>
      </c>
    </row>
    <row r="50" spans="1:12" s="66" customFormat="1" ht="15.75" customHeight="1" x14ac:dyDescent="0.25">
      <c r="A50" s="6">
        <v>299</v>
      </c>
      <c r="B50" s="11" t="s">
        <v>61</v>
      </c>
      <c r="C50" s="3">
        <v>60</v>
      </c>
      <c r="D50" s="3">
        <v>5.67</v>
      </c>
      <c r="E50" s="3">
        <v>13.74</v>
      </c>
      <c r="F50" s="3">
        <v>1.34</v>
      </c>
      <c r="G50" s="3">
        <v>154.05000000000001</v>
      </c>
      <c r="H50" s="3">
        <v>70</v>
      </c>
      <c r="I50" s="3">
        <v>6.61</v>
      </c>
      <c r="J50" s="3">
        <v>16.03</v>
      </c>
      <c r="K50" s="3">
        <v>1.56</v>
      </c>
      <c r="L50" s="3">
        <v>179.92</v>
      </c>
    </row>
    <row r="51" spans="1:12" s="66" customFormat="1" x14ac:dyDescent="0.25">
      <c r="A51" s="6">
        <v>366</v>
      </c>
      <c r="B51" s="47" t="s">
        <v>36</v>
      </c>
      <c r="C51" s="3" t="s">
        <v>265</v>
      </c>
      <c r="D51" s="3">
        <v>0.16</v>
      </c>
      <c r="E51" s="3">
        <v>1.1000000000000001</v>
      </c>
      <c r="F51" s="3">
        <v>1.57</v>
      </c>
      <c r="G51" s="3">
        <v>16.850000000000001</v>
      </c>
      <c r="H51" s="3">
        <v>30</v>
      </c>
      <c r="I51" s="3">
        <v>0.16</v>
      </c>
      <c r="J51" s="3">
        <v>1.1000000000000001</v>
      </c>
      <c r="K51" s="3">
        <v>1.57</v>
      </c>
      <c r="L51" s="3">
        <v>16.850000000000001</v>
      </c>
    </row>
    <row r="52" spans="1:12" s="66" customFormat="1" ht="15.75" customHeight="1" x14ac:dyDescent="0.25">
      <c r="A52" s="6">
        <v>34</v>
      </c>
      <c r="B52" s="11" t="s">
        <v>76</v>
      </c>
      <c r="C52" s="3">
        <v>40</v>
      </c>
      <c r="D52" s="3">
        <v>0.88</v>
      </c>
      <c r="E52" s="3">
        <v>2.68</v>
      </c>
      <c r="F52" s="3">
        <v>4.12</v>
      </c>
      <c r="G52" s="3">
        <v>44</v>
      </c>
      <c r="H52" s="3">
        <v>50</v>
      </c>
      <c r="I52" s="3">
        <v>1.1000000000000001</v>
      </c>
      <c r="J52" s="3">
        <v>3.35</v>
      </c>
      <c r="K52" s="3">
        <v>5.15</v>
      </c>
      <c r="L52" s="3">
        <v>55</v>
      </c>
    </row>
    <row r="53" spans="1:12" s="66" customFormat="1" ht="15.75" customHeight="1" x14ac:dyDescent="0.25">
      <c r="A53" s="6">
        <v>394</v>
      </c>
      <c r="B53" s="11" t="s">
        <v>185</v>
      </c>
      <c r="C53" s="3">
        <v>150</v>
      </c>
      <c r="D53" s="3">
        <v>0.25</v>
      </c>
      <c r="E53" s="3">
        <v>0</v>
      </c>
      <c r="F53" s="3">
        <v>17</v>
      </c>
      <c r="G53" s="3">
        <v>68.989999999999995</v>
      </c>
      <c r="H53" s="3">
        <v>200</v>
      </c>
      <c r="I53" s="3">
        <v>0.33</v>
      </c>
      <c r="J53" s="3">
        <v>0</v>
      </c>
      <c r="K53" s="3">
        <v>22.67</v>
      </c>
      <c r="L53" s="3">
        <v>91.99</v>
      </c>
    </row>
    <row r="54" spans="1:12" s="66" customFormat="1" ht="15" customHeight="1" x14ac:dyDescent="0.25">
      <c r="A54" s="6" t="s">
        <v>113</v>
      </c>
      <c r="B54" s="10" t="s">
        <v>124</v>
      </c>
      <c r="C54" s="3">
        <v>40</v>
      </c>
      <c r="D54" s="3">
        <v>2.8</v>
      </c>
      <c r="E54" s="3">
        <v>0.28000000000000003</v>
      </c>
      <c r="F54" s="3">
        <v>19.96</v>
      </c>
      <c r="G54" s="3">
        <v>96</v>
      </c>
      <c r="H54" s="3">
        <v>50</v>
      </c>
      <c r="I54" s="3">
        <v>3.5</v>
      </c>
      <c r="J54" s="3">
        <v>0.35</v>
      </c>
      <c r="K54" s="3">
        <v>24.95</v>
      </c>
      <c r="L54" s="3">
        <v>120</v>
      </c>
    </row>
    <row r="55" spans="1:12" s="66" customFormat="1" ht="15" customHeight="1" x14ac:dyDescent="0.25">
      <c r="A55" s="80" t="s">
        <v>111</v>
      </c>
      <c r="B55" s="81"/>
      <c r="C55" s="6">
        <f t="shared" ref="C55:L55" si="5">SUM(C48:C54)</f>
        <v>560</v>
      </c>
      <c r="D55" s="6">
        <f t="shared" si="5"/>
        <v>14.620000000000001</v>
      </c>
      <c r="E55" s="6">
        <f t="shared" si="5"/>
        <v>27.96</v>
      </c>
      <c r="F55" s="6">
        <f t="shared" si="5"/>
        <v>80.17</v>
      </c>
      <c r="G55" s="6">
        <f t="shared" si="5"/>
        <v>633.41</v>
      </c>
      <c r="H55" s="6">
        <f t="shared" si="5"/>
        <v>730</v>
      </c>
      <c r="I55" s="6">
        <f t="shared" si="5"/>
        <v>17.45</v>
      </c>
      <c r="J55" s="6">
        <f t="shared" si="5"/>
        <v>33.31</v>
      </c>
      <c r="K55" s="6">
        <f t="shared" si="5"/>
        <v>96.81</v>
      </c>
      <c r="L55" s="6">
        <f t="shared" si="5"/>
        <v>759.84</v>
      </c>
    </row>
    <row r="56" spans="1:12" s="66" customFormat="1" ht="15" customHeight="1" x14ac:dyDescent="0.25">
      <c r="A56" s="58"/>
      <c r="B56" s="58"/>
      <c r="C56" s="58"/>
      <c r="D56" s="37"/>
      <c r="E56" s="37"/>
      <c r="F56" s="37"/>
      <c r="G56" s="37"/>
      <c r="H56" s="37"/>
      <c r="I56" s="37"/>
      <c r="J56" s="37"/>
      <c r="K56" s="37"/>
      <c r="L56" s="37"/>
    </row>
    <row r="57" spans="1:12" s="66" customFormat="1" ht="15" customHeight="1" x14ac:dyDescent="0.25">
      <c r="A57" s="207" t="s">
        <v>125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9"/>
    </row>
    <row r="58" spans="1:12" s="66" customFormat="1" x14ac:dyDescent="0.25">
      <c r="A58" s="6" t="s">
        <v>113</v>
      </c>
      <c r="B58" s="12" t="s">
        <v>264</v>
      </c>
      <c r="C58" s="6">
        <v>200</v>
      </c>
      <c r="D58" s="6">
        <v>0.72</v>
      </c>
      <c r="E58" s="6">
        <v>0.28000000000000003</v>
      </c>
      <c r="F58" s="6">
        <v>30.46</v>
      </c>
      <c r="G58" s="6">
        <v>122</v>
      </c>
      <c r="H58" s="6">
        <v>200</v>
      </c>
      <c r="I58" s="6">
        <v>0.72</v>
      </c>
      <c r="J58" s="6">
        <v>0.28000000000000003</v>
      </c>
      <c r="K58" s="6">
        <v>30.46</v>
      </c>
      <c r="L58" s="6">
        <v>122</v>
      </c>
    </row>
    <row r="59" spans="1:12" s="66" customFormat="1" ht="15" customHeight="1" x14ac:dyDescent="0.25">
      <c r="A59" s="80" t="s">
        <v>111</v>
      </c>
      <c r="B59" s="81"/>
      <c r="C59" s="3">
        <v>200</v>
      </c>
      <c r="D59" s="6">
        <f>SUM(D58:D58)</f>
        <v>0.72</v>
      </c>
      <c r="E59" s="6">
        <f>SUM(E58:E58)</f>
        <v>0.28000000000000003</v>
      </c>
      <c r="F59" s="6">
        <f>SUM(F58:F58)</f>
        <v>30.46</v>
      </c>
      <c r="G59" s="6">
        <f>SUM(G58:G58)</f>
        <v>122</v>
      </c>
      <c r="H59" s="3">
        <v>200</v>
      </c>
      <c r="I59" s="6">
        <f>SUM(I58:I58)</f>
        <v>0.72</v>
      </c>
      <c r="J59" s="6">
        <f>SUM(J58:J58)</f>
        <v>0.28000000000000003</v>
      </c>
      <c r="K59" s="6">
        <f>SUM(K58:K58)</f>
        <v>30.46</v>
      </c>
      <c r="L59" s="6">
        <f>SUM(L58:L58)</f>
        <v>122</v>
      </c>
    </row>
    <row r="60" spans="1:12" s="66" customFormat="1" ht="15" customHeigh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spans="1:12" s="66" customFormat="1" ht="15.75" customHeight="1" x14ac:dyDescent="0.25">
      <c r="A61" s="6">
        <v>217</v>
      </c>
      <c r="B61" s="12" t="s">
        <v>94</v>
      </c>
      <c r="C61" s="6">
        <v>150</v>
      </c>
      <c r="D61" s="6">
        <v>6.3</v>
      </c>
      <c r="E61" s="6">
        <v>5.25</v>
      </c>
      <c r="F61" s="6">
        <v>18.600000000000001</v>
      </c>
      <c r="G61" s="6">
        <v>147.9</v>
      </c>
      <c r="H61" s="6">
        <v>200</v>
      </c>
      <c r="I61" s="6">
        <v>8.4</v>
      </c>
      <c r="J61" s="6">
        <v>7</v>
      </c>
      <c r="K61" s="6">
        <v>24.8</v>
      </c>
      <c r="L61" s="6">
        <v>197.2</v>
      </c>
    </row>
    <row r="62" spans="1:12" s="66" customFormat="1" ht="15.75" customHeight="1" x14ac:dyDescent="0.25">
      <c r="A62" s="6" t="s">
        <v>113</v>
      </c>
      <c r="B62" s="12" t="s">
        <v>164</v>
      </c>
      <c r="C62" s="6">
        <v>15</v>
      </c>
      <c r="D62" s="6">
        <v>0.63</v>
      </c>
      <c r="E62" s="6">
        <v>3.18</v>
      </c>
      <c r="F62" s="6">
        <v>9.6</v>
      </c>
      <c r="G62" s="6">
        <v>68.55</v>
      </c>
      <c r="H62" s="6">
        <v>30</v>
      </c>
      <c r="I62" s="6">
        <v>1.26</v>
      </c>
      <c r="J62" s="6">
        <v>6.36</v>
      </c>
      <c r="K62" s="6">
        <v>19.2</v>
      </c>
      <c r="L62" s="6">
        <v>140.1</v>
      </c>
    </row>
    <row r="63" spans="1:12" s="66" customFormat="1" x14ac:dyDescent="0.25">
      <c r="A63" s="6">
        <v>410</v>
      </c>
      <c r="B63" s="10" t="s">
        <v>20</v>
      </c>
      <c r="C63" s="3">
        <v>150</v>
      </c>
      <c r="D63" s="3">
        <v>0.09</v>
      </c>
      <c r="E63" s="3">
        <v>0</v>
      </c>
      <c r="F63" s="3">
        <v>9.0299999999999994</v>
      </c>
      <c r="G63" s="3">
        <v>36.479999999999997</v>
      </c>
      <c r="H63" s="3">
        <v>200</v>
      </c>
      <c r="I63" s="3">
        <v>0.12</v>
      </c>
      <c r="J63" s="3">
        <v>0</v>
      </c>
      <c r="K63" s="3">
        <v>12.04</v>
      </c>
      <c r="L63" s="3">
        <v>48.64</v>
      </c>
    </row>
    <row r="64" spans="1:12" s="66" customFormat="1" ht="15" customHeight="1" x14ac:dyDescent="0.25">
      <c r="A64" s="63" t="s">
        <v>113</v>
      </c>
      <c r="B64" s="10" t="s">
        <v>16</v>
      </c>
      <c r="C64" s="3">
        <v>20</v>
      </c>
      <c r="D64" s="3">
        <v>3.4</v>
      </c>
      <c r="E64" s="3">
        <v>1.32</v>
      </c>
      <c r="F64" s="3">
        <v>17</v>
      </c>
      <c r="G64" s="3">
        <v>51.8</v>
      </c>
      <c r="H64" s="3">
        <v>25</v>
      </c>
      <c r="I64" s="3">
        <v>4.25</v>
      </c>
      <c r="J64" s="3">
        <v>1.65</v>
      </c>
      <c r="K64" s="3">
        <v>21.25</v>
      </c>
      <c r="L64" s="3">
        <v>64.8</v>
      </c>
    </row>
    <row r="65" spans="1:12" s="66" customFormat="1" ht="15" customHeight="1" x14ac:dyDescent="0.25">
      <c r="A65" s="59" t="s">
        <v>111</v>
      </c>
      <c r="B65" s="59"/>
      <c r="C65" s="6">
        <f t="shared" ref="C65:K65" si="6">SUM(C61:C64)</f>
        <v>335</v>
      </c>
      <c r="D65" s="6">
        <f t="shared" si="6"/>
        <v>10.42</v>
      </c>
      <c r="E65" s="6">
        <f t="shared" si="6"/>
        <v>9.75</v>
      </c>
      <c r="F65" s="6">
        <f t="shared" si="6"/>
        <v>54.230000000000004</v>
      </c>
      <c r="G65" s="6">
        <f t="shared" si="6"/>
        <v>304.72999999999996</v>
      </c>
      <c r="H65" s="6">
        <f t="shared" si="6"/>
        <v>455</v>
      </c>
      <c r="I65" s="6">
        <f t="shared" si="6"/>
        <v>14.03</v>
      </c>
      <c r="J65" s="6">
        <f t="shared" si="6"/>
        <v>15.01</v>
      </c>
      <c r="K65" s="6">
        <f t="shared" si="6"/>
        <v>77.289999999999992</v>
      </c>
      <c r="L65" s="6">
        <f>SUM(L61:L64)</f>
        <v>450.73999999999995</v>
      </c>
    </row>
    <row r="66" spans="1:12" s="66" customFormat="1" ht="15" customHeight="1" x14ac:dyDescent="0.25">
      <c r="A66" s="36" t="s">
        <v>131</v>
      </c>
      <c r="B66" s="57"/>
      <c r="C66" s="36">
        <f>C65+C59+C55+C45</f>
        <v>1437</v>
      </c>
      <c r="D66" s="57"/>
      <c r="E66" s="57"/>
      <c r="F66" s="57"/>
      <c r="G66" s="36">
        <f>G65+G59+G55+G45</f>
        <v>1396.2799999999997</v>
      </c>
      <c r="H66" s="36">
        <f>H65+H59+H55+H45</f>
        <v>1809</v>
      </c>
      <c r="I66" s="57"/>
      <c r="J66" s="57"/>
      <c r="K66" s="57"/>
      <c r="L66" s="36">
        <f>L65+L59+L55+L45</f>
        <v>1710.6499999999999</v>
      </c>
    </row>
    <row r="67" spans="1:12" s="66" customFormat="1" x14ac:dyDescent="0.25"/>
    <row r="68" spans="1:12" s="66" customFormat="1" ht="15" customHeight="1" x14ac:dyDescent="0.25">
      <c r="A68" s="204">
        <v>44574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9"/>
    </row>
    <row r="69" spans="1:12" s="66" customFormat="1" ht="15" customHeight="1" x14ac:dyDescent="0.25">
      <c r="A69" s="207" t="s">
        <v>116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9"/>
    </row>
    <row r="70" spans="1:12" s="66" customFormat="1" ht="15.75" customHeight="1" x14ac:dyDescent="0.25">
      <c r="A70" s="6">
        <v>168</v>
      </c>
      <c r="B70" s="11" t="s">
        <v>48</v>
      </c>
      <c r="C70" s="3">
        <v>150</v>
      </c>
      <c r="D70" s="3">
        <v>5.3</v>
      </c>
      <c r="E70" s="3">
        <v>4.88</v>
      </c>
      <c r="F70" s="3">
        <v>28.93</v>
      </c>
      <c r="G70" s="3">
        <v>180.64</v>
      </c>
      <c r="H70" s="3">
        <v>180</v>
      </c>
      <c r="I70" s="3">
        <v>6.39</v>
      </c>
      <c r="J70" s="3">
        <v>5.86</v>
      </c>
      <c r="K70" s="3">
        <v>34.72</v>
      </c>
      <c r="L70" s="3">
        <v>216.77</v>
      </c>
    </row>
    <row r="71" spans="1:12" s="66" customFormat="1" ht="15.75" customHeight="1" x14ac:dyDescent="0.25">
      <c r="A71" s="6">
        <v>1</v>
      </c>
      <c r="B71" s="12" t="s">
        <v>110</v>
      </c>
      <c r="C71" s="6">
        <v>36</v>
      </c>
      <c r="D71" s="6">
        <v>2.17</v>
      </c>
      <c r="E71" s="6">
        <v>6.79</v>
      </c>
      <c r="F71" s="6">
        <v>13.15</v>
      </c>
      <c r="G71" s="6">
        <v>122.4</v>
      </c>
      <c r="H71" s="6">
        <v>37</v>
      </c>
      <c r="I71" s="6">
        <v>2.2599999999999998</v>
      </c>
      <c r="J71" s="6">
        <v>6.98</v>
      </c>
      <c r="K71" s="6">
        <v>13.52</v>
      </c>
      <c r="L71" s="6">
        <v>125.8</v>
      </c>
    </row>
    <row r="72" spans="1:12" s="66" customFormat="1" ht="15.75" customHeight="1" x14ac:dyDescent="0.25">
      <c r="A72" s="6">
        <v>416</v>
      </c>
      <c r="B72" s="12" t="s">
        <v>108</v>
      </c>
      <c r="C72" s="6">
        <v>150</v>
      </c>
      <c r="D72" s="6">
        <v>3.15</v>
      </c>
      <c r="E72" s="6">
        <v>2.72</v>
      </c>
      <c r="F72" s="6">
        <v>12.96</v>
      </c>
      <c r="G72" s="6">
        <v>89</v>
      </c>
      <c r="H72" s="6">
        <v>200</v>
      </c>
      <c r="I72" s="6">
        <v>4.2</v>
      </c>
      <c r="J72" s="6">
        <v>3.62</v>
      </c>
      <c r="K72" s="6">
        <v>17.28</v>
      </c>
      <c r="L72" s="6">
        <v>118.66</v>
      </c>
    </row>
    <row r="73" spans="1:12" s="66" customFormat="1" ht="15" customHeight="1" x14ac:dyDescent="0.25">
      <c r="A73" s="80" t="s">
        <v>111</v>
      </c>
      <c r="B73" s="81"/>
      <c r="C73" s="6">
        <f t="shared" ref="C73:H73" si="7">SUM(C70:C72)</f>
        <v>336</v>
      </c>
      <c r="D73" s="6">
        <f t="shared" si="7"/>
        <v>10.62</v>
      </c>
      <c r="E73" s="6">
        <f t="shared" si="7"/>
        <v>14.39</v>
      </c>
      <c r="F73" s="6">
        <f t="shared" si="7"/>
        <v>55.04</v>
      </c>
      <c r="G73" s="6">
        <f t="shared" si="7"/>
        <v>392.03999999999996</v>
      </c>
      <c r="H73" s="6">
        <f t="shared" si="7"/>
        <v>417</v>
      </c>
      <c r="I73" s="6">
        <f>SUM(I70:I72)</f>
        <v>12.849999999999998</v>
      </c>
      <c r="J73" s="6">
        <f>SUM(J70:J72)</f>
        <v>16.46</v>
      </c>
      <c r="K73" s="6">
        <f>SUM(K70:K72)</f>
        <v>65.52</v>
      </c>
      <c r="L73" s="6">
        <f>SUM(L70:L72)</f>
        <v>461.23</v>
      </c>
    </row>
    <row r="74" spans="1:12" s="66" customFormat="1" ht="15" customHeight="1" x14ac:dyDescent="0.25">
      <c r="A74" s="58"/>
      <c r="B74" s="58"/>
      <c r="C74" s="58"/>
      <c r="D74" s="37"/>
      <c r="E74" s="37"/>
      <c r="F74" s="37"/>
      <c r="G74" s="37"/>
      <c r="H74" s="37"/>
      <c r="I74" s="37"/>
      <c r="J74" s="37"/>
      <c r="K74" s="37"/>
      <c r="L74" s="37"/>
    </row>
    <row r="75" spans="1:12" s="66" customFormat="1" ht="15" customHeight="1" x14ac:dyDescent="0.25">
      <c r="A75" s="207" t="s">
        <v>117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9"/>
    </row>
    <row r="76" spans="1:12" s="66" customFormat="1" ht="15.75" customHeight="1" x14ac:dyDescent="0.25">
      <c r="A76" s="6">
        <v>62</v>
      </c>
      <c r="B76" s="11" t="s">
        <v>43</v>
      </c>
      <c r="C76" s="3">
        <v>150</v>
      </c>
      <c r="D76" s="3">
        <v>1.1599999999999999</v>
      </c>
      <c r="E76" s="3">
        <v>3.8</v>
      </c>
      <c r="F76" s="3">
        <v>6.03</v>
      </c>
      <c r="G76" s="3">
        <v>62.5</v>
      </c>
      <c r="H76" s="3">
        <v>200</v>
      </c>
      <c r="I76" s="3">
        <v>1.55</v>
      </c>
      <c r="J76" s="3">
        <v>5.07</v>
      </c>
      <c r="K76" s="3">
        <v>8.0399999999999991</v>
      </c>
      <c r="L76" s="3">
        <v>83.33</v>
      </c>
    </row>
    <row r="77" spans="1:12" s="66" customFormat="1" x14ac:dyDescent="0.25">
      <c r="A77" s="6">
        <v>332</v>
      </c>
      <c r="B77" s="48" t="s">
        <v>91</v>
      </c>
      <c r="C77" s="6">
        <v>120</v>
      </c>
      <c r="D77" s="6">
        <v>2.92</v>
      </c>
      <c r="E77" s="6">
        <v>4.29</v>
      </c>
      <c r="F77" s="6">
        <v>29.34</v>
      </c>
      <c r="G77" s="6">
        <v>167.76</v>
      </c>
      <c r="H77" s="3">
        <v>130</v>
      </c>
      <c r="I77" s="4">
        <v>3.37</v>
      </c>
      <c r="J77" s="4">
        <v>4.34</v>
      </c>
      <c r="K77" s="4">
        <v>34.92</v>
      </c>
      <c r="L77" s="3">
        <v>195.15</v>
      </c>
    </row>
    <row r="78" spans="1:12" s="66" customFormat="1" x14ac:dyDescent="0.25">
      <c r="A78" s="6">
        <v>261</v>
      </c>
      <c r="B78" s="47" t="s">
        <v>73</v>
      </c>
      <c r="C78" s="3">
        <v>80</v>
      </c>
      <c r="D78" s="3">
        <v>8.2899999999999991</v>
      </c>
      <c r="E78" s="3">
        <v>4.58</v>
      </c>
      <c r="F78" s="3">
        <v>4.2699999999999996</v>
      </c>
      <c r="G78" s="3">
        <v>171.51</v>
      </c>
      <c r="H78" s="3">
        <v>90</v>
      </c>
      <c r="I78" s="3">
        <v>9.32</v>
      </c>
      <c r="J78" s="3">
        <v>5.12</v>
      </c>
      <c r="K78" s="3">
        <v>4.83</v>
      </c>
      <c r="L78" s="3">
        <v>192.94</v>
      </c>
    </row>
    <row r="79" spans="1:12" s="66" customFormat="1" ht="15.75" customHeight="1" x14ac:dyDescent="0.25">
      <c r="A79" s="6">
        <v>394</v>
      </c>
      <c r="B79" s="11" t="s">
        <v>156</v>
      </c>
      <c r="C79" s="3">
        <v>150</v>
      </c>
      <c r="D79" s="3">
        <v>0.25</v>
      </c>
      <c r="E79" s="3">
        <v>0</v>
      </c>
      <c r="F79" s="3">
        <v>17</v>
      </c>
      <c r="G79" s="3">
        <v>68.989999999999995</v>
      </c>
      <c r="H79" s="3">
        <v>200</v>
      </c>
      <c r="I79" s="3">
        <v>0.33</v>
      </c>
      <c r="J79" s="3">
        <v>0</v>
      </c>
      <c r="K79" s="3">
        <v>22.67</v>
      </c>
      <c r="L79" s="3">
        <v>91.99</v>
      </c>
    </row>
    <row r="80" spans="1:12" s="66" customFormat="1" ht="15" customHeight="1" x14ac:dyDescent="0.25">
      <c r="A80" s="6" t="s">
        <v>113</v>
      </c>
      <c r="B80" s="10" t="s">
        <v>124</v>
      </c>
      <c r="C80" s="3">
        <v>40</v>
      </c>
      <c r="D80" s="3">
        <v>2.8</v>
      </c>
      <c r="E80" s="3">
        <v>0.28000000000000003</v>
      </c>
      <c r="F80" s="3">
        <v>19.96</v>
      </c>
      <c r="G80" s="3">
        <v>96</v>
      </c>
      <c r="H80" s="3">
        <v>50</v>
      </c>
      <c r="I80" s="3">
        <v>3.5</v>
      </c>
      <c r="J80" s="3">
        <v>0.35</v>
      </c>
      <c r="K80" s="3">
        <v>24.95</v>
      </c>
      <c r="L80" s="3">
        <v>120</v>
      </c>
    </row>
    <row r="81" spans="1:12" s="66" customFormat="1" ht="15" customHeight="1" x14ac:dyDescent="0.25">
      <c r="A81" s="80" t="s">
        <v>111</v>
      </c>
      <c r="B81" s="81"/>
      <c r="C81" s="6">
        <f t="shared" ref="C81:L81" si="8">SUM(C76:C80)</f>
        <v>540</v>
      </c>
      <c r="D81" s="6">
        <f t="shared" si="8"/>
        <v>15.419999999999998</v>
      </c>
      <c r="E81" s="6">
        <f t="shared" si="8"/>
        <v>12.95</v>
      </c>
      <c r="F81" s="6">
        <f t="shared" si="8"/>
        <v>76.599999999999994</v>
      </c>
      <c r="G81" s="6">
        <f t="shared" si="8"/>
        <v>566.76</v>
      </c>
      <c r="H81" s="6">
        <f t="shared" si="8"/>
        <v>670</v>
      </c>
      <c r="I81" s="6">
        <f t="shared" si="8"/>
        <v>18.07</v>
      </c>
      <c r="J81" s="6">
        <f t="shared" si="8"/>
        <v>14.88</v>
      </c>
      <c r="K81" s="6">
        <f t="shared" si="8"/>
        <v>95.410000000000011</v>
      </c>
      <c r="L81" s="6">
        <f t="shared" si="8"/>
        <v>683.41</v>
      </c>
    </row>
    <row r="82" spans="1:12" s="66" customFormat="1" ht="15" customHeight="1" x14ac:dyDescent="0.25">
      <c r="A82" s="58"/>
      <c r="B82" s="58"/>
      <c r="C82" s="58"/>
      <c r="D82" s="37"/>
      <c r="E82" s="37"/>
      <c r="F82" s="37"/>
      <c r="G82" s="37"/>
      <c r="H82" s="37"/>
      <c r="I82" s="37"/>
      <c r="J82" s="37"/>
      <c r="K82" s="37"/>
      <c r="L82" s="37"/>
    </row>
    <row r="83" spans="1:12" s="66" customFormat="1" ht="15" customHeight="1" x14ac:dyDescent="0.25">
      <c r="A83" s="207" t="s">
        <v>125</v>
      </c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9"/>
    </row>
    <row r="84" spans="1:12" s="66" customFormat="1" ht="15.75" customHeight="1" x14ac:dyDescent="0.25">
      <c r="A84" s="6" t="s">
        <v>113</v>
      </c>
      <c r="B84" s="59" t="s">
        <v>216</v>
      </c>
      <c r="C84" s="6"/>
      <c r="D84" s="6"/>
      <c r="E84" s="6"/>
      <c r="F84" s="6"/>
      <c r="G84" s="6"/>
      <c r="H84" s="6">
        <v>200</v>
      </c>
      <c r="I84" s="6">
        <v>6</v>
      </c>
      <c r="J84" s="6">
        <v>6.4</v>
      </c>
      <c r="K84" s="6">
        <v>9.4</v>
      </c>
      <c r="L84" s="6">
        <v>116</v>
      </c>
    </row>
    <row r="85" spans="1:12" s="66" customFormat="1" ht="12.75" customHeight="1" x14ac:dyDescent="0.25">
      <c r="A85" s="53"/>
      <c r="B85" s="11" t="s">
        <v>38</v>
      </c>
      <c r="C85" s="3"/>
      <c r="D85" s="3"/>
      <c r="E85" s="3"/>
      <c r="F85" s="3"/>
      <c r="G85" s="3"/>
      <c r="H85" s="3">
        <v>30</v>
      </c>
      <c r="I85" s="3">
        <v>2.5499999999999998</v>
      </c>
      <c r="J85" s="3">
        <v>3.18</v>
      </c>
      <c r="K85" s="3">
        <v>21.39</v>
      </c>
      <c r="L85" s="3">
        <v>119.1</v>
      </c>
    </row>
    <row r="86" spans="1:12" s="66" customFormat="1" x14ac:dyDescent="0.25">
      <c r="A86" s="6" t="s">
        <v>113</v>
      </c>
      <c r="B86" s="12" t="s">
        <v>266</v>
      </c>
      <c r="C86" s="6">
        <v>208</v>
      </c>
      <c r="D86" s="6">
        <v>5.82</v>
      </c>
      <c r="E86" s="6">
        <v>6.66</v>
      </c>
      <c r="F86" s="6">
        <v>17.47</v>
      </c>
      <c r="G86" s="6">
        <v>153.9</v>
      </c>
      <c r="H86" s="6"/>
      <c r="I86" s="6"/>
      <c r="J86" s="6"/>
      <c r="K86" s="6"/>
      <c r="L86" s="6"/>
    </row>
    <row r="87" spans="1:12" s="66" customFormat="1" ht="15" customHeight="1" x14ac:dyDescent="0.25">
      <c r="A87" s="59" t="s">
        <v>111</v>
      </c>
      <c r="B87" s="59"/>
      <c r="C87" s="6">
        <f t="shared" ref="C87:K87" si="9">SUM(C84:C86)</f>
        <v>208</v>
      </c>
      <c r="D87" s="6">
        <f t="shared" si="9"/>
        <v>5.82</v>
      </c>
      <c r="E87" s="6">
        <f t="shared" si="9"/>
        <v>6.66</v>
      </c>
      <c r="F87" s="6">
        <f t="shared" si="9"/>
        <v>17.47</v>
      </c>
      <c r="G87" s="6">
        <f t="shared" si="9"/>
        <v>153.9</v>
      </c>
      <c r="H87" s="6">
        <f t="shared" si="9"/>
        <v>230</v>
      </c>
      <c r="I87" s="6">
        <f t="shared" si="9"/>
        <v>8.5500000000000007</v>
      </c>
      <c r="J87" s="6">
        <f t="shared" si="9"/>
        <v>9.58</v>
      </c>
      <c r="K87" s="6">
        <f t="shared" si="9"/>
        <v>30.79</v>
      </c>
      <c r="L87" s="6">
        <f>SUM(L84:L86)</f>
        <v>235.1</v>
      </c>
    </row>
    <row r="88" spans="1:12" s="66" customFormat="1" ht="15" customHeight="1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</row>
    <row r="89" spans="1:12" s="66" customFormat="1" ht="15" customHeight="1" x14ac:dyDescent="0.25">
      <c r="A89" s="207" t="s">
        <v>129</v>
      </c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9"/>
    </row>
    <row r="90" spans="1:12" s="66" customFormat="1" x14ac:dyDescent="0.25">
      <c r="A90" s="6">
        <v>114</v>
      </c>
      <c r="B90" s="48" t="s">
        <v>114</v>
      </c>
      <c r="C90" s="6">
        <v>150</v>
      </c>
      <c r="D90" s="6">
        <v>3.52</v>
      </c>
      <c r="E90" s="6">
        <v>6.91</v>
      </c>
      <c r="F90" s="6">
        <v>18.239999999999998</v>
      </c>
      <c r="G90" s="6">
        <v>117.3</v>
      </c>
      <c r="H90" s="6">
        <v>200</v>
      </c>
      <c r="I90" s="6">
        <v>4.6900000000000004</v>
      </c>
      <c r="J90" s="6">
        <v>9.1999999999999993</v>
      </c>
      <c r="K90" s="6">
        <v>13.65</v>
      </c>
      <c r="L90" s="6">
        <v>156.4</v>
      </c>
    </row>
    <row r="91" spans="1:12" s="66" customFormat="1" ht="15.75" customHeight="1" x14ac:dyDescent="0.25">
      <c r="A91" s="6" t="s">
        <v>113</v>
      </c>
      <c r="B91" s="59" t="s">
        <v>169</v>
      </c>
      <c r="C91" s="6">
        <v>30</v>
      </c>
      <c r="D91" s="6">
        <v>0.3</v>
      </c>
      <c r="E91" s="6">
        <v>2.13</v>
      </c>
      <c r="F91" s="6">
        <v>20.010000000000002</v>
      </c>
      <c r="G91" s="6">
        <v>100.5</v>
      </c>
      <c r="H91" s="6">
        <v>30</v>
      </c>
      <c r="I91" s="6">
        <v>0.3</v>
      </c>
      <c r="J91" s="6">
        <v>2.13</v>
      </c>
      <c r="K91" s="6">
        <v>20.010000000000002</v>
      </c>
      <c r="L91" s="6">
        <v>100.5</v>
      </c>
    </row>
    <row r="92" spans="1:12" s="66" customFormat="1" ht="15" customHeight="1" x14ac:dyDescent="0.25">
      <c r="A92" s="6">
        <v>410</v>
      </c>
      <c r="B92" s="10" t="s">
        <v>130</v>
      </c>
      <c r="C92" s="3">
        <v>150</v>
      </c>
      <c r="D92" s="3">
        <v>4.4999999999999998E-2</v>
      </c>
      <c r="E92" s="3">
        <v>0</v>
      </c>
      <c r="F92" s="3">
        <v>4.51</v>
      </c>
      <c r="G92" s="3">
        <v>18.239999999999998</v>
      </c>
      <c r="H92" s="3">
        <v>200</v>
      </c>
      <c r="I92" s="3">
        <v>0.06</v>
      </c>
      <c r="J92" s="3">
        <v>0</v>
      </c>
      <c r="K92" s="3">
        <v>6.02</v>
      </c>
      <c r="L92" s="3">
        <v>24.32</v>
      </c>
    </row>
    <row r="93" spans="1:12" s="66" customFormat="1" ht="15" customHeight="1" x14ac:dyDescent="0.25">
      <c r="A93" s="63" t="s">
        <v>113</v>
      </c>
      <c r="B93" s="10" t="s">
        <v>16</v>
      </c>
      <c r="C93" s="3">
        <v>20</v>
      </c>
      <c r="D93" s="3">
        <v>3.4</v>
      </c>
      <c r="E93" s="3">
        <v>1.32</v>
      </c>
      <c r="F93" s="3">
        <v>17</v>
      </c>
      <c r="G93" s="3">
        <v>51.8</v>
      </c>
      <c r="H93" s="3">
        <v>25</v>
      </c>
      <c r="I93" s="3">
        <v>4.25</v>
      </c>
      <c r="J93" s="3">
        <v>1.65</v>
      </c>
      <c r="K93" s="3">
        <v>21.25</v>
      </c>
      <c r="L93" s="3">
        <v>64.8</v>
      </c>
    </row>
    <row r="94" spans="1:12" s="66" customFormat="1" ht="15" customHeight="1" x14ac:dyDescent="0.25">
      <c r="A94" s="59" t="s">
        <v>111</v>
      </c>
      <c r="B94" s="59"/>
      <c r="C94" s="6">
        <f t="shared" ref="C94:K94" si="10">SUM(C90:C92)</f>
        <v>330</v>
      </c>
      <c r="D94" s="6">
        <f t="shared" si="10"/>
        <v>3.8649999999999998</v>
      </c>
      <c r="E94" s="6">
        <f t="shared" si="10"/>
        <v>9.0399999999999991</v>
      </c>
      <c r="F94" s="6">
        <f t="shared" si="10"/>
        <v>42.76</v>
      </c>
      <c r="G94" s="6">
        <f t="shared" si="10"/>
        <v>236.04000000000002</v>
      </c>
      <c r="H94" s="6">
        <f t="shared" si="10"/>
        <v>430</v>
      </c>
      <c r="I94" s="6">
        <f t="shared" si="10"/>
        <v>5.05</v>
      </c>
      <c r="J94" s="6">
        <f t="shared" si="10"/>
        <v>11.329999999999998</v>
      </c>
      <c r="K94" s="6">
        <f t="shared" si="10"/>
        <v>39.680000000000007</v>
      </c>
      <c r="L94" s="6">
        <f>SUM(L90:L93)</f>
        <v>346.02</v>
      </c>
    </row>
    <row r="95" spans="1:12" s="66" customFormat="1" ht="15" customHeight="1" x14ac:dyDescent="0.25">
      <c r="A95" s="36" t="s">
        <v>131</v>
      </c>
      <c r="B95" s="57"/>
      <c r="C95" s="36">
        <f>C94+C87+C81+C73</f>
        <v>1414</v>
      </c>
      <c r="D95" s="57"/>
      <c r="E95" s="57"/>
      <c r="F95" s="57"/>
      <c r="G95" s="36">
        <f>G94+G87+G81+G73</f>
        <v>1348.74</v>
      </c>
      <c r="H95" s="36">
        <f>H94+H87+H81+H73</f>
        <v>1747</v>
      </c>
      <c r="I95" s="57"/>
      <c r="J95" s="57"/>
      <c r="K95" s="57"/>
      <c r="L95" s="36">
        <f>L94+L87+L81+L73</f>
        <v>1725.76</v>
      </c>
    </row>
    <row r="96" spans="1:12" s="66" customFormat="1" x14ac:dyDescent="0.25"/>
    <row r="97" spans="1:12" s="66" customFormat="1" ht="15" customHeight="1" x14ac:dyDescent="0.25">
      <c r="A97" s="204">
        <v>44575</v>
      </c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9"/>
    </row>
    <row r="98" spans="1:12" s="66" customFormat="1" ht="15" customHeight="1" x14ac:dyDescent="0.25">
      <c r="A98" s="207" t="s">
        <v>116</v>
      </c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9"/>
    </row>
    <row r="99" spans="1:12" s="66" customFormat="1" ht="15.75" customHeight="1" x14ac:dyDescent="0.25">
      <c r="A99" s="6">
        <v>168</v>
      </c>
      <c r="B99" s="11" t="s">
        <v>22</v>
      </c>
      <c r="C99" s="3">
        <v>150</v>
      </c>
      <c r="D99" s="3">
        <v>7.35</v>
      </c>
      <c r="E99" s="3">
        <v>10.46</v>
      </c>
      <c r="F99" s="3">
        <v>31.3</v>
      </c>
      <c r="G99" s="3">
        <v>248.69</v>
      </c>
      <c r="H99" s="3">
        <v>180</v>
      </c>
      <c r="I99" s="3">
        <v>8.82</v>
      </c>
      <c r="J99" s="3">
        <v>12.56</v>
      </c>
      <c r="K99" s="3">
        <v>37.56</v>
      </c>
      <c r="L99" s="3">
        <v>298.43</v>
      </c>
    </row>
    <row r="100" spans="1:12" s="66" customFormat="1" ht="15.75" customHeight="1" x14ac:dyDescent="0.25">
      <c r="A100" s="6">
        <v>2</v>
      </c>
      <c r="B100" s="64" t="s">
        <v>135</v>
      </c>
      <c r="C100" s="6">
        <v>42</v>
      </c>
      <c r="D100" s="6">
        <v>2.17</v>
      </c>
      <c r="E100" s="6">
        <v>6.79</v>
      </c>
      <c r="F100" s="6">
        <v>13.15</v>
      </c>
      <c r="G100" s="6">
        <v>136.91999999999999</v>
      </c>
      <c r="H100" s="6">
        <v>44</v>
      </c>
      <c r="I100" s="6">
        <v>2.2599999999999998</v>
      </c>
      <c r="J100" s="6">
        <v>6.98</v>
      </c>
      <c r="K100" s="6">
        <v>13.52</v>
      </c>
      <c r="L100" s="6">
        <v>142.74</v>
      </c>
    </row>
    <row r="101" spans="1:12" s="66" customFormat="1" ht="15.75" customHeight="1" x14ac:dyDescent="0.25">
      <c r="A101" s="6">
        <v>413</v>
      </c>
      <c r="B101" s="11" t="s">
        <v>32</v>
      </c>
      <c r="C101" s="3">
        <v>150</v>
      </c>
      <c r="D101" s="3">
        <v>1.05</v>
      </c>
      <c r="E101" s="3">
        <v>1.2</v>
      </c>
      <c r="F101" s="3">
        <v>13.01</v>
      </c>
      <c r="G101" s="3">
        <v>50.18</v>
      </c>
      <c r="H101" s="3">
        <v>200</v>
      </c>
      <c r="I101" s="3">
        <v>1.4</v>
      </c>
      <c r="J101" s="3">
        <v>1.6</v>
      </c>
      <c r="K101" s="3">
        <v>17.350000000000001</v>
      </c>
      <c r="L101" s="3">
        <v>66.989999999999995</v>
      </c>
    </row>
    <row r="102" spans="1:12" s="66" customFormat="1" ht="15" customHeight="1" x14ac:dyDescent="0.25">
      <c r="A102" s="80" t="s">
        <v>111</v>
      </c>
      <c r="B102" s="81"/>
      <c r="C102" s="6">
        <f t="shared" ref="C102:L102" si="11">SUM(C99:C101)</f>
        <v>342</v>
      </c>
      <c r="D102" s="6">
        <f t="shared" si="11"/>
        <v>10.57</v>
      </c>
      <c r="E102" s="6">
        <f t="shared" si="11"/>
        <v>18.45</v>
      </c>
      <c r="F102" s="6">
        <f t="shared" si="11"/>
        <v>57.46</v>
      </c>
      <c r="G102" s="6">
        <f t="shared" si="11"/>
        <v>435.79</v>
      </c>
      <c r="H102" s="6">
        <f t="shared" si="11"/>
        <v>424</v>
      </c>
      <c r="I102" s="6">
        <f t="shared" si="11"/>
        <v>12.48</v>
      </c>
      <c r="J102" s="6">
        <f t="shared" si="11"/>
        <v>21.14</v>
      </c>
      <c r="K102" s="6">
        <f t="shared" si="11"/>
        <v>68.430000000000007</v>
      </c>
      <c r="L102" s="6">
        <f t="shared" si="11"/>
        <v>508.16</v>
      </c>
    </row>
    <row r="103" spans="1:12" s="66" customFormat="1" ht="15" customHeight="1" x14ac:dyDescent="0.25">
      <c r="A103" s="58"/>
      <c r="B103" s="58"/>
      <c r="C103" s="58"/>
      <c r="D103" s="37"/>
      <c r="E103" s="37"/>
      <c r="F103" s="37"/>
      <c r="G103" s="37"/>
      <c r="H103" s="37"/>
      <c r="I103" s="37"/>
      <c r="J103" s="37"/>
      <c r="K103" s="37"/>
      <c r="L103" s="37"/>
    </row>
    <row r="104" spans="1:12" s="66" customFormat="1" ht="15" customHeight="1" x14ac:dyDescent="0.25">
      <c r="A104" s="207" t="s">
        <v>117</v>
      </c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9"/>
    </row>
    <row r="105" spans="1:12" s="66" customFormat="1" x14ac:dyDescent="0.25">
      <c r="A105" s="53"/>
      <c r="B105" s="47" t="s">
        <v>49</v>
      </c>
      <c r="C105" s="3">
        <v>150</v>
      </c>
      <c r="D105" s="3">
        <v>1.39</v>
      </c>
      <c r="E105" s="3">
        <v>4.6399999999999997</v>
      </c>
      <c r="F105" s="3">
        <v>9.26</v>
      </c>
      <c r="G105" s="3">
        <v>84.35</v>
      </c>
      <c r="H105" s="3">
        <v>200</v>
      </c>
      <c r="I105" s="3">
        <v>1.85</v>
      </c>
      <c r="J105" s="3">
        <v>6.19</v>
      </c>
      <c r="K105" s="3">
        <v>12.35</v>
      </c>
      <c r="L105" s="3">
        <v>112.47</v>
      </c>
    </row>
    <row r="106" spans="1:12" s="66" customFormat="1" ht="15" customHeight="1" x14ac:dyDescent="0.25">
      <c r="A106" s="6">
        <v>292</v>
      </c>
      <c r="B106" s="11" t="s">
        <v>54</v>
      </c>
      <c r="C106" s="6">
        <v>200</v>
      </c>
      <c r="D106" s="3">
        <v>22.51</v>
      </c>
      <c r="E106" s="3">
        <v>18.600000000000001</v>
      </c>
      <c r="F106" s="3">
        <v>25.72</v>
      </c>
      <c r="G106" s="3">
        <v>299.10000000000002</v>
      </c>
      <c r="H106" s="6">
        <v>220</v>
      </c>
      <c r="I106" s="3">
        <v>24.76</v>
      </c>
      <c r="J106" s="3">
        <v>20.46</v>
      </c>
      <c r="K106" s="3">
        <v>28.29</v>
      </c>
      <c r="L106" s="3">
        <v>329.01</v>
      </c>
    </row>
    <row r="107" spans="1:12" s="66" customFormat="1" ht="15.75" customHeight="1" x14ac:dyDescent="0.25">
      <c r="A107" s="6">
        <v>396</v>
      </c>
      <c r="B107" s="11" t="s">
        <v>28</v>
      </c>
      <c r="C107" s="3">
        <v>150</v>
      </c>
      <c r="D107" s="3">
        <v>0.1</v>
      </c>
      <c r="E107" s="3">
        <v>0</v>
      </c>
      <c r="F107" s="3">
        <v>15.86</v>
      </c>
      <c r="G107" s="3">
        <v>63.8</v>
      </c>
      <c r="H107" s="3">
        <v>200</v>
      </c>
      <c r="I107" s="3">
        <v>0.13</v>
      </c>
      <c r="J107" s="3">
        <v>0</v>
      </c>
      <c r="K107" s="3">
        <v>21.15</v>
      </c>
      <c r="L107" s="3">
        <v>85.1</v>
      </c>
    </row>
    <row r="108" spans="1:12" s="66" customFormat="1" ht="15" customHeight="1" x14ac:dyDescent="0.25">
      <c r="A108" s="6" t="s">
        <v>113</v>
      </c>
      <c r="B108" s="10" t="s">
        <v>124</v>
      </c>
      <c r="C108" s="3">
        <v>40</v>
      </c>
      <c r="D108" s="3">
        <v>2.8</v>
      </c>
      <c r="E108" s="3">
        <v>0.28000000000000003</v>
      </c>
      <c r="F108" s="3">
        <v>19.96</v>
      </c>
      <c r="G108" s="3">
        <v>96</v>
      </c>
      <c r="H108" s="3">
        <v>50</v>
      </c>
      <c r="I108" s="3">
        <v>3.5</v>
      </c>
      <c r="J108" s="3">
        <v>0.35</v>
      </c>
      <c r="K108" s="3">
        <v>24.95</v>
      </c>
      <c r="L108" s="3">
        <v>120</v>
      </c>
    </row>
    <row r="109" spans="1:12" s="66" customFormat="1" x14ac:dyDescent="0.25"/>
    <row r="110" spans="1:12" s="66" customFormat="1" ht="15" customHeight="1" x14ac:dyDescent="0.25">
      <c r="A110" s="80" t="s">
        <v>111</v>
      </c>
      <c r="B110" s="81"/>
      <c r="C110" s="6">
        <f t="shared" ref="C110:L110" si="12">SUM(C105:C108)</f>
        <v>540</v>
      </c>
      <c r="D110" s="6">
        <f t="shared" si="12"/>
        <v>26.800000000000004</v>
      </c>
      <c r="E110" s="6">
        <f t="shared" si="12"/>
        <v>23.520000000000003</v>
      </c>
      <c r="F110" s="6">
        <f t="shared" si="12"/>
        <v>70.8</v>
      </c>
      <c r="G110" s="6">
        <f t="shared" si="12"/>
        <v>543.25</v>
      </c>
      <c r="H110" s="6">
        <f t="shared" si="12"/>
        <v>670</v>
      </c>
      <c r="I110" s="6">
        <f t="shared" si="12"/>
        <v>30.240000000000002</v>
      </c>
      <c r="J110" s="6">
        <f t="shared" si="12"/>
        <v>27.000000000000004</v>
      </c>
      <c r="K110" s="6">
        <f t="shared" si="12"/>
        <v>86.74</v>
      </c>
      <c r="L110" s="6">
        <f t="shared" si="12"/>
        <v>646.58000000000004</v>
      </c>
    </row>
    <row r="111" spans="1:12" s="66" customFormat="1" ht="15" customHeight="1" x14ac:dyDescent="0.25">
      <c r="A111" s="58"/>
      <c r="B111" s="58"/>
      <c r="C111" s="58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2" s="66" customFormat="1" ht="15" customHeight="1" x14ac:dyDescent="0.25">
      <c r="A112" s="207" t="s">
        <v>125</v>
      </c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9"/>
    </row>
    <row r="113" spans="1:12" s="66" customFormat="1" x14ac:dyDescent="0.25">
      <c r="A113" s="6" t="s">
        <v>113</v>
      </c>
      <c r="B113" s="120" t="s">
        <v>182</v>
      </c>
      <c r="C113" s="3">
        <v>200</v>
      </c>
      <c r="D113" s="3">
        <v>0</v>
      </c>
      <c r="E113" s="3">
        <v>0</v>
      </c>
      <c r="F113" s="3">
        <v>22</v>
      </c>
      <c r="G113" s="3">
        <v>90</v>
      </c>
      <c r="H113" s="3">
        <v>200</v>
      </c>
      <c r="I113" s="3">
        <v>0</v>
      </c>
      <c r="J113" s="3">
        <v>0</v>
      </c>
      <c r="K113" s="3">
        <v>22</v>
      </c>
      <c r="L113" s="3">
        <v>90</v>
      </c>
    </row>
    <row r="114" spans="1:12" s="66" customFormat="1" ht="15" customHeight="1" x14ac:dyDescent="0.25">
      <c r="A114" s="80" t="s">
        <v>111</v>
      </c>
      <c r="B114" s="81"/>
      <c r="C114" s="3">
        <v>200</v>
      </c>
      <c r="D114" s="6">
        <f>SUM(D113:D113)</f>
        <v>0</v>
      </c>
      <c r="E114" s="6">
        <f>SUM(E113:E113)</f>
        <v>0</v>
      </c>
      <c r="F114" s="6">
        <f>SUM(F113:F113)</f>
        <v>22</v>
      </c>
      <c r="G114" s="6">
        <f>SUM(G113:G113)</f>
        <v>90</v>
      </c>
      <c r="H114" s="3">
        <v>200</v>
      </c>
      <c r="I114" s="6">
        <f>SUM(I113:I113)</f>
        <v>0</v>
      </c>
      <c r="J114" s="6">
        <f>SUM(J113:J113)</f>
        <v>0</v>
      </c>
      <c r="K114" s="6">
        <f>SUM(K113:K113)</f>
        <v>22</v>
      </c>
      <c r="L114" s="6">
        <f>SUM(L113:L113)</f>
        <v>90</v>
      </c>
    </row>
    <row r="115" spans="1:12" s="66" customFormat="1" ht="15" customHeight="1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</row>
    <row r="116" spans="1:12" s="66" customFormat="1" ht="15" customHeight="1" x14ac:dyDescent="0.25">
      <c r="A116" s="207" t="s">
        <v>129</v>
      </c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9"/>
    </row>
    <row r="117" spans="1:12" s="66" customFormat="1" ht="15.75" customHeight="1" x14ac:dyDescent="0.25">
      <c r="A117" s="6">
        <v>217</v>
      </c>
      <c r="B117" s="12" t="s">
        <v>98</v>
      </c>
      <c r="C117" s="6">
        <v>150</v>
      </c>
      <c r="D117" s="6">
        <v>6.3</v>
      </c>
      <c r="E117" s="6">
        <v>5.25</v>
      </c>
      <c r="F117" s="6">
        <v>18.600000000000001</v>
      </c>
      <c r="G117" s="6">
        <v>147.9</v>
      </c>
      <c r="H117" s="6">
        <v>200</v>
      </c>
      <c r="I117" s="6">
        <v>8.4</v>
      </c>
      <c r="J117" s="6">
        <v>7</v>
      </c>
      <c r="K117" s="6">
        <v>24.8</v>
      </c>
      <c r="L117" s="6">
        <v>197.2</v>
      </c>
    </row>
    <row r="118" spans="1:12" s="87" customFormat="1" ht="15.75" customHeight="1" x14ac:dyDescent="0.25">
      <c r="A118" s="6">
        <v>472</v>
      </c>
      <c r="B118" s="11" t="s">
        <v>92</v>
      </c>
      <c r="C118" s="3">
        <v>40</v>
      </c>
      <c r="D118" s="3">
        <v>2.71</v>
      </c>
      <c r="E118" s="3">
        <v>5.58</v>
      </c>
      <c r="F118" s="3">
        <v>20.85</v>
      </c>
      <c r="G118" s="3">
        <v>144.80000000000001</v>
      </c>
      <c r="H118" s="3">
        <v>60</v>
      </c>
      <c r="I118" s="3">
        <v>4.0599999999999996</v>
      </c>
      <c r="J118" s="3">
        <v>8.3699999999999992</v>
      </c>
      <c r="K118" s="3">
        <v>31.28</v>
      </c>
      <c r="L118" s="3">
        <v>217.2</v>
      </c>
    </row>
    <row r="119" spans="1:12" s="66" customFormat="1" ht="15" customHeight="1" x14ac:dyDescent="0.25">
      <c r="A119" s="6">
        <v>410</v>
      </c>
      <c r="B119" s="10" t="s">
        <v>130</v>
      </c>
      <c r="C119" s="3">
        <v>150</v>
      </c>
      <c r="D119" s="3">
        <v>4.4999999999999998E-2</v>
      </c>
      <c r="E119" s="3">
        <v>0</v>
      </c>
      <c r="F119" s="3">
        <v>4.51</v>
      </c>
      <c r="G119" s="3">
        <v>18.239999999999998</v>
      </c>
      <c r="H119" s="3">
        <v>200</v>
      </c>
      <c r="I119" s="3">
        <v>0.06</v>
      </c>
      <c r="J119" s="3">
        <v>0</v>
      </c>
      <c r="K119" s="3">
        <v>6.02</v>
      </c>
      <c r="L119" s="3">
        <v>24.32</v>
      </c>
    </row>
    <row r="120" spans="1:12" s="66" customFormat="1" ht="15" customHeight="1" x14ac:dyDescent="0.25">
      <c r="A120" s="63" t="s">
        <v>113</v>
      </c>
      <c r="B120" s="10" t="s">
        <v>16</v>
      </c>
      <c r="C120" s="3">
        <v>20</v>
      </c>
      <c r="D120" s="3">
        <v>3.4</v>
      </c>
      <c r="E120" s="3">
        <v>1.32</v>
      </c>
      <c r="F120" s="3">
        <v>17</v>
      </c>
      <c r="G120" s="3">
        <v>51.8</v>
      </c>
      <c r="H120" s="3">
        <v>25</v>
      </c>
      <c r="I120" s="3">
        <v>4.25</v>
      </c>
      <c r="J120" s="3">
        <v>1.65</v>
      </c>
      <c r="K120" s="3">
        <v>21.25</v>
      </c>
      <c r="L120" s="3">
        <v>64.8</v>
      </c>
    </row>
    <row r="121" spans="1:12" s="66" customFormat="1" ht="15" customHeight="1" x14ac:dyDescent="0.25">
      <c r="A121" s="59" t="s">
        <v>111</v>
      </c>
      <c r="B121" s="59"/>
      <c r="C121" s="6">
        <f t="shared" ref="C121:K121" si="13">SUM(C117:C120)</f>
        <v>360</v>
      </c>
      <c r="D121" s="6">
        <f t="shared" si="13"/>
        <v>12.455</v>
      </c>
      <c r="E121" s="6">
        <f t="shared" si="13"/>
        <v>12.15</v>
      </c>
      <c r="F121" s="6">
        <f t="shared" si="13"/>
        <v>60.96</v>
      </c>
      <c r="G121" s="6">
        <f t="shared" si="13"/>
        <v>362.74000000000007</v>
      </c>
      <c r="H121" s="6">
        <f t="shared" si="13"/>
        <v>485</v>
      </c>
      <c r="I121" s="6">
        <f t="shared" si="13"/>
        <v>16.770000000000003</v>
      </c>
      <c r="J121" s="6">
        <f t="shared" si="13"/>
        <v>17.02</v>
      </c>
      <c r="K121" s="6">
        <f t="shared" si="13"/>
        <v>83.35</v>
      </c>
      <c r="L121" s="6">
        <f>SUM(L117:L120)</f>
        <v>503.52</v>
      </c>
    </row>
    <row r="122" spans="1:12" s="66" customFormat="1" ht="15" customHeight="1" x14ac:dyDescent="0.25">
      <c r="A122" s="36" t="s">
        <v>131</v>
      </c>
      <c r="B122" s="57"/>
      <c r="C122" s="36">
        <f>C121+C114+C110+C102</f>
        <v>1442</v>
      </c>
      <c r="D122" s="57"/>
      <c r="E122" s="57"/>
      <c r="F122" s="57"/>
      <c r="G122" s="36">
        <f>G121+G114+G110+G102</f>
        <v>1431.78</v>
      </c>
      <c r="H122" s="36">
        <f>H121+H114+H110+H102</f>
        <v>1779</v>
      </c>
      <c r="I122" s="57"/>
      <c r="J122" s="57"/>
      <c r="K122" s="57"/>
      <c r="L122" s="36">
        <f>L121+L114+L110+L102</f>
        <v>1748.26</v>
      </c>
    </row>
    <row r="123" spans="1:12" s="66" customFormat="1" x14ac:dyDescent="0.25"/>
    <row r="124" spans="1:12" s="66" customFormat="1" ht="15" customHeight="1" x14ac:dyDescent="0.25">
      <c r="A124" s="204">
        <v>44578</v>
      </c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9"/>
    </row>
    <row r="125" spans="1:12" s="66" customFormat="1" ht="15" customHeight="1" x14ac:dyDescent="0.25">
      <c r="A125" s="207" t="s">
        <v>116</v>
      </c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9"/>
    </row>
    <row r="126" spans="1:12" s="66" customFormat="1" ht="15" customHeight="1" x14ac:dyDescent="0.25">
      <c r="A126" s="6">
        <v>168</v>
      </c>
      <c r="B126" s="11" t="s">
        <v>58</v>
      </c>
      <c r="C126" s="3">
        <v>150</v>
      </c>
      <c r="D126" s="3">
        <v>4.79</v>
      </c>
      <c r="E126" s="3">
        <v>6.1</v>
      </c>
      <c r="F126" s="3">
        <v>25.68</v>
      </c>
      <c r="G126" s="3">
        <v>176.42</v>
      </c>
      <c r="H126" s="3">
        <v>180</v>
      </c>
      <c r="I126" s="3">
        <v>5.75</v>
      </c>
      <c r="J126" s="3">
        <v>7.32</v>
      </c>
      <c r="K126" s="3">
        <v>25.68</v>
      </c>
      <c r="L126" s="3">
        <v>211.71</v>
      </c>
    </row>
    <row r="127" spans="1:12" s="66" customFormat="1" ht="15.75" customHeight="1" x14ac:dyDescent="0.25">
      <c r="A127" s="6">
        <v>1</v>
      </c>
      <c r="B127" s="12" t="s">
        <v>110</v>
      </c>
      <c r="C127" s="6">
        <v>36</v>
      </c>
      <c r="D127" s="6">
        <v>2.17</v>
      </c>
      <c r="E127" s="6">
        <v>6.79</v>
      </c>
      <c r="F127" s="6">
        <v>13.15</v>
      </c>
      <c r="G127" s="6">
        <v>122.4</v>
      </c>
      <c r="H127" s="6">
        <v>37</v>
      </c>
      <c r="I127" s="6">
        <v>2.2599999999999998</v>
      </c>
      <c r="J127" s="6">
        <v>6.98</v>
      </c>
      <c r="K127" s="6">
        <v>13.52</v>
      </c>
      <c r="L127" s="6">
        <v>122.4</v>
      </c>
    </row>
    <row r="128" spans="1:12" s="66" customFormat="1" ht="15.75" customHeight="1" x14ac:dyDescent="0.25">
      <c r="A128" s="6">
        <v>413</v>
      </c>
      <c r="B128" s="11" t="s">
        <v>32</v>
      </c>
      <c r="C128" s="3">
        <v>150</v>
      </c>
      <c r="D128" s="3">
        <v>1.05</v>
      </c>
      <c r="E128" s="3">
        <v>1.2</v>
      </c>
      <c r="F128" s="3">
        <v>13.01</v>
      </c>
      <c r="G128" s="3">
        <v>66.989999999999995</v>
      </c>
      <c r="H128" s="3">
        <v>200</v>
      </c>
      <c r="I128" s="3">
        <v>1.4</v>
      </c>
      <c r="J128" s="3">
        <v>1.6</v>
      </c>
      <c r="K128" s="3">
        <v>17.350000000000001</v>
      </c>
      <c r="L128" s="3">
        <v>66.989999999999995</v>
      </c>
    </row>
    <row r="129" spans="1:12" s="66" customFormat="1" ht="15" customHeight="1" x14ac:dyDescent="0.25">
      <c r="A129" s="80" t="s">
        <v>111</v>
      </c>
      <c r="B129" s="81"/>
      <c r="C129" s="6">
        <f t="shared" ref="C129:H129" si="14">SUM(C126:C128)</f>
        <v>336</v>
      </c>
      <c r="D129" s="6">
        <f t="shared" si="14"/>
        <v>8.01</v>
      </c>
      <c r="E129" s="6">
        <f t="shared" si="14"/>
        <v>14.09</v>
      </c>
      <c r="F129" s="6">
        <f t="shared" si="14"/>
        <v>51.839999999999996</v>
      </c>
      <c r="G129" s="6">
        <f t="shared" si="14"/>
        <v>365.81</v>
      </c>
      <c r="H129" s="6">
        <f t="shared" si="14"/>
        <v>417</v>
      </c>
      <c r="I129" s="6">
        <f>SUM(I126:I128)</f>
        <v>9.41</v>
      </c>
      <c r="J129" s="6">
        <f>SUM(J126:J128)</f>
        <v>15.9</v>
      </c>
      <c r="K129" s="6">
        <f>SUM(K126:K128)</f>
        <v>56.550000000000004</v>
      </c>
      <c r="L129" s="6">
        <f>SUM(L126:L128)</f>
        <v>401.1</v>
      </c>
    </row>
    <row r="130" spans="1:12" s="66" customFormat="1" ht="15" customHeight="1" x14ac:dyDescent="0.25">
      <c r="A130" s="58"/>
      <c r="B130" s="58"/>
      <c r="C130" s="58"/>
      <c r="D130" s="37"/>
      <c r="E130" s="37"/>
      <c r="F130" s="37"/>
      <c r="G130" s="37"/>
      <c r="H130" s="37"/>
      <c r="I130" s="37"/>
      <c r="J130" s="37"/>
      <c r="K130" s="37"/>
      <c r="L130" s="37"/>
    </row>
    <row r="131" spans="1:12" s="66" customFormat="1" ht="15" customHeight="1" x14ac:dyDescent="0.25">
      <c r="A131" s="207" t="s">
        <v>117</v>
      </c>
      <c r="B131" s="208"/>
      <c r="C131" s="208"/>
      <c r="D131" s="208"/>
      <c r="E131" s="208"/>
      <c r="F131" s="208"/>
      <c r="G131" s="208"/>
      <c r="H131" s="208"/>
      <c r="I131" s="208"/>
      <c r="J131" s="208"/>
      <c r="K131" s="208"/>
      <c r="L131" s="209"/>
    </row>
    <row r="132" spans="1:12" s="66" customFormat="1" x14ac:dyDescent="0.25">
      <c r="A132" s="6">
        <v>94</v>
      </c>
      <c r="B132" s="47" t="s">
        <v>69</v>
      </c>
      <c r="C132" s="3">
        <v>150</v>
      </c>
      <c r="D132" s="3">
        <v>6</v>
      </c>
      <c r="E132" s="3">
        <v>8.85</v>
      </c>
      <c r="F132" s="3">
        <v>9.24</v>
      </c>
      <c r="G132" s="3">
        <v>155.24</v>
      </c>
      <c r="H132" s="3">
        <v>200</v>
      </c>
      <c r="I132" s="3">
        <v>8</v>
      </c>
      <c r="J132" s="3">
        <v>11.8</v>
      </c>
      <c r="K132" s="3">
        <v>12.32</v>
      </c>
      <c r="L132" s="3">
        <v>206.99</v>
      </c>
    </row>
    <row r="133" spans="1:12" s="66" customFormat="1" ht="15.75" customHeight="1" x14ac:dyDescent="0.25">
      <c r="A133" s="6">
        <v>219</v>
      </c>
      <c r="B133" s="11" t="s">
        <v>34</v>
      </c>
      <c r="C133" s="3">
        <v>120</v>
      </c>
      <c r="D133" s="3">
        <v>4.41</v>
      </c>
      <c r="E133" s="3">
        <v>4.25</v>
      </c>
      <c r="F133" s="3">
        <v>28.27</v>
      </c>
      <c r="G133" s="3">
        <v>168.87</v>
      </c>
      <c r="H133" s="3">
        <v>130</v>
      </c>
      <c r="I133" s="3">
        <v>4.78</v>
      </c>
      <c r="J133" s="3">
        <v>4.5999999999999996</v>
      </c>
      <c r="K133" s="3">
        <v>30.63</v>
      </c>
      <c r="L133" s="3">
        <v>182.94</v>
      </c>
    </row>
    <row r="134" spans="1:12" s="66" customFormat="1" x14ac:dyDescent="0.25">
      <c r="A134" s="6">
        <v>312</v>
      </c>
      <c r="B134" s="47" t="s">
        <v>50</v>
      </c>
      <c r="C134" s="3">
        <v>60</v>
      </c>
      <c r="D134" s="3">
        <v>8.3000000000000007</v>
      </c>
      <c r="E134" s="3">
        <v>5.6</v>
      </c>
      <c r="F134" s="3">
        <v>3.36</v>
      </c>
      <c r="G134" s="3">
        <v>97.04</v>
      </c>
      <c r="H134" s="3">
        <v>70</v>
      </c>
      <c r="I134" s="3">
        <v>9.68</v>
      </c>
      <c r="J134" s="3">
        <v>6.53</v>
      </c>
      <c r="K134" s="3">
        <v>3.92</v>
      </c>
      <c r="L134" s="3">
        <v>113.21</v>
      </c>
    </row>
    <row r="135" spans="1:12" s="66" customFormat="1" x14ac:dyDescent="0.25">
      <c r="A135" s="6">
        <v>366</v>
      </c>
      <c r="B135" s="47" t="s">
        <v>36</v>
      </c>
      <c r="C135" s="3">
        <v>30</v>
      </c>
      <c r="D135" s="3">
        <v>0.16</v>
      </c>
      <c r="E135" s="3">
        <v>1.1000000000000001</v>
      </c>
      <c r="F135" s="3">
        <v>1.57</v>
      </c>
      <c r="G135" s="3">
        <v>16.850000000000001</v>
      </c>
      <c r="H135" s="3">
        <v>30</v>
      </c>
      <c r="I135" s="3">
        <v>0.16</v>
      </c>
      <c r="J135" s="3">
        <v>1.1000000000000001</v>
      </c>
      <c r="K135" s="3">
        <v>1.57</v>
      </c>
      <c r="L135" s="3">
        <v>16.850000000000001</v>
      </c>
    </row>
    <row r="136" spans="1:12" s="66" customFormat="1" ht="15.75" customHeight="1" x14ac:dyDescent="0.25">
      <c r="A136" s="6">
        <v>34</v>
      </c>
      <c r="B136" s="11" t="s">
        <v>37</v>
      </c>
      <c r="C136" s="3">
        <v>40</v>
      </c>
      <c r="D136" s="3">
        <v>0.88</v>
      </c>
      <c r="E136" s="3">
        <v>2.68</v>
      </c>
      <c r="F136" s="3">
        <v>4.12</v>
      </c>
      <c r="G136" s="3">
        <v>44</v>
      </c>
      <c r="H136" s="3">
        <v>50</v>
      </c>
      <c r="I136" s="3">
        <v>1.1000000000000001</v>
      </c>
      <c r="J136" s="3">
        <v>3.35</v>
      </c>
      <c r="K136" s="3">
        <v>5.15</v>
      </c>
      <c r="L136" s="3">
        <v>55</v>
      </c>
    </row>
    <row r="137" spans="1:12" s="87" customFormat="1" ht="15.75" customHeight="1" x14ac:dyDescent="0.25">
      <c r="A137" s="53">
        <v>394</v>
      </c>
      <c r="B137" s="11" t="s">
        <v>185</v>
      </c>
      <c r="C137" s="32">
        <v>150</v>
      </c>
      <c r="D137" s="32">
        <v>0.25</v>
      </c>
      <c r="E137" s="32">
        <v>0</v>
      </c>
      <c r="F137" s="32">
        <v>17</v>
      </c>
      <c r="G137" s="32">
        <v>68.989999999999995</v>
      </c>
      <c r="H137" s="32">
        <v>200</v>
      </c>
      <c r="I137" s="32">
        <v>0.33</v>
      </c>
      <c r="J137" s="32">
        <v>0</v>
      </c>
      <c r="K137" s="32">
        <v>22.67</v>
      </c>
      <c r="L137" s="32">
        <v>91.99</v>
      </c>
    </row>
    <row r="138" spans="1:12" s="66" customFormat="1" ht="15" customHeight="1" x14ac:dyDescent="0.25">
      <c r="A138" s="6" t="s">
        <v>113</v>
      </c>
      <c r="B138" s="10" t="s">
        <v>124</v>
      </c>
      <c r="C138" s="3">
        <v>40</v>
      </c>
      <c r="D138" s="3">
        <v>2.8</v>
      </c>
      <c r="E138" s="3">
        <v>0.28000000000000003</v>
      </c>
      <c r="F138" s="3">
        <v>19.96</v>
      </c>
      <c r="G138" s="3">
        <v>96</v>
      </c>
      <c r="H138" s="3">
        <v>50</v>
      </c>
      <c r="I138" s="3">
        <v>3.5</v>
      </c>
      <c r="J138" s="3">
        <v>0.35</v>
      </c>
      <c r="K138" s="3">
        <v>24.95</v>
      </c>
      <c r="L138" s="3">
        <v>120</v>
      </c>
    </row>
    <row r="139" spans="1:12" s="66" customFormat="1" ht="15" customHeight="1" x14ac:dyDescent="0.25">
      <c r="A139" s="80" t="s">
        <v>111</v>
      </c>
      <c r="B139" s="81"/>
      <c r="C139" s="6">
        <f t="shared" ref="C139:K139" si="15">SUM(C132:C138)</f>
        <v>590</v>
      </c>
      <c r="D139" s="6">
        <f t="shared" si="15"/>
        <v>22.8</v>
      </c>
      <c r="E139" s="6">
        <f t="shared" si="15"/>
        <v>22.76</v>
      </c>
      <c r="F139" s="6">
        <f t="shared" si="15"/>
        <v>83.52</v>
      </c>
      <c r="G139" s="6">
        <f t="shared" si="15"/>
        <v>646.99</v>
      </c>
      <c r="H139" s="6">
        <f t="shared" si="15"/>
        <v>730</v>
      </c>
      <c r="I139" s="6">
        <f t="shared" si="15"/>
        <v>27.55</v>
      </c>
      <c r="J139" s="6">
        <f t="shared" si="15"/>
        <v>27.730000000000004</v>
      </c>
      <c r="K139" s="6">
        <f t="shared" si="15"/>
        <v>101.21000000000001</v>
      </c>
      <c r="L139" s="6">
        <f>SUM(L132:L138)</f>
        <v>786.98</v>
      </c>
    </row>
    <row r="140" spans="1:12" s="66" customFormat="1" ht="15" customHeight="1" x14ac:dyDescent="0.25">
      <c r="A140" s="58"/>
      <c r="B140" s="58"/>
      <c r="C140" s="58"/>
      <c r="D140" s="37"/>
      <c r="E140" s="37"/>
      <c r="F140" s="37"/>
      <c r="G140" s="37"/>
      <c r="H140" s="37"/>
      <c r="I140" s="37"/>
      <c r="J140" s="37"/>
      <c r="K140" s="37"/>
      <c r="L140" s="37"/>
    </row>
    <row r="141" spans="1:12" s="66" customFormat="1" ht="15" customHeight="1" x14ac:dyDescent="0.25">
      <c r="A141" s="207" t="s">
        <v>125</v>
      </c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9"/>
    </row>
    <row r="142" spans="1:12" s="66" customFormat="1" ht="15.75" customHeight="1" x14ac:dyDescent="0.25">
      <c r="A142" s="6" t="s">
        <v>113</v>
      </c>
      <c r="B142" s="11" t="s">
        <v>30</v>
      </c>
      <c r="C142" s="3">
        <v>200</v>
      </c>
      <c r="D142" s="3">
        <v>0.8</v>
      </c>
      <c r="E142" s="3">
        <v>0</v>
      </c>
      <c r="F142" s="3">
        <v>22.6</v>
      </c>
      <c r="G142" s="3">
        <v>92</v>
      </c>
      <c r="H142" s="3">
        <v>200</v>
      </c>
      <c r="I142" s="3">
        <v>0.8</v>
      </c>
      <c r="J142" s="3">
        <v>0</v>
      </c>
      <c r="K142" s="3">
        <v>22.6</v>
      </c>
      <c r="L142" s="3">
        <v>92</v>
      </c>
    </row>
    <row r="143" spans="1:12" s="66" customFormat="1" ht="15" customHeight="1" x14ac:dyDescent="0.25">
      <c r="A143" s="80" t="s">
        <v>111</v>
      </c>
      <c r="B143" s="81"/>
      <c r="C143" s="6">
        <f t="shared" ref="C143:L143" si="16">SUM(C142:C142)</f>
        <v>200</v>
      </c>
      <c r="D143" s="6">
        <f t="shared" si="16"/>
        <v>0.8</v>
      </c>
      <c r="E143" s="6">
        <f t="shared" si="16"/>
        <v>0</v>
      </c>
      <c r="F143" s="6">
        <f t="shared" si="16"/>
        <v>22.6</v>
      </c>
      <c r="G143" s="6">
        <f t="shared" si="16"/>
        <v>92</v>
      </c>
      <c r="H143" s="6">
        <f t="shared" si="16"/>
        <v>200</v>
      </c>
      <c r="I143" s="6">
        <f t="shared" si="16"/>
        <v>0.8</v>
      </c>
      <c r="J143" s="6">
        <f t="shared" si="16"/>
        <v>0</v>
      </c>
      <c r="K143" s="6">
        <f t="shared" si="16"/>
        <v>22.6</v>
      </c>
      <c r="L143" s="6">
        <f t="shared" si="16"/>
        <v>92</v>
      </c>
    </row>
    <row r="144" spans="1:12" s="66" customFormat="1" ht="15" customHeight="1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</row>
    <row r="145" spans="1:12" s="66" customFormat="1" ht="15" customHeight="1" x14ac:dyDescent="0.25">
      <c r="A145" s="207" t="s">
        <v>129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9"/>
    </row>
    <row r="146" spans="1:12" s="66" customFormat="1" ht="15.75" customHeight="1" x14ac:dyDescent="0.25">
      <c r="A146" s="6">
        <v>233</v>
      </c>
      <c r="B146" s="11" t="s">
        <v>47</v>
      </c>
      <c r="C146" s="3">
        <v>180</v>
      </c>
      <c r="D146" s="3">
        <v>13.8</v>
      </c>
      <c r="E146" s="3">
        <v>17.100000000000001</v>
      </c>
      <c r="F146" s="3">
        <v>20.12</v>
      </c>
      <c r="G146" s="3">
        <v>252</v>
      </c>
      <c r="H146" s="3">
        <v>200</v>
      </c>
      <c r="I146" s="3">
        <v>15.33</v>
      </c>
      <c r="J146" s="3">
        <v>19</v>
      </c>
      <c r="K146" s="3">
        <v>22.36</v>
      </c>
      <c r="L146" s="3">
        <v>280</v>
      </c>
    </row>
    <row r="147" spans="1:12" s="66" customFormat="1" x14ac:dyDescent="0.25">
      <c r="A147" s="6">
        <v>410</v>
      </c>
      <c r="B147" s="10" t="s">
        <v>20</v>
      </c>
      <c r="C147" s="3">
        <v>150</v>
      </c>
      <c r="D147" s="3">
        <v>0.09</v>
      </c>
      <c r="E147" s="3">
        <v>0</v>
      </c>
      <c r="F147" s="3">
        <v>9.0299999999999994</v>
      </c>
      <c r="G147" s="3">
        <v>36.479999999999997</v>
      </c>
      <c r="H147" s="3">
        <v>200</v>
      </c>
      <c r="I147" s="3">
        <v>0.12</v>
      </c>
      <c r="J147" s="3">
        <v>0</v>
      </c>
      <c r="K147" s="3">
        <v>12.04</v>
      </c>
      <c r="L147" s="3">
        <v>48.64</v>
      </c>
    </row>
    <row r="148" spans="1:12" s="66" customFormat="1" x14ac:dyDescent="0.25">
      <c r="A148" s="6" t="s">
        <v>113</v>
      </c>
      <c r="B148" s="10" t="s">
        <v>16</v>
      </c>
      <c r="C148" s="3">
        <v>20</v>
      </c>
      <c r="D148" s="3">
        <v>3.4</v>
      </c>
      <c r="E148" s="3">
        <v>1.32</v>
      </c>
      <c r="F148" s="3">
        <v>17</v>
      </c>
      <c r="G148" s="3">
        <v>51.8</v>
      </c>
      <c r="H148" s="3">
        <v>50</v>
      </c>
      <c r="I148" s="3">
        <v>4.25</v>
      </c>
      <c r="J148" s="3">
        <v>1.65</v>
      </c>
      <c r="K148" s="3">
        <v>21.25</v>
      </c>
      <c r="L148" s="3">
        <v>129.5</v>
      </c>
    </row>
    <row r="149" spans="1:12" s="66" customFormat="1" ht="15" customHeight="1" x14ac:dyDescent="0.25">
      <c r="A149" s="59" t="s">
        <v>111</v>
      </c>
      <c r="B149" s="59"/>
      <c r="C149" s="6">
        <f t="shared" ref="C149:K149" si="17">SUM(C146:C148)</f>
        <v>350</v>
      </c>
      <c r="D149" s="6">
        <f t="shared" si="17"/>
        <v>17.29</v>
      </c>
      <c r="E149" s="6">
        <f t="shared" si="17"/>
        <v>18.420000000000002</v>
      </c>
      <c r="F149" s="6">
        <f t="shared" si="17"/>
        <v>46.15</v>
      </c>
      <c r="G149" s="6">
        <f t="shared" si="17"/>
        <v>340.28000000000003</v>
      </c>
      <c r="H149" s="6">
        <f t="shared" si="17"/>
        <v>450</v>
      </c>
      <c r="I149" s="6">
        <f t="shared" si="17"/>
        <v>19.7</v>
      </c>
      <c r="J149" s="6">
        <f t="shared" si="17"/>
        <v>20.65</v>
      </c>
      <c r="K149" s="6">
        <f t="shared" si="17"/>
        <v>55.65</v>
      </c>
      <c r="L149" s="6">
        <f>SUM(L146:L148)</f>
        <v>458.14</v>
      </c>
    </row>
    <row r="150" spans="1:12" s="66" customFormat="1" ht="15" customHeight="1" x14ac:dyDescent="0.25">
      <c r="A150" s="36" t="s">
        <v>131</v>
      </c>
      <c r="B150" s="57"/>
      <c r="C150" s="36">
        <f>C149+C143+C139+C129</f>
        <v>1476</v>
      </c>
      <c r="D150" s="57"/>
      <c r="E150" s="57"/>
      <c r="F150" s="57"/>
      <c r="G150" s="36">
        <f>G149+G143+G139+G129</f>
        <v>1445.08</v>
      </c>
      <c r="H150" s="36">
        <f>H149+H143+H139+H129</f>
        <v>1797</v>
      </c>
      <c r="I150" s="57"/>
      <c r="J150" s="57"/>
      <c r="K150" s="57"/>
      <c r="L150" s="36">
        <f>L149+L143+L139+L129</f>
        <v>1738.2199999999998</v>
      </c>
    </row>
    <row r="151" spans="1:12" s="66" customFormat="1" x14ac:dyDescent="0.25"/>
    <row r="152" spans="1:12" s="66" customFormat="1" ht="15" customHeight="1" x14ac:dyDescent="0.25">
      <c r="A152" s="204">
        <v>44579</v>
      </c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9"/>
    </row>
    <row r="153" spans="1:12" s="66" customFormat="1" ht="15" customHeight="1" x14ac:dyDescent="0.25">
      <c r="A153" s="207" t="s">
        <v>116</v>
      </c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9"/>
    </row>
    <row r="154" spans="1:12" s="66" customFormat="1" ht="15.75" customHeight="1" x14ac:dyDescent="0.25">
      <c r="A154" s="6">
        <v>168</v>
      </c>
      <c r="B154" s="11" t="s">
        <v>42</v>
      </c>
      <c r="C154" s="3">
        <v>150</v>
      </c>
      <c r="D154" s="3">
        <v>5.58</v>
      </c>
      <c r="E154" s="3">
        <v>6.05</v>
      </c>
      <c r="F154" s="3">
        <v>26.46</v>
      </c>
      <c r="G154" s="3">
        <v>182.94</v>
      </c>
      <c r="H154" s="3">
        <v>180</v>
      </c>
      <c r="I154" s="3">
        <v>6.7</v>
      </c>
      <c r="J154" s="3">
        <v>7.3</v>
      </c>
      <c r="K154" s="3">
        <v>31.75</v>
      </c>
      <c r="L154" s="3">
        <v>219.53</v>
      </c>
    </row>
    <row r="155" spans="1:12" s="66" customFormat="1" ht="15.75" customHeight="1" x14ac:dyDescent="0.25">
      <c r="A155" s="6">
        <v>3</v>
      </c>
      <c r="B155" s="64" t="s">
        <v>153</v>
      </c>
      <c r="C155" s="6">
        <v>42</v>
      </c>
      <c r="D155" s="6">
        <v>4.41</v>
      </c>
      <c r="E155" s="6">
        <v>6.42</v>
      </c>
      <c r="F155" s="6">
        <v>13.58</v>
      </c>
      <c r="G155" s="6">
        <v>129.69999999999999</v>
      </c>
      <c r="H155" s="6">
        <v>51</v>
      </c>
      <c r="I155" s="6">
        <v>4.7300000000000004</v>
      </c>
      <c r="J155" s="6">
        <v>6.88</v>
      </c>
      <c r="K155" s="6">
        <v>14.56</v>
      </c>
      <c r="L155" s="6">
        <v>139</v>
      </c>
    </row>
    <row r="156" spans="1:12" s="66" customFormat="1" ht="15.75" customHeight="1" x14ac:dyDescent="0.25">
      <c r="A156" s="6">
        <v>410</v>
      </c>
      <c r="B156" s="10" t="s">
        <v>20</v>
      </c>
      <c r="C156" s="3">
        <v>150</v>
      </c>
      <c r="D156" s="3">
        <v>0.09</v>
      </c>
      <c r="E156" s="3">
        <v>0</v>
      </c>
      <c r="F156" s="3">
        <v>9.0299999999999994</v>
      </c>
      <c r="G156" s="3">
        <v>36.479999999999997</v>
      </c>
      <c r="H156" s="3">
        <v>200</v>
      </c>
      <c r="I156" s="3">
        <v>0.12</v>
      </c>
      <c r="J156" s="3">
        <v>0</v>
      </c>
      <c r="K156" s="3">
        <v>12.04</v>
      </c>
      <c r="L156" s="3">
        <v>48.64</v>
      </c>
    </row>
    <row r="157" spans="1:12" s="66" customFormat="1" ht="15" customHeight="1" x14ac:dyDescent="0.25">
      <c r="A157" s="80" t="s">
        <v>111</v>
      </c>
      <c r="B157" s="81"/>
      <c r="C157" s="6">
        <f t="shared" ref="C157:H157" si="18">SUM(C154:C156)</f>
        <v>342</v>
      </c>
      <c r="D157" s="6">
        <f t="shared" si="18"/>
        <v>10.08</v>
      </c>
      <c r="E157" s="6">
        <f t="shared" si="18"/>
        <v>12.469999999999999</v>
      </c>
      <c r="F157" s="6">
        <f t="shared" si="18"/>
        <v>49.07</v>
      </c>
      <c r="G157" s="6">
        <f t="shared" si="18"/>
        <v>349.12</v>
      </c>
      <c r="H157" s="6">
        <f t="shared" si="18"/>
        <v>431</v>
      </c>
      <c r="I157" s="6">
        <f>SUM(I154:I156)</f>
        <v>11.549999999999999</v>
      </c>
      <c r="J157" s="6">
        <f>SUM(J154:J156)</f>
        <v>14.18</v>
      </c>
      <c r="K157" s="6">
        <f>SUM(K154:K156)</f>
        <v>58.35</v>
      </c>
      <c r="L157" s="6">
        <f>SUM(L154:L156)</f>
        <v>407.16999999999996</v>
      </c>
    </row>
    <row r="158" spans="1:12" s="66" customFormat="1" ht="15" customHeight="1" x14ac:dyDescent="0.25">
      <c r="A158" s="58"/>
      <c r="B158" s="58"/>
      <c r="C158" s="58"/>
      <c r="D158" s="37"/>
      <c r="E158" s="37"/>
      <c r="F158" s="37"/>
      <c r="G158" s="37"/>
      <c r="H158" s="37"/>
      <c r="I158" s="37"/>
      <c r="J158" s="37"/>
      <c r="K158" s="37"/>
      <c r="L158" s="37"/>
    </row>
    <row r="159" spans="1:12" s="66" customFormat="1" ht="15" customHeight="1" x14ac:dyDescent="0.25">
      <c r="A159" s="207" t="s">
        <v>117</v>
      </c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9"/>
    </row>
    <row r="160" spans="1:12" s="66" customFormat="1" x14ac:dyDescent="0.25">
      <c r="A160" s="6" t="s">
        <v>141</v>
      </c>
      <c r="B160" s="47" t="s">
        <v>144</v>
      </c>
      <c r="C160" s="3">
        <v>150</v>
      </c>
      <c r="D160" s="3">
        <v>1.4</v>
      </c>
      <c r="E160" s="3">
        <v>2.33</v>
      </c>
      <c r="F160" s="3">
        <v>8.17</v>
      </c>
      <c r="G160" s="3">
        <v>59.27</v>
      </c>
      <c r="H160" s="3">
        <v>200</v>
      </c>
      <c r="I160" s="3">
        <v>1.87</v>
      </c>
      <c r="J160" s="3">
        <v>3.11</v>
      </c>
      <c r="K160" s="3">
        <v>10.9</v>
      </c>
      <c r="L160" s="3">
        <v>79</v>
      </c>
    </row>
    <row r="161" spans="1:12" s="66" customFormat="1" x14ac:dyDescent="0.25">
      <c r="A161" s="6">
        <v>332</v>
      </c>
      <c r="B161" s="12" t="s">
        <v>90</v>
      </c>
      <c r="C161" s="6">
        <v>120</v>
      </c>
      <c r="D161" s="6">
        <v>2.92</v>
      </c>
      <c r="E161" s="6">
        <v>4.29</v>
      </c>
      <c r="F161" s="6">
        <v>29.34</v>
      </c>
      <c r="G161" s="6">
        <v>167.76</v>
      </c>
      <c r="H161" s="3">
        <v>130</v>
      </c>
      <c r="I161" s="6">
        <v>3.16</v>
      </c>
      <c r="J161" s="6">
        <v>4.6500000000000004</v>
      </c>
      <c r="K161" s="6">
        <v>31.79</v>
      </c>
      <c r="L161" s="6">
        <v>181.74</v>
      </c>
    </row>
    <row r="162" spans="1:12" s="66" customFormat="1" x14ac:dyDescent="0.25">
      <c r="A162" s="6">
        <v>296</v>
      </c>
      <c r="B162" s="12" t="s">
        <v>105</v>
      </c>
      <c r="C162" s="6">
        <v>60</v>
      </c>
      <c r="D162" s="6">
        <v>11.67</v>
      </c>
      <c r="E162" s="6">
        <v>8.5399999999999991</v>
      </c>
      <c r="F162" s="6">
        <v>12.53</v>
      </c>
      <c r="G162" s="6">
        <v>174</v>
      </c>
      <c r="H162" s="6">
        <v>70</v>
      </c>
      <c r="I162" s="6">
        <v>13.6</v>
      </c>
      <c r="J162" s="6">
        <v>9.9600000000000009</v>
      </c>
      <c r="K162" s="6">
        <v>14.61</v>
      </c>
      <c r="L162" s="6">
        <v>232</v>
      </c>
    </row>
    <row r="163" spans="1:12" s="66" customFormat="1" x14ac:dyDescent="0.25">
      <c r="A163" s="6">
        <v>385</v>
      </c>
      <c r="B163" s="48" t="s">
        <v>219</v>
      </c>
      <c r="C163" s="6">
        <v>30</v>
      </c>
      <c r="D163" s="6">
        <v>0.5</v>
      </c>
      <c r="E163" s="6">
        <v>4.0199999999999996</v>
      </c>
      <c r="F163" s="6">
        <v>1.5</v>
      </c>
      <c r="G163" s="6">
        <v>44.04</v>
      </c>
      <c r="H163" s="6">
        <v>30</v>
      </c>
      <c r="I163" s="6">
        <v>0.5</v>
      </c>
      <c r="J163" s="6">
        <v>4.0199999999999996</v>
      </c>
      <c r="K163" s="6">
        <v>1.5</v>
      </c>
      <c r="L163" s="6">
        <v>44.04</v>
      </c>
    </row>
    <row r="164" spans="1:12" s="66" customFormat="1" ht="15.75" customHeight="1" x14ac:dyDescent="0.25">
      <c r="A164" s="6">
        <v>394</v>
      </c>
      <c r="B164" s="11" t="s">
        <v>55</v>
      </c>
      <c r="C164" s="3">
        <v>150</v>
      </c>
      <c r="D164" s="3">
        <v>0.25</v>
      </c>
      <c r="E164" s="3">
        <v>0</v>
      </c>
      <c r="F164" s="3">
        <v>17</v>
      </c>
      <c r="G164" s="3">
        <v>68.989999999999995</v>
      </c>
      <c r="H164" s="3">
        <v>200</v>
      </c>
      <c r="I164" s="3">
        <v>0.33</v>
      </c>
      <c r="J164" s="3">
        <v>0</v>
      </c>
      <c r="K164" s="3">
        <v>22.67</v>
      </c>
      <c r="L164" s="3">
        <v>91.99</v>
      </c>
    </row>
    <row r="165" spans="1:12" s="66" customFormat="1" x14ac:dyDescent="0.25">
      <c r="A165" s="6" t="s">
        <v>113</v>
      </c>
      <c r="B165" s="10" t="s">
        <v>124</v>
      </c>
      <c r="C165" s="3">
        <v>20</v>
      </c>
      <c r="D165" s="3">
        <v>1.4</v>
      </c>
      <c r="E165" s="3">
        <v>0.14000000000000001</v>
      </c>
      <c r="F165" s="3">
        <v>10</v>
      </c>
      <c r="G165" s="3">
        <v>48</v>
      </c>
      <c r="H165" s="3">
        <v>25</v>
      </c>
      <c r="I165" s="3">
        <v>1.75</v>
      </c>
      <c r="J165" s="3">
        <v>0.18</v>
      </c>
      <c r="K165" s="3">
        <v>12.48</v>
      </c>
      <c r="L165" s="3">
        <v>60</v>
      </c>
    </row>
    <row r="166" spans="1:12" s="66" customFormat="1" ht="15.75" customHeight="1" x14ac:dyDescent="0.25">
      <c r="A166" s="6">
        <v>123</v>
      </c>
      <c r="B166" s="12" t="s">
        <v>142</v>
      </c>
      <c r="C166" s="6">
        <v>20</v>
      </c>
      <c r="D166" s="6">
        <v>2.46</v>
      </c>
      <c r="E166" s="6">
        <v>0.3</v>
      </c>
      <c r="F166" s="6">
        <v>15.21</v>
      </c>
      <c r="G166" s="6">
        <v>73.64</v>
      </c>
      <c r="H166" s="6">
        <v>25</v>
      </c>
      <c r="I166" s="6">
        <v>3.1</v>
      </c>
      <c r="J166" s="6">
        <v>0.39</v>
      </c>
      <c r="K166" s="6">
        <v>19.010000000000002</v>
      </c>
      <c r="L166" s="6">
        <v>92.05</v>
      </c>
    </row>
    <row r="167" spans="1:12" s="66" customFormat="1" ht="15" customHeight="1" x14ac:dyDescent="0.25">
      <c r="A167" s="80" t="s">
        <v>111</v>
      </c>
      <c r="B167" s="81"/>
      <c r="C167" s="6">
        <f t="shared" ref="C167:K167" si="19">SUM(C160:C166)</f>
        <v>550</v>
      </c>
      <c r="D167" s="6">
        <f t="shared" si="19"/>
        <v>20.6</v>
      </c>
      <c r="E167" s="6">
        <f t="shared" si="19"/>
        <v>19.62</v>
      </c>
      <c r="F167" s="6">
        <f t="shared" si="19"/>
        <v>93.75</v>
      </c>
      <c r="G167" s="6">
        <f t="shared" si="19"/>
        <v>635.69999999999993</v>
      </c>
      <c r="H167" s="6">
        <f t="shared" si="19"/>
        <v>680</v>
      </c>
      <c r="I167" s="6">
        <f t="shared" si="19"/>
        <v>24.31</v>
      </c>
      <c r="J167" s="6">
        <f t="shared" si="19"/>
        <v>22.31</v>
      </c>
      <c r="K167" s="6">
        <f t="shared" si="19"/>
        <v>112.96000000000001</v>
      </c>
      <c r="L167" s="6">
        <f>SUM(L160:L166)</f>
        <v>780.81999999999994</v>
      </c>
    </row>
    <row r="168" spans="1:12" s="66" customFormat="1" ht="15" customHeight="1" x14ac:dyDescent="0.25">
      <c r="A168" s="58"/>
      <c r="B168" s="58"/>
      <c r="C168" s="58"/>
      <c r="D168" s="37"/>
      <c r="E168" s="37"/>
      <c r="F168" s="37"/>
      <c r="G168" s="37"/>
      <c r="H168" s="37"/>
      <c r="I168" s="37"/>
      <c r="J168" s="37"/>
      <c r="K168" s="37"/>
      <c r="L168" s="37"/>
    </row>
    <row r="169" spans="1:12" s="66" customFormat="1" ht="15" customHeight="1" x14ac:dyDescent="0.25">
      <c r="A169" s="207" t="s">
        <v>125</v>
      </c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9"/>
    </row>
    <row r="170" spans="1:12" s="66" customFormat="1" ht="15.75" customHeight="1" x14ac:dyDescent="0.25">
      <c r="A170" s="6" t="s">
        <v>113</v>
      </c>
      <c r="B170" s="59" t="s">
        <v>216</v>
      </c>
      <c r="C170" s="6">
        <v>200</v>
      </c>
      <c r="D170" s="6">
        <v>6</v>
      </c>
      <c r="E170" s="6">
        <v>6.4</v>
      </c>
      <c r="F170" s="6">
        <v>9.4</v>
      </c>
      <c r="G170" s="6">
        <v>116</v>
      </c>
      <c r="H170" s="6">
        <v>200</v>
      </c>
      <c r="I170" s="6">
        <v>6</v>
      </c>
      <c r="J170" s="6">
        <v>6.4</v>
      </c>
      <c r="K170" s="6">
        <v>9.4</v>
      </c>
      <c r="L170" s="6">
        <v>116</v>
      </c>
    </row>
    <row r="171" spans="1:12" s="66" customFormat="1" ht="15" customHeight="1" x14ac:dyDescent="0.25">
      <c r="A171" s="213" t="s">
        <v>111</v>
      </c>
      <c r="B171" s="214"/>
      <c r="C171" s="215"/>
      <c r="D171" s="6">
        <f t="shared" ref="D171:K171" si="20">SUM(D170:D170)</f>
        <v>6</v>
      </c>
      <c r="E171" s="6">
        <f t="shared" si="20"/>
        <v>6.4</v>
      </c>
      <c r="F171" s="6">
        <f t="shared" si="20"/>
        <v>9.4</v>
      </c>
      <c r="G171" s="6">
        <f t="shared" si="20"/>
        <v>116</v>
      </c>
      <c r="H171" s="6">
        <f t="shared" si="20"/>
        <v>200</v>
      </c>
      <c r="I171" s="6">
        <f t="shared" si="20"/>
        <v>6</v>
      </c>
      <c r="J171" s="6">
        <f t="shared" si="20"/>
        <v>6.4</v>
      </c>
      <c r="K171" s="6">
        <f t="shared" si="20"/>
        <v>9.4</v>
      </c>
      <c r="L171" s="6">
        <f>SUM(L170:L170)</f>
        <v>116</v>
      </c>
    </row>
    <row r="172" spans="1:12" s="66" customFormat="1" ht="15" customHeight="1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</row>
    <row r="173" spans="1:12" s="66" customFormat="1" ht="15" customHeight="1" x14ac:dyDescent="0.25">
      <c r="A173" s="207" t="s">
        <v>129</v>
      </c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9"/>
    </row>
    <row r="174" spans="1:12" s="66" customFormat="1" ht="15.75" customHeight="1" x14ac:dyDescent="0.25">
      <c r="A174" s="6">
        <v>244</v>
      </c>
      <c r="B174" s="12" t="s">
        <v>107</v>
      </c>
      <c r="C174" s="6">
        <v>150</v>
      </c>
      <c r="D174" s="6">
        <v>20.16</v>
      </c>
      <c r="E174" s="6">
        <v>10.11</v>
      </c>
      <c r="F174" s="6">
        <v>33.85</v>
      </c>
      <c r="G174" s="6">
        <v>306.8</v>
      </c>
      <c r="H174" s="6">
        <v>200</v>
      </c>
      <c r="I174" s="6">
        <v>26.89</v>
      </c>
      <c r="J174" s="6">
        <v>13.49</v>
      </c>
      <c r="K174" s="6">
        <v>45.14</v>
      </c>
      <c r="L174" s="6">
        <v>409.1</v>
      </c>
    </row>
    <row r="175" spans="1:12" s="66" customFormat="1" ht="15" customHeight="1" x14ac:dyDescent="0.25">
      <c r="A175" s="6">
        <v>410</v>
      </c>
      <c r="B175" s="10" t="s">
        <v>130</v>
      </c>
      <c r="C175" s="3">
        <v>150</v>
      </c>
      <c r="D175" s="3">
        <v>4.4999999999999998E-2</v>
      </c>
      <c r="E175" s="3">
        <v>0</v>
      </c>
      <c r="F175" s="3">
        <v>4.51</v>
      </c>
      <c r="G175" s="3">
        <v>18.239999999999998</v>
      </c>
      <c r="H175" s="3">
        <v>200</v>
      </c>
      <c r="I175" s="3">
        <v>0.06</v>
      </c>
      <c r="J175" s="3">
        <v>0</v>
      </c>
      <c r="K175" s="3">
        <v>6.02</v>
      </c>
      <c r="L175" s="3">
        <v>24.32</v>
      </c>
    </row>
    <row r="176" spans="1:12" s="66" customFormat="1" ht="15" customHeight="1" x14ac:dyDescent="0.25">
      <c r="A176" s="59" t="s">
        <v>111</v>
      </c>
      <c r="B176" s="59"/>
      <c r="C176" s="6">
        <f t="shared" ref="C176:L176" si="21">SUM(C174:C175)</f>
        <v>300</v>
      </c>
      <c r="D176" s="6">
        <f t="shared" si="21"/>
        <v>20.205000000000002</v>
      </c>
      <c r="E176" s="6">
        <f t="shared" si="21"/>
        <v>10.11</v>
      </c>
      <c r="F176" s="6">
        <f t="shared" si="21"/>
        <v>38.36</v>
      </c>
      <c r="G176" s="6">
        <f t="shared" si="21"/>
        <v>325.04000000000002</v>
      </c>
      <c r="H176" s="6">
        <f t="shared" si="21"/>
        <v>400</v>
      </c>
      <c r="I176" s="6">
        <f t="shared" si="21"/>
        <v>26.95</v>
      </c>
      <c r="J176" s="6">
        <f t="shared" si="21"/>
        <v>13.49</v>
      </c>
      <c r="K176" s="6">
        <f t="shared" si="21"/>
        <v>51.16</v>
      </c>
      <c r="L176" s="6">
        <f t="shared" si="21"/>
        <v>433.42</v>
      </c>
    </row>
    <row r="177" spans="1:12" s="66" customFormat="1" ht="15" customHeight="1" x14ac:dyDescent="0.25">
      <c r="A177" s="36" t="s">
        <v>131</v>
      </c>
      <c r="B177" s="57"/>
      <c r="C177" s="36">
        <f>C176+C170+C167+C157</f>
        <v>1392</v>
      </c>
      <c r="D177" s="57"/>
      <c r="E177" s="57"/>
      <c r="F177" s="57"/>
      <c r="G177" s="36">
        <f>G176+G171+G167+G157</f>
        <v>1425.8600000000001</v>
      </c>
      <c r="H177" s="36">
        <f>H176+H171+H167+H157</f>
        <v>1711</v>
      </c>
      <c r="I177" s="57"/>
      <c r="J177" s="57"/>
      <c r="K177" s="57"/>
      <c r="L177" s="36">
        <f>L176+L171+L167+L157</f>
        <v>1737.4099999999999</v>
      </c>
    </row>
    <row r="178" spans="1:12" s="66" customFormat="1" x14ac:dyDescent="0.25"/>
    <row r="179" spans="1:12" s="66" customFormat="1" ht="15" customHeight="1" x14ac:dyDescent="0.25">
      <c r="A179" s="204">
        <v>44580</v>
      </c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9"/>
    </row>
    <row r="180" spans="1:12" s="66" customFormat="1" ht="15" customHeight="1" x14ac:dyDescent="0.25">
      <c r="A180" s="207" t="s">
        <v>116</v>
      </c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9"/>
    </row>
    <row r="181" spans="1:12" s="66" customFormat="1" ht="15.75" customHeight="1" x14ac:dyDescent="0.25">
      <c r="A181" s="6">
        <v>168</v>
      </c>
      <c r="B181" s="11" t="s">
        <v>82</v>
      </c>
      <c r="C181" s="3">
        <v>150</v>
      </c>
      <c r="D181" s="3">
        <v>4.08</v>
      </c>
      <c r="E181" s="3">
        <v>4.08</v>
      </c>
      <c r="F181" s="3">
        <v>25.05</v>
      </c>
      <c r="G181" s="3">
        <v>153</v>
      </c>
      <c r="H181" s="3">
        <v>180</v>
      </c>
      <c r="I181" s="3">
        <v>4.8899999999999997</v>
      </c>
      <c r="J181" s="3">
        <v>3.81</v>
      </c>
      <c r="K181" s="3">
        <v>30.04</v>
      </c>
      <c r="L181" s="3">
        <v>173.7</v>
      </c>
    </row>
    <row r="182" spans="1:12" s="66" customFormat="1" ht="15.75" customHeight="1" x14ac:dyDescent="0.25">
      <c r="A182" s="6">
        <v>1</v>
      </c>
      <c r="B182" s="12" t="s">
        <v>110</v>
      </c>
      <c r="C182" s="6">
        <v>36</v>
      </c>
      <c r="D182" s="6">
        <v>2.17</v>
      </c>
      <c r="E182" s="6">
        <v>6.79</v>
      </c>
      <c r="F182" s="6">
        <v>13.15</v>
      </c>
      <c r="G182" s="6">
        <v>122.4</v>
      </c>
      <c r="H182" s="6">
        <v>37</v>
      </c>
      <c r="I182" s="6">
        <v>2.2599999999999998</v>
      </c>
      <c r="J182" s="6">
        <v>6.98</v>
      </c>
      <c r="K182" s="6">
        <v>13.52</v>
      </c>
      <c r="L182" s="6">
        <v>125.8</v>
      </c>
    </row>
    <row r="183" spans="1:12" s="66" customFormat="1" ht="15.75" customHeight="1" x14ac:dyDescent="0.25">
      <c r="A183" s="6">
        <v>414</v>
      </c>
      <c r="B183" s="11" t="s">
        <v>24</v>
      </c>
      <c r="C183" s="3">
        <v>150</v>
      </c>
      <c r="D183" s="3">
        <v>2.09</v>
      </c>
      <c r="E183" s="3">
        <v>2.39</v>
      </c>
      <c r="F183" s="3">
        <v>14.78</v>
      </c>
      <c r="G183" s="3">
        <v>89.02</v>
      </c>
      <c r="H183" s="3">
        <v>200</v>
      </c>
      <c r="I183" s="3">
        <v>2.79</v>
      </c>
      <c r="J183" s="3">
        <v>3.19</v>
      </c>
      <c r="K183" s="3">
        <v>19.71</v>
      </c>
      <c r="L183" s="3">
        <v>118.69</v>
      </c>
    </row>
    <row r="184" spans="1:12" s="66" customFormat="1" ht="15" customHeight="1" x14ac:dyDescent="0.25">
      <c r="A184" s="80" t="s">
        <v>111</v>
      </c>
      <c r="B184" s="81"/>
      <c r="C184" s="6">
        <f t="shared" ref="C184:H184" si="22">SUM(C181:C183)</f>
        <v>336</v>
      </c>
      <c r="D184" s="6">
        <f t="shared" si="22"/>
        <v>8.34</v>
      </c>
      <c r="E184" s="6">
        <f t="shared" si="22"/>
        <v>13.260000000000002</v>
      </c>
      <c r="F184" s="6">
        <f t="shared" si="22"/>
        <v>52.980000000000004</v>
      </c>
      <c r="G184" s="6">
        <f t="shared" si="22"/>
        <v>364.41999999999996</v>
      </c>
      <c r="H184" s="6">
        <f t="shared" si="22"/>
        <v>417</v>
      </c>
      <c r="I184" s="6">
        <f>SUM(I181:I183)</f>
        <v>9.94</v>
      </c>
      <c r="J184" s="6">
        <f>SUM(J181:J183)</f>
        <v>13.98</v>
      </c>
      <c r="K184" s="6">
        <f>SUM(K181:K183)</f>
        <v>63.27</v>
      </c>
      <c r="L184" s="6">
        <f>SUM(L181:L183)</f>
        <v>418.19</v>
      </c>
    </row>
    <row r="185" spans="1:12" s="66" customFormat="1" ht="15" customHeight="1" x14ac:dyDescent="0.25">
      <c r="A185" s="58"/>
      <c r="B185" s="58"/>
      <c r="C185" s="58"/>
      <c r="D185" s="37"/>
      <c r="E185" s="37"/>
      <c r="F185" s="37"/>
      <c r="G185" s="37"/>
      <c r="H185" s="37"/>
      <c r="I185" s="37"/>
      <c r="J185" s="37"/>
      <c r="K185" s="37"/>
      <c r="L185" s="37"/>
    </row>
    <row r="186" spans="1:12" s="66" customFormat="1" ht="15" customHeight="1" x14ac:dyDescent="0.25">
      <c r="A186" s="207" t="s">
        <v>117</v>
      </c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9"/>
    </row>
    <row r="187" spans="1:12" s="66" customFormat="1" x14ac:dyDescent="0.25">
      <c r="A187" s="6">
        <v>70</v>
      </c>
      <c r="B187" s="10" t="s">
        <v>172</v>
      </c>
      <c r="C187" s="3">
        <v>150</v>
      </c>
      <c r="D187" s="3">
        <v>1.1599999999999999</v>
      </c>
      <c r="E187" s="3">
        <v>3.8</v>
      </c>
      <c r="F187" s="3">
        <v>6.03</v>
      </c>
      <c r="G187" s="3">
        <v>62.5</v>
      </c>
      <c r="H187" s="3">
        <v>200</v>
      </c>
      <c r="I187" s="3">
        <v>1.55</v>
      </c>
      <c r="J187" s="3">
        <v>5.0999999999999996</v>
      </c>
      <c r="K187" s="3">
        <v>8.0399999999999991</v>
      </c>
      <c r="L187" s="3">
        <v>83.33</v>
      </c>
    </row>
    <row r="188" spans="1:12" s="66" customFormat="1" ht="15.75" customHeight="1" x14ac:dyDescent="0.25">
      <c r="A188" s="6">
        <v>332</v>
      </c>
      <c r="B188" s="11" t="s">
        <v>72</v>
      </c>
      <c r="C188" s="3">
        <v>120</v>
      </c>
      <c r="D188" s="3">
        <v>6.99</v>
      </c>
      <c r="E188" s="3">
        <v>4.34</v>
      </c>
      <c r="F188" s="3">
        <v>36</v>
      </c>
      <c r="G188" s="3">
        <v>211.05</v>
      </c>
      <c r="H188" s="3">
        <v>130</v>
      </c>
      <c r="I188" s="3">
        <v>7.57</v>
      </c>
      <c r="J188" s="3">
        <v>4.7</v>
      </c>
      <c r="K188" s="3">
        <v>39</v>
      </c>
      <c r="L188" s="3">
        <v>228.64</v>
      </c>
    </row>
    <row r="189" spans="1:12" s="66" customFormat="1" x14ac:dyDescent="0.25">
      <c r="A189" s="6">
        <v>304</v>
      </c>
      <c r="B189" s="12" t="s">
        <v>150</v>
      </c>
      <c r="C189" s="3">
        <v>60</v>
      </c>
      <c r="D189" s="3">
        <v>5.67</v>
      </c>
      <c r="E189" s="3">
        <v>13.74</v>
      </c>
      <c r="F189" s="3">
        <v>1.34</v>
      </c>
      <c r="G189" s="3">
        <v>154.05000000000001</v>
      </c>
      <c r="H189" s="3">
        <v>70</v>
      </c>
      <c r="I189" s="3">
        <v>6.61</v>
      </c>
      <c r="J189" s="3">
        <v>16.03</v>
      </c>
      <c r="K189" s="3">
        <v>1.56</v>
      </c>
      <c r="L189" s="3">
        <v>179.92</v>
      </c>
    </row>
    <row r="190" spans="1:12" s="66" customFormat="1" x14ac:dyDescent="0.25">
      <c r="A190" s="6">
        <v>385</v>
      </c>
      <c r="B190" s="48" t="s">
        <v>219</v>
      </c>
      <c r="C190" s="6">
        <v>30</v>
      </c>
      <c r="D190" s="6">
        <v>0.5</v>
      </c>
      <c r="E190" s="6">
        <v>4.0199999999999996</v>
      </c>
      <c r="F190" s="6">
        <v>1.5</v>
      </c>
      <c r="G190" s="6">
        <v>44.04</v>
      </c>
      <c r="H190" s="6">
        <v>30</v>
      </c>
      <c r="I190" s="6">
        <v>0.5</v>
      </c>
      <c r="J190" s="6">
        <v>4.0199999999999996</v>
      </c>
      <c r="K190" s="6">
        <v>1.5</v>
      </c>
      <c r="L190" s="6">
        <v>44.04</v>
      </c>
    </row>
    <row r="191" spans="1:12" s="66" customFormat="1" ht="15.75" customHeight="1" x14ac:dyDescent="0.25">
      <c r="A191" s="6">
        <v>394</v>
      </c>
      <c r="B191" s="11" t="s">
        <v>185</v>
      </c>
      <c r="C191" s="3">
        <v>150</v>
      </c>
      <c r="D191" s="3">
        <v>0.25</v>
      </c>
      <c r="E191" s="3">
        <v>0</v>
      </c>
      <c r="F191" s="3">
        <v>17</v>
      </c>
      <c r="G191" s="3">
        <v>68.989999999999995</v>
      </c>
      <c r="H191" s="3">
        <v>200</v>
      </c>
      <c r="I191" s="3">
        <v>0.33</v>
      </c>
      <c r="J191" s="3">
        <v>0</v>
      </c>
      <c r="K191" s="3">
        <v>22.67</v>
      </c>
      <c r="L191" s="3">
        <v>91.99</v>
      </c>
    </row>
    <row r="192" spans="1:12" s="66" customFormat="1" ht="15" customHeight="1" x14ac:dyDescent="0.25">
      <c r="A192" s="6" t="s">
        <v>113</v>
      </c>
      <c r="B192" s="10" t="s">
        <v>124</v>
      </c>
      <c r="C192" s="3">
        <v>40</v>
      </c>
      <c r="D192" s="3">
        <v>2.8</v>
      </c>
      <c r="E192" s="3">
        <v>0.28000000000000003</v>
      </c>
      <c r="F192" s="3">
        <v>19.96</v>
      </c>
      <c r="G192" s="3">
        <v>96</v>
      </c>
      <c r="H192" s="3">
        <v>50</v>
      </c>
      <c r="I192" s="3">
        <v>3.5</v>
      </c>
      <c r="J192" s="3">
        <v>0.35</v>
      </c>
      <c r="K192" s="3">
        <v>24.95</v>
      </c>
      <c r="L192" s="3">
        <v>120</v>
      </c>
    </row>
    <row r="193" spans="1:12" s="66" customFormat="1" ht="15" customHeight="1" x14ac:dyDescent="0.25">
      <c r="A193" s="80" t="s">
        <v>111</v>
      </c>
      <c r="B193" s="81"/>
      <c r="C193" s="6">
        <f t="shared" ref="C193:L193" si="23">SUM(C187:C192)</f>
        <v>550</v>
      </c>
      <c r="D193" s="6">
        <f t="shared" si="23"/>
        <v>17.37</v>
      </c>
      <c r="E193" s="6">
        <f t="shared" si="23"/>
        <v>26.180000000000003</v>
      </c>
      <c r="F193" s="6">
        <f t="shared" si="23"/>
        <v>81.830000000000013</v>
      </c>
      <c r="G193" s="6">
        <f t="shared" si="23"/>
        <v>636.63</v>
      </c>
      <c r="H193" s="6">
        <f t="shared" si="23"/>
        <v>680</v>
      </c>
      <c r="I193" s="6">
        <f t="shared" si="23"/>
        <v>20.059999999999999</v>
      </c>
      <c r="J193" s="6">
        <f t="shared" si="23"/>
        <v>30.200000000000003</v>
      </c>
      <c r="K193" s="6">
        <f t="shared" si="23"/>
        <v>97.720000000000013</v>
      </c>
      <c r="L193" s="6">
        <f t="shared" si="23"/>
        <v>747.92</v>
      </c>
    </row>
    <row r="194" spans="1:12" s="66" customFormat="1" ht="15" customHeight="1" x14ac:dyDescent="0.25">
      <c r="A194" s="58"/>
      <c r="B194" s="58"/>
      <c r="C194" s="58"/>
      <c r="D194" s="37"/>
      <c r="E194" s="37"/>
      <c r="F194" s="37"/>
      <c r="G194" s="37"/>
      <c r="H194" s="37"/>
      <c r="I194" s="37"/>
      <c r="J194" s="37"/>
      <c r="K194" s="37"/>
      <c r="L194" s="37"/>
    </row>
    <row r="195" spans="1:12" s="66" customFormat="1" ht="15" customHeight="1" x14ac:dyDescent="0.25">
      <c r="A195" s="207" t="s">
        <v>125</v>
      </c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9"/>
    </row>
    <row r="196" spans="1:12" s="66" customFormat="1" x14ac:dyDescent="0.25">
      <c r="A196" s="6" t="s">
        <v>113</v>
      </c>
      <c r="B196" s="12" t="s">
        <v>266</v>
      </c>
      <c r="C196" s="6">
        <v>208</v>
      </c>
      <c r="D196" s="6">
        <v>5.82</v>
      </c>
      <c r="E196" s="6">
        <v>6.66</v>
      </c>
      <c r="F196" s="6">
        <v>17.47</v>
      </c>
      <c r="G196" s="6">
        <v>153.9</v>
      </c>
      <c r="H196" s="6">
        <v>208</v>
      </c>
      <c r="I196" s="6">
        <v>5.82</v>
      </c>
      <c r="J196" s="6">
        <v>6.66</v>
      </c>
      <c r="K196" s="6">
        <v>17.47</v>
      </c>
      <c r="L196" s="6">
        <v>153.9</v>
      </c>
    </row>
    <row r="197" spans="1:12" s="66" customFormat="1" ht="15" customHeight="1" x14ac:dyDescent="0.25">
      <c r="A197" s="213" t="s">
        <v>111</v>
      </c>
      <c r="B197" s="214"/>
      <c r="C197" s="215"/>
      <c r="D197" s="6">
        <f>SUM(D196:D196)</f>
        <v>5.82</v>
      </c>
      <c r="E197" s="6">
        <f>SUM(E196:E196)</f>
        <v>6.66</v>
      </c>
      <c r="F197" s="6">
        <f>SUM(F196:F196)</f>
        <v>17.47</v>
      </c>
      <c r="G197" s="6">
        <f>SUM(G196:G196)</f>
        <v>153.9</v>
      </c>
      <c r="H197" s="6">
        <v>208</v>
      </c>
      <c r="I197" s="6">
        <f>SUM(I196:I196)</f>
        <v>5.82</v>
      </c>
      <c r="J197" s="6">
        <f>SUM(J196:J196)</f>
        <v>6.66</v>
      </c>
      <c r="K197" s="6">
        <f>SUM(K196:K196)</f>
        <v>17.47</v>
      </c>
      <c r="L197" s="6">
        <f>SUM(L196:L196)</f>
        <v>153.9</v>
      </c>
    </row>
    <row r="198" spans="1:12" s="66" customFormat="1" ht="15" customHeight="1" x14ac:dyDescent="0.25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</row>
    <row r="199" spans="1:12" s="66" customFormat="1" ht="15" customHeight="1" x14ac:dyDescent="0.25">
      <c r="A199" s="207" t="s">
        <v>129</v>
      </c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9"/>
    </row>
    <row r="200" spans="1:12" s="66" customFormat="1" ht="15.75" customHeight="1" x14ac:dyDescent="0.25">
      <c r="A200" s="6" t="s">
        <v>180</v>
      </c>
      <c r="B200" s="12" t="s">
        <v>179</v>
      </c>
      <c r="C200" s="6">
        <v>150</v>
      </c>
      <c r="D200" s="6">
        <v>7.41</v>
      </c>
      <c r="E200" s="6">
        <v>5.99</v>
      </c>
      <c r="F200" s="6">
        <v>39.78</v>
      </c>
      <c r="G200" s="6">
        <v>242.7</v>
      </c>
      <c r="H200" s="6">
        <v>200</v>
      </c>
      <c r="I200" s="6">
        <v>9.8800000000000008</v>
      </c>
      <c r="J200" s="6">
        <v>7.99</v>
      </c>
      <c r="K200" s="6">
        <v>53.04</v>
      </c>
      <c r="L200" s="6">
        <v>323.60000000000002</v>
      </c>
    </row>
    <row r="201" spans="1:12" s="66" customFormat="1" ht="15.75" customHeight="1" x14ac:dyDescent="0.25">
      <c r="A201" s="6" t="s">
        <v>113</v>
      </c>
      <c r="B201" s="12" t="s">
        <v>190</v>
      </c>
      <c r="C201" s="6">
        <v>25</v>
      </c>
      <c r="D201" s="6">
        <v>1.7</v>
      </c>
      <c r="E201" s="6">
        <v>2.13</v>
      </c>
      <c r="F201" s="6">
        <v>14.25</v>
      </c>
      <c r="G201" s="6">
        <v>76.75</v>
      </c>
      <c r="H201" s="6">
        <v>30</v>
      </c>
      <c r="I201" s="6">
        <v>2.04</v>
      </c>
      <c r="J201" s="6">
        <v>2.5499999999999998</v>
      </c>
      <c r="K201" s="6">
        <v>17.100000000000001</v>
      </c>
      <c r="L201" s="6">
        <v>92.1</v>
      </c>
    </row>
    <row r="202" spans="1:12" s="66" customFormat="1" ht="15" customHeight="1" x14ac:dyDescent="0.25">
      <c r="A202" s="6">
        <v>410</v>
      </c>
      <c r="B202" s="10" t="s">
        <v>130</v>
      </c>
      <c r="C202" s="3">
        <v>150</v>
      </c>
      <c r="D202" s="3">
        <v>4.4999999999999998E-2</v>
      </c>
      <c r="E202" s="3">
        <v>0</v>
      </c>
      <c r="F202" s="3">
        <v>4.51</v>
      </c>
      <c r="G202" s="3">
        <v>18.239999999999998</v>
      </c>
      <c r="H202" s="3">
        <v>200</v>
      </c>
      <c r="I202" s="3">
        <v>0.06</v>
      </c>
      <c r="J202" s="3">
        <v>0</v>
      </c>
      <c r="K202" s="3">
        <v>6.02</v>
      </c>
      <c r="L202" s="3">
        <v>24.32</v>
      </c>
    </row>
    <row r="203" spans="1:12" s="66" customFormat="1" ht="15" customHeight="1" x14ac:dyDescent="0.25">
      <c r="A203" s="59" t="s">
        <v>111</v>
      </c>
      <c r="B203" s="59"/>
      <c r="C203" s="6">
        <f>SUM(C200:C202)</f>
        <v>325</v>
      </c>
      <c r="D203" s="6">
        <f t="shared" ref="D203:K203" si="24">SUM(D200:D202)</f>
        <v>9.1549999999999994</v>
      </c>
      <c r="E203" s="6">
        <f t="shared" si="24"/>
        <v>8.120000000000001</v>
      </c>
      <c r="F203" s="6">
        <f t="shared" si="24"/>
        <v>58.54</v>
      </c>
      <c r="G203" s="6">
        <f>SUM(G200:G202)</f>
        <v>337.69</v>
      </c>
      <c r="H203" s="6">
        <f>SUM(H200:H202)</f>
        <v>430</v>
      </c>
      <c r="I203" s="6">
        <f t="shared" si="24"/>
        <v>11.980000000000002</v>
      </c>
      <c r="J203" s="6">
        <f t="shared" si="24"/>
        <v>10.54</v>
      </c>
      <c r="K203" s="6">
        <f t="shared" si="24"/>
        <v>76.16</v>
      </c>
      <c r="L203" s="6">
        <f>SUM(L200:L202)</f>
        <v>440.02000000000004</v>
      </c>
    </row>
    <row r="204" spans="1:12" s="66" customFormat="1" ht="15" customHeight="1" x14ac:dyDescent="0.25">
      <c r="A204" s="36" t="s">
        <v>131</v>
      </c>
      <c r="B204" s="57"/>
      <c r="C204" s="36">
        <f>C203+C196+C193+C184</f>
        <v>1419</v>
      </c>
      <c r="D204" s="57"/>
      <c r="E204" s="57"/>
      <c r="F204" s="57"/>
      <c r="G204" s="36">
        <f>G203+G196+G193+G184</f>
        <v>1492.6399999999999</v>
      </c>
      <c r="H204" s="36">
        <f>H203+H196+H193+H184</f>
        <v>1735</v>
      </c>
      <c r="I204" s="57"/>
      <c r="J204" s="57"/>
      <c r="K204" s="57"/>
      <c r="L204" s="36">
        <f>L203+L196+L193+L184</f>
        <v>1760.0300000000002</v>
      </c>
    </row>
    <row r="205" spans="1:12" s="66" customFormat="1" x14ac:dyDescent="0.25"/>
    <row r="206" spans="1:12" s="66" customFormat="1" ht="15" customHeight="1" x14ac:dyDescent="0.25">
      <c r="A206" s="204">
        <v>44581</v>
      </c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9"/>
    </row>
    <row r="207" spans="1:12" s="66" customFormat="1" ht="15" customHeight="1" x14ac:dyDescent="0.25">
      <c r="A207" s="207" t="s">
        <v>116</v>
      </c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9"/>
    </row>
    <row r="208" spans="1:12" s="66" customFormat="1" ht="15.75" customHeight="1" x14ac:dyDescent="0.25">
      <c r="A208" s="6">
        <v>168</v>
      </c>
      <c r="B208" s="11" t="s">
        <v>77</v>
      </c>
      <c r="C208" s="3">
        <v>150</v>
      </c>
      <c r="D208" s="3">
        <v>3.84</v>
      </c>
      <c r="E208" s="3">
        <v>4.97</v>
      </c>
      <c r="F208" s="3">
        <v>24.46</v>
      </c>
      <c r="G208" s="3">
        <v>157.6</v>
      </c>
      <c r="H208" s="3">
        <v>180</v>
      </c>
      <c r="I208" s="3">
        <v>4.6100000000000003</v>
      </c>
      <c r="J208" s="3">
        <v>5.97</v>
      </c>
      <c r="K208" s="3">
        <v>29.35</v>
      </c>
      <c r="L208" s="3">
        <v>189.12</v>
      </c>
    </row>
    <row r="209" spans="1:12" s="66" customFormat="1" ht="15.75" customHeight="1" x14ac:dyDescent="0.25">
      <c r="A209" s="6">
        <v>2</v>
      </c>
      <c r="B209" s="64" t="s">
        <v>135</v>
      </c>
      <c r="C209" s="6">
        <v>42</v>
      </c>
      <c r="D209" s="6">
        <v>2.17</v>
      </c>
      <c r="E209" s="6">
        <v>6.79</v>
      </c>
      <c r="F209" s="6">
        <v>13.15</v>
      </c>
      <c r="G209" s="6">
        <v>136.91999999999999</v>
      </c>
      <c r="H209" s="6">
        <v>44</v>
      </c>
      <c r="I209" s="6">
        <v>2.2599999999999998</v>
      </c>
      <c r="J209" s="6">
        <v>6.98</v>
      </c>
      <c r="K209" s="6">
        <v>13.52</v>
      </c>
      <c r="L209" s="6">
        <v>142.74</v>
      </c>
    </row>
    <row r="210" spans="1:12" s="66" customFormat="1" ht="15.75" customHeight="1" x14ac:dyDescent="0.25">
      <c r="A210" s="6">
        <v>416</v>
      </c>
      <c r="B210" s="12" t="s">
        <v>108</v>
      </c>
      <c r="C210" s="6">
        <v>150</v>
      </c>
      <c r="D210" s="6">
        <v>3.15</v>
      </c>
      <c r="E210" s="6">
        <v>2.72</v>
      </c>
      <c r="F210" s="6">
        <v>12.96</v>
      </c>
      <c r="G210" s="6">
        <v>89</v>
      </c>
      <c r="H210" s="6">
        <v>200</v>
      </c>
      <c r="I210" s="6">
        <v>4.2</v>
      </c>
      <c r="J210" s="6">
        <v>3.62</v>
      </c>
      <c r="K210" s="6">
        <v>17.28</v>
      </c>
      <c r="L210" s="6">
        <v>118.66</v>
      </c>
    </row>
    <row r="211" spans="1:12" s="66" customFormat="1" ht="15" customHeight="1" x14ac:dyDescent="0.25">
      <c r="A211" s="80" t="s">
        <v>111</v>
      </c>
      <c r="B211" s="81"/>
      <c r="C211" s="6">
        <f t="shared" ref="C211:H211" si="25">SUM(C208:C210)</f>
        <v>342</v>
      </c>
      <c r="D211" s="6">
        <f t="shared" si="25"/>
        <v>9.16</v>
      </c>
      <c r="E211" s="6">
        <f t="shared" si="25"/>
        <v>14.48</v>
      </c>
      <c r="F211" s="6">
        <f t="shared" si="25"/>
        <v>50.57</v>
      </c>
      <c r="G211" s="6">
        <f>SUM(G208:G210)</f>
        <v>383.52</v>
      </c>
      <c r="H211" s="6">
        <f t="shared" si="25"/>
        <v>424</v>
      </c>
      <c r="I211" s="6">
        <f>SUM(I208:I210)</f>
        <v>11.07</v>
      </c>
      <c r="J211" s="6">
        <f>SUM(J208:J210)</f>
        <v>16.57</v>
      </c>
      <c r="K211" s="6">
        <f>SUM(K208:K210)</f>
        <v>60.150000000000006</v>
      </c>
      <c r="L211" s="6">
        <f>SUM(L208:L210)</f>
        <v>450.52</v>
      </c>
    </row>
    <row r="212" spans="1:12" s="66" customFormat="1" ht="15" customHeight="1" x14ac:dyDescent="0.25">
      <c r="A212" s="58"/>
      <c r="B212" s="58"/>
      <c r="C212" s="58"/>
      <c r="D212" s="37"/>
      <c r="E212" s="37"/>
      <c r="F212" s="37"/>
      <c r="G212" s="37"/>
      <c r="H212" s="37"/>
      <c r="I212" s="37"/>
      <c r="J212" s="37"/>
      <c r="K212" s="37"/>
      <c r="L212" s="37"/>
    </row>
    <row r="213" spans="1:12" s="66" customFormat="1" ht="15" customHeight="1" x14ac:dyDescent="0.25">
      <c r="A213" s="207" t="s">
        <v>117</v>
      </c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9"/>
    </row>
    <row r="214" spans="1:12" s="66" customFormat="1" ht="15" customHeight="1" x14ac:dyDescent="0.25">
      <c r="A214" s="6">
        <v>91</v>
      </c>
      <c r="B214" s="12" t="s">
        <v>85</v>
      </c>
      <c r="C214" s="3">
        <v>150</v>
      </c>
      <c r="D214" s="3">
        <v>6</v>
      </c>
      <c r="E214" s="3">
        <v>8.85</v>
      </c>
      <c r="F214" s="3">
        <v>9.24</v>
      </c>
      <c r="G214" s="3">
        <v>155.24</v>
      </c>
      <c r="H214" s="3">
        <v>200</v>
      </c>
      <c r="I214" s="3">
        <v>8</v>
      </c>
      <c r="J214" s="3">
        <v>11.8</v>
      </c>
      <c r="K214" s="3">
        <v>12.32</v>
      </c>
      <c r="L214" s="3">
        <v>206.99</v>
      </c>
    </row>
    <row r="215" spans="1:12" s="66" customFormat="1" ht="15.75" customHeight="1" x14ac:dyDescent="0.25">
      <c r="A215" s="6">
        <v>339</v>
      </c>
      <c r="B215" s="10" t="s">
        <v>13</v>
      </c>
      <c r="C215" s="3">
        <v>120</v>
      </c>
      <c r="D215" s="3">
        <v>2.4500000000000002</v>
      </c>
      <c r="E215" s="3">
        <v>3.84</v>
      </c>
      <c r="F215" s="3">
        <v>16.350000000000001</v>
      </c>
      <c r="G215" s="3">
        <v>109.8</v>
      </c>
      <c r="H215" s="3">
        <v>130</v>
      </c>
      <c r="I215" s="3">
        <v>2.65</v>
      </c>
      <c r="J215" s="3">
        <v>4.16</v>
      </c>
      <c r="K215" s="3">
        <v>17.71</v>
      </c>
      <c r="L215" s="3">
        <v>118.95</v>
      </c>
    </row>
    <row r="216" spans="1:12" s="66" customFormat="1" ht="16.5" customHeight="1" x14ac:dyDescent="0.25">
      <c r="A216" s="6">
        <v>277</v>
      </c>
      <c r="B216" s="121" t="s">
        <v>99</v>
      </c>
      <c r="C216" s="3">
        <v>80</v>
      </c>
      <c r="D216" s="6">
        <v>9.73</v>
      </c>
      <c r="E216" s="6">
        <v>3.45</v>
      </c>
      <c r="F216" s="6">
        <v>10.06</v>
      </c>
      <c r="G216" s="6">
        <v>110.66</v>
      </c>
      <c r="H216" s="3">
        <v>90</v>
      </c>
      <c r="I216" s="6">
        <v>10.95</v>
      </c>
      <c r="J216" s="6">
        <v>3.88</v>
      </c>
      <c r="K216" s="6">
        <v>11.32</v>
      </c>
      <c r="L216" s="6">
        <v>124.5</v>
      </c>
    </row>
    <row r="217" spans="1:12" s="66" customFormat="1" x14ac:dyDescent="0.25">
      <c r="A217" s="6">
        <v>385</v>
      </c>
      <c r="B217" s="48" t="s">
        <v>219</v>
      </c>
      <c r="C217" s="6">
        <v>30</v>
      </c>
      <c r="D217" s="6">
        <v>0.5</v>
      </c>
      <c r="E217" s="6">
        <v>4.0199999999999996</v>
      </c>
      <c r="F217" s="6">
        <v>1.5</v>
      </c>
      <c r="G217" s="6">
        <v>44.04</v>
      </c>
      <c r="H217" s="6">
        <v>30</v>
      </c>
      <c r="I217" s="6">
        <v>0.5</v>
      </c>
      <c r="J217" s="6">
        <v>4.0199999999999996</v>
      </c>
      <c r="K217" s="6">
        <v>1.5</v>
      </c>
      <c r="L217" s="6">
        <v>44.04</v>
      </c>
    </row>
    <row r="218" spans="1:12" s="66" customFormat="1" ht="15.75" customHeight="1" x14ac:dyDescent="0.25">
      <c r="A218" s="6">
        <v>396</v>
      </c>
      <c r="B218" s="11" t="s">
        <v>28</v>
      </c>
      <c r="C218" s="3">
        <v>150</v>
      </c>
      <c r="D218" s="3">
        <v>0.1</v>
      </c>
      <c r="E218" s="3">
        <v>0</v>
      </c>
      <c r="F218" s="3">
        <v>15.86</v>
      </c>
      <c r="G218" s="3">
        <v>63.8</v>
      </c>
      <c r="H218" s="3">
        <v>200</v>
      </c>
      <c r="I218" s="3">
        <v>0.13</v>
      </c>
      <c r="J218" s="3">
        <v>0</v>
      </c>
      <c r="K218" s="3">
        <v>21.15</v>
      </c>
      <c r="L218" s="3">
        <v>85.1</v>
      </c>
    </row>
    <row r="219" spans="1:12" s="66" customFormat="1" x14ac:dyDescent="0.25">
      <c r="A219" s="6" t="s">
        <v>113</v>
      </c>
      <c r="B219" s="10" t="s">
        <v>124</v>
      </c>
      <c r="C219" s="3">
        <v>20</v>
      </c>
      <c r="D219" s="3">
        <v>1.4</v>
      </c>
      <c r="E219" s="3">
        <v>0.14000000000000001</v>
      </c>
      <c r="F219" s="3">
        <v>10</v>
      </c>
      <c r="G219" s="3">
        <v>48</v>
      </c>
      <c r="H219" s="3">
        <v>25</v>
      </c>
      <c r="I219" s="3">
        <v>1.75</v>
      </c>
      <c r="J219" s="3">
        <v>0.18</v>
      </c>
      <c r="K219" s="3">
        <v>12.48</v>
      </c>
      <c r="L219" s="3">
        <v>60</v>
      </c>
    </row>
    <row r="220" spans="1:12" s="66" customFormat="1" ht="15" customHeight="1" x14ac:dyDescent="0.25">
      <c r="A220" s="80" t="s">
        <v>111</v>
      </c>
      <c r="B220" s="81"/>
      <c r="C220" s="6">
        <f t="shared" ref="C220:K220" si="26">SUM(C214:C219)</f>
        <v>550</v>
      </c>
      <c r="D220" s="6">
        <f t="shared" si="26"/>
        <v>20.18</v>
      </c>
      <c r="E220" s="6">
        <f t="shared" si="26"/>
        <v>20.3</v>
      </c>
      <c r="F220" s="6">
        <f t="shared" si="26"/>
        <v>63.010000000000005</v>
      </c>
      <c r="G220" s="6">
        <f>SUM(G214:G219)</f>
        <v>531.54000000000008</v>
      </c>
      <c r="H220" s="6">
        <f t="shared" si="26"/>
        <v>675</v>
      </c>
      <c r="I220" s="6">
        <f t="shared" si="26"/>
        <v>23.98</v>
      </c>
      <c r="J220" s="6">
        <f t="shared" si="26"/>
        <v>24.04</v>
      </c>
      <c r="K220" s="6">
        <f t="shared" si="26"/>
        <v>76.48</v>
      </c>
      <c r="L220" s="6">
        <f>SUM(L214:L219)</f>
        <v>639.58000000000004</v>
      </c>
    </row>
    <row r="221" spans="1:12" s="66" customFormat="1" ht="15" customHeight="1" x14ac:dyDescent="0.25">
      <c r="A221" s="58"/>
      <c r="B221" s="58"/>
      <c r="C221" s="58"/>
      <c r="D221" s="37"/>
      <c r="E221" s="37"/>
      <c r="F221" s="37"/>
      <c r="G221" s="37"/>
      <c r="H221" s="37"/>
      <c r="I221" s="37"/>
      <c r="J221" s="37"/>
      <c r="K221" s="37"/>
      <c r="L221" s="37"/>
    </row>
    <row r="222" spans="1:12" s="66" customFormat="1" ht="15" customHeight="1" x14ac:dyDescent="0.25">
      <c r="A222" s="207" t="s">
        <v>125</v>
      </c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9"/>
    </row>
    <row r="223" spans="1:12" s="66" customFormat="1" x14ac:dyDescent="0.25">
      <c r="A223" s="6" t="s">
        <v>113</v>
      </c>
      <c r="B223" s="120" t="s">
        <v>182</v>
      </c>
      <c r="C223" s="3">
        <v>200</v>
      </c>
      <c r="D223" s="3">
        <v>0</v>
      </c>
      <c r="E223" s="3">
        <v>0</v>
      </c>
      <c r="F223" s="3">
        <v>22</v>
      </c>
      <c r="G223" s="3">
        <v>90</v>
      </c>
      <c r="H223" s="3">
        <v>200</v>
      </c>
      <c r="I223" s="3">
        <v>0</v>
      </c>
      <c r="J223" s="3">
        <v>0</v>
      </c>
      <c r="K223" s="3">
        <v>22</v>
      </c>
      <c r="L223" s="3">
        <v>90</v>
      </c>
    </row>
    <row r="224" spans="1:12" s="66" customFormat="1" x14ac:dyDescent="0.25">
      <c r="A224" s="6" t="s">
        <v>113</v>
      </c>
      <c r="B224" s="12" t="s">
        <v>112</v>
      </c>
      <c r="C224" s="6"/>
      <c r="D224" s="6"/>
      <c r="E224" s="6"/>
      <c r="F224" s="6"/>
      <c r="G224" s="6"/>
      <c r="H224" s="6">
        <v>15</v>
      </c>
      <c r="I224" s="6">
        <v>1.1299999999999999</v>
      </c>
      <c r="J224" s="6">
        <v>2.25</v>
      </c>
      <c r="K224" s="6">
        <v>10.4</v>
      </c>
      <c r="L224" s="6">
        <v>68</v>
      </c>
    </row>
    <row r="225" spans="1:17" s="66" customFormat="1" ht="15" customHeight="1" x14ac:dyDescent="0.25">
      <c r="A225" s="80" t="s">
        <v>111</v>
      </c>
      <c r="B225" s="81"/>
      <c r="C225" s="6">
        <v>200</v>
      </c>
      <c r="D225" s="6">
        <f t="shared" ref="D225:K225" si="27">SUM(D223:D223)</f>
        <v>0</v>
      </c>
      <c r="E225" s="6">
        <f t="shared" si="27"/>
        <v>0</v>
      </c>
      <c r="F225" s="6">
        <f t="shared" si="27"/>
        <v>22</v>
      </c>
      <c r="G225" s="6">
        <f t="shared" si="27"/>
        <v>90</v>
      </c>
      <c r="H225" s="6">
        <f t="shared" si="27"/>
        <v>200</v>
      </c>
      <c r="I225" s="6">
        <f t="shared" si="27"/>
        <v>0</v>
      </c>
      <c r="J225" s="6">
        <f t="shared" si="27"/>
        <v>0</v>
      </c>
      <c r="K225" s="6">
        <f t="shared" si="27"/>
        <v>22</v>
      </c>
      <c r="L225" s="6">
        <f>SUM(L223:L224)</f>
        <v>158</v>
      </c>
    </row>
    <row r="226" spans="1:17" s="66" customFormat="1" ht="15" customHeight="1" x14ac:dyDescent="0.25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</row>
    <row r="227" spans="1:17" s="66" customFormat="1" ht="15" customHeight="1" x14ac:dyDescent="0.25">
      <c r="A227" s="207" t="s">
        <v>129</v>
      </c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9"/>
    </row>
    <row r="228" spans="1:17" s="66" customFormat="1" x14ac:dyDescent="0.25">
      <c r="A228" s="6">
        <v>86</v>
      </c>
      <c r="B228" s="12" t="s">
        <v>103</v>
      </c>
      <c r="C228" s="3">
        <v>150</v>
      </c>
      <c r="D228" s="3">
        <v>6</v>
      </c>
      <c r="E228" s="3">
        <v>8.85</v>
      </c>
      <c r="F228" s="3">
        <v>9.24</v>
      </c>
      <c r="G228" s="3">
        <v>155.24</v>
      </c>
      <c r="H228" s="3">
        <v>200</v>
      </c>
      <c r="I228" s="3">
        <v>8</v>
      </c>
      <c r="J228" s="3">
        <v>11.8</v>
      </c>
      <c r="K228" s="3">
        <v>12.32</v>
      </c>
      <c r="L228" s="3">
        <v>206.99</v>
      </c>
    </row>
    <row r="229" spans="1:17" s="66" customFormat="1" ht="15.75" customHeight="1" x14ac:dyDescent="0.25">
      <c r="A229" s="6" t="s">
        <v>145</v>
      </c>
      <c r="B229" s="12" t="s">
        <v>146</v>
      </c>
      <c r="C229" s="6">
        <v>40</v>
      </c>
      <c r="D229" s="6">
        <v>5.32</v>
      </c>
      <c r="E229" s="6">
        <v>1.98</v>
      </c>
      <c r="F229" s="6">
        <v>31.44</v>
      </c>
      <c r="G229" s="6">
        <v>164.71</v>
      </c>
      <c r="H229" s="6">
        <v>60</v>
      </c>
      <c r="I229" s="6">
        <v>7.08</v>
      </c>
      <c r="J229" s="6">
        <v>2.63</v>
      </c>
      <c r="K229" s="6">
        <v>41.81</v>
      </c>
      <c r="L229" s="6">
        <v>219.07</v>
      </c>
    </row>
    <row r="230" spans="1:17" s="66" customFormat="1" ht="15" customHeight="1" x14ac:dyDescent="0.25">
      <c r="A230" s="6">
        <v>410</v>
      </c>
      <c r="B230" s="10" t="s">
        <v>130</v>
      </c>
      <c r="C230" s="3">
        <v>150</v>
      </c>
      <c r="D230" s="3">
        <v>4.4999999999999998E-2</v>
      </c>
      <c r="E230" s="3">
        <v>0</v>
      </c>
      <c r="F230" s="3">
        <v>4.51</v>
      </c>
      <c r="G230" s="3">
        <v>18.239999999999998</v>
      </c>
      <c r="H230" s="3">
        <v>200</v>
      </c>
      <c r="I230" s="3">
        <v>0.06</v>
      </c>
      <c r="J230" s="3">
        <v>0</v>
      </c>
      <c r="K230" s="3">
        <v>6.02</v>
      </c>
      <c r="L230" s="3">
        <v>24.32</v>
      </c>
      <c r="O230" s="37"/>
    </row>
    <row r="231" spans="1:17" s="66" customFormat="1" x14ac:dyDescent="0.25">
      <c r="A231" s="6" t="s">
        <v>113</v>
      </c>
      <c r="B231" s="10" t="s">
        <v>16</v>
      </c>
      <c r="C231" s="3">
        <v>20</v>
      </c>
      <c r="D231" s="3">
        <v>1.7</v>
      </c>
      <c r="E231" s="3">
        <v>0.66</v>
      </c>
      <c r="F231" s="3">
        <v>8.5</v>
      </c>
      <c r="G231" s="3">
        <v>51.8</v>
      </c>
      <c r="H231" s="3">
        <v>25</v>
      </c>
      <c r="I231" s="3">
        <v>2.13</v>
      </c>
      <c r="J231" s="3">
        <v>0.83</v>
      </c>
      <c r="K231" s="3">
        <v>10.63</v>
      </c>
      <c r="L231" s="3">
        <v>64.7</v>
      </c>
    </row>
    <row r="232" spans="1:17" s="66" customFormat="1" ht="15" customHeight="1" x14ac:dyDescent="0.25">
      <c r="A232" s="80" t="s">
        <v>111</v>
      </c>
      <c r="B232" s="81"/>
      <c r="C232" s="6">
        <f t="shared" ref="C232:K232" si="28">SUM(C228:C231)</f>
        <v>360</v>
      </c>
      <c r="D232" s="6">
        <f t="shared" si="28"/>
        <v>13.065</v>
      </c>
      <c r="E232" s="6">
        <f t="shared" si="28"/>
        <v>11.49</v>
      </c>
      <c r="F232" s="6">
        <f t="shared" si="28"/>
        <v>53.69</v>
      </c>
      <c r="G232" s="6">
        <f t="shared" si="28"/>
        <v>389.99000000000007</v>
      </c>
      <c r="H232" s="6">
        <f t="shared" si="28"/>
        <v>485</v>
      </c>
      <c r="I232" s="6">
        <f t="shared" si="28"/>
        <v>17.27</v>
      </c>
      <c r="J232" s="6">
        <f t="shared" si="28"/>
        <v>15.26</v>
      </c>
      <c r="K232" s="6">
        <f t="shared" si="28"/>
        <v>70.78</v>
      </c>
      <c r="L232" s="6">
        <f>SUM(L228:L231)</f>
        <v>515.08000000000004</v>
      </c>
    </row>
    <row r="233" spans="1:17" s="66" customFormat="1" ht="15" customHeight="1" x14ac:dyDescent="0.25">
      <c r="A233" s="36" t="s">
        <v>131</v>
      </c>
      <c r="B233" s="57"/>
      <c r="C233" s="36">
        <f>C232+C225+C220+C211</f>
        <v>1452</v>
      </c>
      <c r="D233" s="57"/>
      <c r="E233" s="57"/>
      <c r="F233" s="57"/>
      <c r="G233" s="36">
        <f>G232+G225+G220+G211</f>
        <v>1395.0500000000002</v>
      </c>
      <c r="H233" s="36">
        <f>H232+H225+H220+H211</f>
        <v>1784</v>
      </c>
      <c r="I233" s="57"/>
      <c r="J233" s="57"/>
      <c r="K233" s="57"/>
      <c r="L233" s="36">
        <f>L232+L225+L220+L211</f>
        <v>1763.18</v>
      </c>
    </row>
    <row r="234" spans="1:17" s="66" customFormat="1" x14ac:dyDescent="0.25"/>
    <row r="235" spans="1:17" s="66" customFormat="1" ht="15" customHeight="1" x14ac:dyDescent="0.25">
      <c r="A235" s="204">
        <v>44582</v>
      </c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9"/>
    </row>
    <row r="236" spans="1:17" s="66" customFormat="1" ht="15" customHeight="1" x14ac:dyDescent="0.25">
      <c r="A236" s="207" t="s">
        <v>116</v>
      </c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9"/>
    </row>
    <row r="237" spans="1:17" s="66" customFormat="1" ht="15.75" customHeight="1" x14ac:dyDescent="0.25">
      <c r="A237" s="6">
        <v>168</v>
      </c>
      <c r="B237" s="11" t="s">
        <v>48</v>
      </c>
      <c r="C237" s="3">
        <v>150</v>
      </c>
      <c r="D237" s="3">
        <v>5.3</v>
      </c>
      <c r="E237" s="3">
        <v>4.88</v>
      </c>
      <c r="F237" s="3">
        <v>28.93</v>
      </c>
      <c r="G237" s="3">
        <v>180.64</v>
      </c>
      <c r="H237" s="3">
        <v>180</v>
      </c>
      <c r="I237" s="3">
        <v>6.39</v>
      </c>
      <c r="J237" s="3">
        <v>5.86</v>
      </c>
      <c r="K237" s="3">
        <v>34.72</v>
      </c>
      <c r="L237" s="3">
        <v>216.77</v>
      </c>
    </row>
    <row r="238" spans="1:17" s="66" customFormat="1" ht="15.75" customHeight="1" x14ac:dyDescent="0.25">
      <c r="A238" s="6">
        <v>3</v>
      </c>
      <c r="B238" s="64" t="s">
        <v>153</v>
      </c>
      <c r="C238" s="6">
        <v>42</v>
      </c>
      <c r="D238" s="6">
        <v>4.41</v>
      </c>
      <c r="E238" s="6">
        <v>6.42</v>
      </c>
      <c r="F238" s="6">
        <v>13.58</v>
      </c>
      <c r="G238" s="6">
        <v>129.69999999999999</v>
      </c>
      <c r="H238" s="6">
        <v>44</v>
      </c>
      <c r="I238" s="6">
        <v>4.7300000000000004</v>
      </c>
      <c r="J238" s="6">
        <v>6.88</v>
      </c>
      <c r="K238" s="6">
        <v>14.56</v>
      </c>
      <c r="L238" s="6">
        <v>139</v>
      </c>
    </row>
    <row r="239" spans="1:17" s="66" customFormat="1" x14ac:dyDescent="0.25">
      <c r="A239" s="6">
        <v>412</v>
      </c>
      <c r="B239" s="10" t="s">
        <v>12</v>
      </c>
      <c r="C239" s="3">
        <v>150</v>
      </c>
      <c r="D239" s="3">
        <v>0.05</v>
      </c>
      <c r="E239" s="3">
        <v>0.01</v>
      </c>
      <c r="F239" s="3">
        <v>11.48</v>
      </c>
      <c r="G239" s="3">
        <v>46.22</v>
      </c>
      <c r="H239" s="3">
        <v>200</v>
      </c>
      <c r="I239" s="3">
        <v>0.1</v>
      </c>
      <c r="J239" s="3">
        <v>0.01</v>
      </c>
      <c r="K239" s="3">
        <v>15.31</v>
      </c>
      <c r="L239" s="3">
        <v>61.63</v>
      </c>
      <c r="Q239" s="66" t="s">
        <v>223</v>
      </c>
    </row>
    <row r="240" spans="1:17" s="66" customFormat="1" ht="15" customHeight="1" x14ac:dyDescent="0.25">
      <c r="A240" s="80" t="s">
        <v>111</v>
      </c>
      <c r="B240" s="81"/>
      <c r="C240" s="6">
        <f t="shared" ref="C240:H240" si="29">SUM(C237:C239)</f>
        <v>342</v>
      </c>
      <c r="D240" s="6">
        <f t="shared" si="29"/>
        <v>9.7600000000000016</v>
      </c>
      <c r="E240" s="6">
        <f t="shared" si="29"/>
        <v>11.31</v>
      </c>
      <c r="F240" s="6">
        <f t="shared" si="29"/>
        <v>53.989999999999995</v>
      </c>
      <c r="G240" s="6">
        <f t="shared" si="29"/>
        <v>356.55999999999995</v>
      </c>
      <c r="H240" s="6">
        <f t="shared" si="29"/>
        <v>424</v>
      </c>
      <c r="I240" s="6">
        <f>SUM(I237:I239)</f>
        <v>11.22</v>
      </c>
      <c r="J240" s="6">
        <f>SUM(J237:J239)</f>
        <v>12.75</v>
      </c>
      <c r="K240" s="6">
        <f>SUM(K237:K239)</f>
        <v>64.59</v>
      </c>
      <c r="L240" s="6">
        <f>SUM(L237:L239)</f>
        <v>417.4</v>
      </c>
    </row>
    <row r="241" spans="1:12" s="66" customFormat="1" ht="15" customHeight="1" x14ac:dyDescent="0.25">
      <c r="A241" s="58"/>
      <c r="B241" s="58"/>
      <c r="C241" s="58"/>
      <c r="D241" s="37"/>
      <c r="E241" s="37"/>
      <c r="F241" s="37"/>
      <c r="G241" s="37"/>
      <c r="H241" s="37"/>
      <c r="I241" s="37"/>
      <c r="J241" s="37"/>
      <c r="K241" s="37"/>
      <c r="L241" s="37"/>
    </row>
    <row r="242" spans="1:12" s="66" customFormat="1" ht="15" customHeight="1" x14ac:dyDescent="0.25">
      <c r="A242" s="207" t="s">
        <v>117</v>
      </c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9"/>
    </row>
    <row r="243" spans="1:12" s="66" customFormat="1" x14ac:dyDescent="0.25">
      <c r="A243" s="53"/>
      <c r="B243" s="11" t="s">
        <v>33</v>
      </c>
      <c r="C243" s="3">
        <v>150</v>
      </c>
      <c r="D243" s="3">
        <v>6</v>
      </c>
      <c r="E243" s="3">
        <v>8.85</v>
      </c>
      <c r="F243" s="3">
        <v>9.24</v>
      </c>
      <c r="G243" s="3">
        <v>155.24</v>
      </c>
      <c r="H243" s="3">
        <v>200</v>
      </c>
      <c r="I243" s="3">
        <v>8</v>
      </c>
      <c r="J243" s="3">
        <v>11.8</v>
      </c>
      <c r="K243" s="3">
        <v>12.32</v>
      </c>
      <c r="L243" s="3">
        <v>206.99</v>
      </c>
    </row>
    <row r="244" spans="1:12" s="66" customFormat="1" x14ac:dyDescent="0.25">
      <c r="A244" s="6">
        <v>321</v>
      </c>
      <c r="B244" s="12" t="s">
        <v>162</v>
      </c>
      <c r="C244" s="6">
        <v>180</v>
      </c>
      <c r="D244" s="6">
        <v>16.940000000000001</v>
      </c>
      <c r="E244" s="6">
        <v>14.65</v>
      </c>
      <c r="F244" s="6">
        <v>30.09</v>
      </c>
      <c r="G244" s="6">
        <v>316.8</v>
      </c>
      <c r="H244" s="6">
        <v>200</v>
      </c>
      <c r="I244" s="6">
        <v>18.89</v>
      </c>
      <c r="J244" s="6">
        <v>15.94</v>
      </c>
      <c r="K244" s="6">
        <v>33.44</v>
      </c>
      <c r="L244" s="6">
        <v>352</v>
      </c>
    </row>
    <row r="245" spans="1:12" s="66" customFormat="1" ht="15.75" customHeight="1" x14ac:dyDescent="0.25">
      <c r="A245" s="6" t="s">
        <v>113</v>
      </c>
      <c r="B245" s="11" t="s">
        <v>76</v>
      </c>
      <c r="C245" s="3">
        <v>40</v>
      </c>
      <c r="D245" s="3">
        <v>0</v>
      </c>
      <c r="E245" s="3">
        <v>2.8</v>
      </c>
      <c r="F245" s="3">
        <v>2.8</v>
      </c>
      <c r="G245" s="3">
        <v>36</v>
      </c>
      <c r="H245" s="3">
        <v>50</v>
      </c>
      <c r="I245" s="3">
        <v>0</v>
      </c>
      <c r="J245" s="3">
        <v>3.5</v>
      </c>
      <c r="K245" s="3">
        <v>3.5</v>
      </c>
      <c r="L245" s="3">
        <v>45</v>
      </c>
    </row>
    <row r="246" spans="1:12" s="66" customFormat="1" ht="15.75" customHeight="1" x14ac:dyDescent="0.25">
      <c r="A246" s="6">
        <v>394</v>
      </c>
      <c r="B246" s="11" t="s">
        <v>185</v>
      </c>
      <c r="C246" s="3">
        <v>150</v>
      </c>
      <c r="D246" s="3">
        <v>0.25</v>
      </c>
      <c r="E246" s="3">
        <v>0</v>
      </c>
      <c r="F246" s="3">
        <v>17</v>
      </c>
      <c r="G246" s="3">
        <v>68.989999999999995</v>
      </c>
      <c r="H246" s="3">
        <v>200</v>
      </c>
      <c r="I246" s="3">
        <v>0.33</v>
      </c>
      <c r="J246" s="3">
        <v>0</v>
      </c>
      <c r="K246" s="3">
        <v>22.67</v>
      </c>
      <c r="L246" s="3">
        <v>91.99</v>
      </c>
    </row>
    <row r="247" spans="1:12" s="66" customFormat="1" ht="15" customHeight="1" x14ac:dyDescent="0.25">
      <c r="A247" s="6" t="s">
        <v>113</v>
      </c>
      <c r="B247" s="10" t="s">
        <v>124</v>
      </c>
      <c r="C247" s="3">
        <v>40</v>
      </c>
      <c r="D247" s="3">
        <v>2.8</v>
      </c>
      <c r="E247" s="3">
        <v>0.28000000000000003</v>
      </c>
      <c r="F247" s="3">
        <v>19.96</v>
      </c>
      <c r="G247" s="3">
        <v>96</v>
      </c>
      <c r="H247" s="3">
        <v>50</v>
      </c>
      <c r="I247" s="3">
        <v>3.5</v>
      </c>
      <c r="J247" s="3">
        <v>0.35</v>
      </c>
      <c r="K247" s="3">
        <v>24.95</v>
      </c>
      <c r="L247" s="3">
        <v>120</v>
      </c>
    </row>
    <row r="248" spans="1:12" s="66" customFormat="1" ht="15" customHeight="1" x14ac:dyDescent="0.25">
      <c r="A248" s="80" t="s">
        <v>111</v>
      </c>
      <c r="B248" s="81"/>
      <c r="C248" s="6">
        <f t="shared" ref="C248:L248" si="30">SUM(C243:C247)</f>
        <v>560</v>
      </c>
      <c r="D248" s="6">
        <f t="shared" si="30"/>
        <v>25.990000000000002</v>
      </c>
      <c r="E248" s="6">
        <f t="shared" si="30"/>
        <v>26.580000000000002</v>
      </c>
      <c r="F248" s="6">
        <f t="shared" si="30"/>
        <v>79.09</v>
      </c>
      <c r="G248" s="6">
        <f t="shared" si="30"/>
        <v>673.03</v>
      </c>
      <c r="H248" s="6">
        <f t="shared" si="30"/>
        <v>700</v>
      </c>
      <c r="I248" s="6">
        <f t="shared" si="30"/>
        <v>30.72</v>
      </c>
      <c r="J248" s="6">
        <f t="shared" si="30"/>
        <v>31.590000000000003</v>
      </c>
      <c r="K248" s="6">
        <f t="shared" si="30"/>
        <v>96.88000000000001</v>
      </c>
      <c r="L248" s="6">
        <f t="shared" si="30"/>
        <v>815.98</v>
      </c>
    </row>
    <row r="249" spans="1:12" s="66" customFormat="1" ht="15" customHeight="1" x14ac:dyDescent="0.25">
      <c r="A249" s="58"/>
      <c r="B249" s="58"/>
      <c r="C249" s="58"/>
      <c r="D249" s="37"/>
      <c r="E249" s="37"/>
      <c r="F249" s="37"/>
      <c r="G249" s="37"/>
      <c r="H249" s="37"/>
      <c r="I249" s="37"/>
      <c r="J249" s="37"/>
      <c r="K249" s="37"/>
      <c r="L249" s="37"/>
    </row>
    <row r="250" spans="1:12" s="66" customFormat="1" ht="15" customHeight="1" x14ac:dyDescent="0.25">
      <c r="A250" s="207" t="s">
        <v>125</v>
      </c>
      <c r="B250" s="208"/>
      <c r="C250" s="208"/>
      <c r="D250" s="208"/>
      <c r="E250" s="208"/>
      <c r="F250" s="208"/>
      <c r="G250" s="208"/>
      <c r="H250" s="208"/>
      <c r="I250" s="208"/>
      <c r="J250" s="208"/>
      <c r="K250" s="208"/>
      <c r="L250" s="209"/>
    </row>
    <row r="251" spans="1:12" s="66" customFormat="1" x14ac:dyDescent="0.25">
      <c r="A251" s="6" t="s">
        <v>113</v>
      </c>
      <c r="B251" s="120" t="s">
        <v>182</v>
      </c>
      <c r="C251" s="3">
        <v>200</v>
      </c>
      <c r="D251" s="3">
        <v>0</v>
      </c>
      <c r="E251" s="3">
        <v>0</v>
      </c>
      <c r="F251" s="3">
        <v>22</v>
      </c>
      <c r="G251" s="3">
        <v>90</v>
      </c>
      <c r="H251" s="3">
        <v>200</v>
      </c>
      <c r="I251" s="3">
        <v>0</v>
      </c>
      <c r="J251" s="3">
        <v>0</v>
      </c>
      <c r="K251" s="3">
        <v>22</v>
      </c>
      <c r="L251" s="3">
        <v>90</v>
      </c>
    </row>
    <row r="252" spans="1:12" s="66" customFormat="1" ht="15" customHeight="1" x14ac:dyDescent="0.25">
      <c r="A252" s="80" t="s">
        <v>111</v>
      </c>
      <c r="B252" s="81"/>
      <c r="C252" s="6">
        <f t="shared" ref="C252:L252" si="31">SUM(C251:C251)</f>
        <v>200</v>
      </c>
      <c r="D252" s="6">
        <f t="shared" si="31"/>
        <v>0</v>
      </c>
      <c r="E252" s="6">
        <f t="shared" si="31"/>
        <v>0</v>
      </c>
      <c r="F252" s="6">
        <f t="shared" si="31"/>
        <v>22</v>
      </c>
      <c r="G252" s="6">
        <f t="shared" si="31"/>
        <v>90</v>
      </c>
      <c r="H252" s="6">
        <f t="shared" si="31"/>
        <v>200</v>
      </c>
      <c r="I252" s="6">
        <f t="shared" si="31"/>
        <v>0</v>
      </c>
      <c r="J252" s="6">
        <f t="shared" si="31"/>
        <v>0</v>
      </c>
      <c r="K252" s="6">
        <f t="shared" si="31"/>
        <v>22</v>
      </c>
      <c r="L252" s="6">
        <f t="shared" si="31"/>
        <v>90</v>
      </c>
    </row>
    <row r="253" spans="1:12" s="66" customFormat="1" ht="15" customHeight="1" x14ac:dyDescent="0.25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</row>
    <row r="254" spans="1:12" s="66" customFormat="1" ht="15" customHeight="1" x14ac:dyDescent="0.25">
      <c r="A254" s="207" t="s">
        <v>129</v>
      </c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9"/>
    </row>
    <row r="255" spans="1:12" s="66" customFormat="1" ht="15.75" customHeight="1" x14ac:dyDescent="0.25">
      <c r="A255" s="6">
        <v>143</v>
      </c>
      <c r="B255" s="11" t="s">
        <v>29</v>
      </c>
      <c r="C255" s="3">
        <v>120</v>
      </c>
      <c r="D255" s="3">
        <v>3.14</v>
      </c>
      <c r="E255" s="3">
        <v>3.88</v>
      </c>
      <c r="F255" s="3">
        <v>16.14</v>
      </c>
      <c r="G255" s="3">
        <v>104.59</v>
      </c>
      <c r="H255" s="3">
        <v>130</v>
      </c>
      <c r="I255" s="3">
        <v>3.4</v>
      </c>
      <c r="J255" s="3">
        <v>4.2</v>
      </c>
      <c r="K255" s="3">
        <v>17.77</v>
      </c>
      <c r="L255" s="3">
        <v>113.31</v>
      </c>
    </row>
    <row r="256" spans="1:12" s="66" customFormat="1" ht="15.75" customHeight="1" x14ac:dyDescent="0.25">
      <c r="A256" s="6">
        <v>492</v>
      </c>
      <c r="B256" s="12" t="s">
        <v>18</v>
      </c>
      <c r="C256" s="6">
        <v>40</v>
      </c>
      <c r="D256" s="6">
        <v>2.72</v>
      </c>
      <c r="E256" s="6">
        <v>4.68</v>
      </c>
      <c r="F256" s="6">
        <v>27.06</v>
      </c>
      <c r="G256" s="6">
        <v>161.4</v>
      </c>
      <c r="H256" s="6">
        <v>60</v>
      </c>
      <c r="I256" s="6">
        <v>4.09</v>
      </c>
      <c r="J256" s="6">
        <v>7.02</v>
      </c>
      <c r="K256" s="6">
        <v>40.590000000000003</v>
      </c>
      <c r="L256" s="6">
        <v>242.1</v>
      </c>
    </row>
    <row r="257" spans="1:12" s="66" customFormat="1" x14ac:dyDescent="0.25">
      <c r="A257" s="6" t="s">
        <v>113</v>
      </c>
      <c r="B257" s="10" t="s">
        <v>16</v>
      </c>
      <c r="C257" s="3">
        <v>20</v>
      </c>
      <c r="D257" s="3">
        <v>1.7</v>
      </c>
      <c r="E257" s="3">
        <v>0.66</v>
      </c>
      <c r="F257" s="3">
        <v>8.5</v>
      </c>
      <c r="G257" s="3">
        <v>51.8</v>
      </c>
      <c r="H257" s="3">
        <v>25</v>
      </c>
      <c r="I257" s="3">
        <v>2.13</v>
      </c>
      <c r="J257" s="3">
        <v>0.83</v>
      </c>
      <c r="K257" s="3">
        <v>10.63</v>
      </c>
      <c r="L257" s="3">
        <v>64.7</v>
      </c>
    </row>
    <row r="258" spans="1:12" s="66" customFormat="1" ht="15" customHeight="1" x14ac:dyDescent="0.25">
      <c r="A258" s="6">
        <v>410</v>
      </c>
      <c r="B258" s="10" t="s">
        <v>130</v>
      </c>
      <c r="C258" s="3">
        <v>150</v>
      </c>
      <c r="D258" s="3">
        <v>4.4999999999999998E-2</v>
      </c>
      <c r="E258" s="3">
        <v>0</v>
      </c>
      <c r="F258" s="3">
        <v>4.51</v>
      </c>
      <c r="G258" s="3">
        <v>18.239999999999998</v>
      </c>
      <c r="H258" s="3">
        <v>200</v>
      </c>
      <c r="I258" s="3">
        <v>0.06</v>
      </c>
      <c r="J258" s="3">
        <v>0</v>
      </c>
      <c r="K258" s="3">
        <v>6.02</v>
      </c>
      <c r="L258" s="3">
        <v>24.32</v>
      </c>
    </row>
    <row r="259" spans="1:12" s="66" customFormat="1" ht="15" customHeight="1" x14ac:dyDescent="0.25">
      <c r="A259" s="59" t="s">
        <v>111</v>
      </c>
      <c r="B259" s="59"/>
      <c r="C259" s="6">
        <f t="shared" ref="C259:L259" si="32">SUM(C255:C258)</f>
        <v>330</v>
      </c>
      <c r="D259" s="6">
        <f t="shared" si="32"/>
        <v>7.6050000000000004</v>
      </c>
      <c r="E259" s="6">
        <f t="shared" si="32"/>
        <v>9.2199999999999989</v>
      </c>
      <c r="F259" s="6">
        <f t="shared" si="32"/>
        <v>56.21</v>
      </c>
      <c r="G259" s="6">
        <f t="shared" si="32"/>
        <v>336.03000000000003</v>
      </c>
      <c r="H259" s="6">
        <f t="shared" si="32"/>
        <v>415</v>
      </c>
      <c r="I259" s="6">
        <f t="shared" si="32"/>
        <v>9.6800000000000015</v>
      </c>
      <c r="J259" s="6">
        <f t="shared" si="32"/>
        <v>12.049999999999999</v>
      </c>
      <c r="K259" s="6">
        <f t="shared" si="32"/>
        <v>75.009999999999991</v>
      </c>
      <c r="L259" s="6">
        <f t="shared" si="32"/>
        <v>444.42999999999995</v>
      </c>
    </row>
    <row r="260" spans="1:12" s="66" customFormat="1" x14ac:dyDescent="0.25">
      <c r="A260" s="36" t="s">
        <v>131</v>
      </c>
      <c r="B260" s="57"/>
      <c r="C260" s="36">
        <f>C259+C252+C248+C240</f>
        <v>1432</v>
      </c>
      <c r="D260" s="57"/>
      <c r="E260" s="57"/>
      <c r="F260" s="57"/>
      <c r="G260" s="36">
        <f>G259+G252+G248+G240</f>
        <v>1455.62</v>
      </c>
      <c r="H260" s="36">
        <f>H259+H252+H248+H240</f>
        <v>1739</v>
      </c>
      <c r="I260" s="57"/>
      <c r="J260" s="57"/>
      <c r="K260" s="57"/>
      <c r="L260" s="36">
        <f>L259+L252+L248+L240</f>
        <v>1767.81</v>
      </c>
    </row>
    <row r="261" spans="1:12" s="66" customFormat="1" x14ac:dyDescent="0.25">
      <c r="A261" s="36"/>
      <c r="B261" s="57"/>
      <c r="C261" s="36"/>
      <c r="D261" s="57"/>
      <c r="E261" s="57"/>
      <c r="F261" s="57"/>
      <c r="G261" s="36"/>
      <c r="H261" s="36"/>
      <c r="I261" s="57"/>
      <c r="J261" s="57"/>
      <c r="K261" s="57"/>
      <c r="L261" s="36"/>
    </row>
    <row r="262" spans="1:12" s="66" customFormat="1" ht="15" customHeight="1" x14ac:dyDescent="0.25">
      <c r="A262" s="204">
        <v>44585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9"/>
    </row>
    <row r="263" spans="1:12" s="66" customFormat="1" ht="15" customHeight="1" x14ac:dyDescent="0.25">
      <c r="A263" s="207" t="s">
        <v>116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9"/>
    </row>
    <row r="264" spans="1:12" s="66" customFormat="1" ht="15.75" customHeight="1" x14ac:dyDescent="0.25">
      <c r="A264" s="6">
        <v>168</v>
      </c>
      <c r="B264" s="11" t="s">
        <v>66</v>
      </c>
      <c r="C264" s="3">
        <v>150</v>
      </c>
      <c r="D264" s="3">
        <v>4.78</v>
      </c>
      <c r="E264" s="3">
        <v>5.14</v>
      </c>
      <c r="F264" s="3">
        <v>28.38</v>
      </c>
      <c r="G264" s="3">
        <v>176.21</v>
      </c>
      <c r="H264" s="3">
        <v>180</v>
      </c>
      <c r="I264" s="3">
        <v>5.73</v>
      </c>
      <c r="J264" s="3">
        <v>6.17</v>
      </c>
      <c r="K264" s="3">
        <v>34.06</v>
      </c>
      <c r="L264" s="3">
        <v>211.5</v>
      </c>
    </row>
    <row r="265" spans="1:12" s="66" customFormat="1" ht="15.75" customHeight="1" x14ac:dyDescent="0.25">
      <c r="A265" s="6">
        <v>2</v>
      </c>
      <c r="B265" s="64" t="s">
        <v>135</v>
      </c>
      <c r="C265" s="6">
        <v>42</v>
      </c>
      <c r="D265" s="6">
        <v>2.17</v>
      </c>
      <c r="E265" s="6">
        <v>6.79</v>
      </c>
      <c r="F265" s="6">
        <v>13.15</v>
      </c>
      <c r="G265" s="6">
        <v>136.91999999999999</v>
      </c>
      <c r="H265" s="6">
        <v>44</v>
      </c>
      <c r="I265" s="6">
        <v>2.2599999999999998</v>
      </c>
      <c r="J265" s="6">
        <v>6.98</v>
      </c>
      <c r="K265" s="6">
        <v>13.52</v>
      </c>
      <c r="L265" s="6">
        <v>142.74</v>
      </c>
    </row>
    <row r="266" spans="1:12" s="66" customFormat="1" ht="15" customHeight="1" x14ac:dyDescent="0.25">
      <c r="A266" s="6">
        <v>410</v>
      </c>
      <c r="B266" s="10" t="s">
        <v>130</v>
      </c>
      <c r="C266" s="3">
        <v>150</v>
      </c>
      <c r="D266" s="3">
        <v>4.4999999999999998E-2</v>
      </c>
      <c r="E266" s="3">
        <v>0</v>
      </c>
      <c r="F266" s="3">
        <v>4.51</v>
      </c>
      <c r="G266" s="3">
        <v>18.239999999999998</v>
      </c>
      <c r="H266" s="3">
        <v>200</v>
      </c>
      <c r="I266" s="3">
        <v>0.06</v>
      </c>
      <c r="J266" s="3">
        <v>0</v>
      </c>
      <c r="K266" s="3">
        <v>6.02</v>
      </c>
      <c r="L266" s="3">
        <v>24.32</v>
      </c>
    </row>
    <row r="267" spans="1:12" s="66" customFormat="1" ht="15" customHeight="1" x14ac:dyDescent="0.25">
      <c r="A267" s="80" t="s">
        <v>111</v>
      </c>
      <c r="B267" s="81"/>
      <c r="C267" s="6">
        <f t="shared" ref="C267:H267" si="33">SUM(C264:C266)</f>
        <v>342</v>
      </c>
      <c r="D267" s="6">
        <f t="shared" si="33"/>
        <v>6.9950000000000001</v>
      </c>
      <c r="E267" s="6">
        <f t="shared" si="33"/>
        <v>11.93</v>
      </c>
      <c r="F267" s="6">
        <f t="shared" si="33"/>
        <v>46.04</v>
      </c>
      <c r="G267" s="6">
        <f t="shared" si="33"/>
        <v>331.37</v>
      </c>
      <c r="H267" s="6">
        <f t="shared" si="33"/>
        <v>424</v>
      </c>
      <c r="I267" s="6">
        <f>SUM(I264:I266)</f>
        <v>8.0500000000000007</v>
      </c>
      <c r="J267" s="6">
        <f>SUM(J264:J266)</f>
        <v>13.15</v>
      </c>
      <c r="K267" s="6">
        <f>SUM(K264:K266)</f>
        <v>53.599999999999994</v>
      </c>
      <c r="L267" s="6">
        <f>SUM(L264:L266)</f>
        <v>378.56</v>
      </c>
    </row>
    <row r="268" spans="1:12" s="66" customFormat="1" ht="15" customHeight="1" x14ac:dyDescent="0.25">
      <c r="A268" s="58"/>
      <c r="B268" s="58"/>
      <c r="C268" s="58"/>
      <c r="D268" s="37"/>
      <c r="E268" s="37"/>
      <c r="F268" s="37"/>
      <c r="G268" s="37"/>
      <c r="H268" s="37"/>
      <c r="I268" s="37"/>
      <c r="J268" s="37"/>
      <c r="K268" s="37"/>
      <c r="L268" s="37"/>
    </row>
    <row r="269" spans="1:12" s="66" customFormat="1" ht="15" customHeight="1" x14ac:dyDescent="0.25">
      <c r="A269" s="207" t="s">
        <v>117</v>
      </c>
      <c r="B269" s="208"/>
      <c r="C269" s="208"/>
      <c r="D269" s="208"/>
      <c r="E269" s="208"/>
      <c r="F269" s="208"/>
      <c r="G269" s="208"/>
      <c r="H269" s="208"/>
      <c r="I269" s="208"/>
      <c r="J269" s="208"/>
      <c r="K269" s="208"/>
      <c r="L269" s="209"/>
    </row>
    <row r="270" spans="1:12" s="66" customFormat="1" x14ac:dyDescent="0.25">
      <c r="A270" s="6">
        <v>80</v>
      </c>
      <c r="B270" s="11" t="s">
        <v>188</v>
      </c>
      <c r="C270" s="3">
        <v>150</v>
      </c>
      <c r="D270" s="3">
        <v>2.95</v>
      </c>
      <c r="E270" s="3">
        <v>3.68</v>
      </c>
      <c r="F270" s="3">
        <v>12.63</v>
      </c>
      <c r="G270" s="3">
        <v>90.66</v>
      </c>
      <c r="H270" s="3">
        <v>200</v>
      </c>
      <c r="I270" s="3">
        <v>3.93</v>
      </c>
      <c r="J270" s="3">
        <v>4.91</v>
      </c>
      <c r="K270" s="3">
        <v>16.84</v>
      </c>
      <c r="L270" s="3">
        <v>120.88</v>
      </c>
    </row>
    <row r="271" spans="1:12" s="66" customFormat="1" ht="15.75" customHeight="1" x14ac:dyDescent="0.25">
      <c r="A271" s="6">
        <v>637</v>
      </c>
      <c r="B271" s="12" t="s">
        <v>157</v>
      </c>
      <c r="C271" s="6">
        <v>180</v>
      </c>
      <c r="D271" s="6">
        <v>10.32</v>
      </c>
      <c r="E271" s="6">
        <v>13.84</v>
      </c>
      <c r="F271" s="6">
        <v>26.21</v>
      </c>
      <c r="G271" s="6">
        <v>318.88</v>
      </c>
      <c r="H271" s="6">
        <v>200</v>
      </c>
      <c r="I271" s="6">
        <v>11.35</v>
      </c>
      <c r="J271" s="6">
        <v>15.22</v>
      </c>
      <c r="K271" s="6">
        <v>28.83</v>
      </c>
      <c r="L271" s="6">
        <v>350.77</v>
      </c>
    </row>
    <row r="272" spans="1:12" s="66" customFormat="1" ht="15.75" customHeight="1" x14ac:dyDescent="0.25">
      <c r="A272" s="6">
        <v>394</v>
      </c>
      <c r="B272" s="11" t="s">
        <v>139</v>
      </c>
      <c r="C272" s="3">
        <v>150</v>
      </c>
      <c r="D272" s="3">
        <v>0.25</v>
      </c>
      <c r="E272" s="3">
        <v>0</v>
      </c>
      <c r="F272" s="3">
        <v>17</v>
      </c>
      <c r="G272" s="3">
        <v>68.989999999999995</v>
      </c>
      <c r="H272" s="3">
        <v>200</v>
      </c>
      <c r="I272" s="3">
        <v>0.33</v>
      </c>
      <c r="J272" s="3">
        <v>0</v>
      </c>
      <c r="K272" s="3">
        <v>22.67</v>
      </c>
      <c r="L272" s="3">
        <v>91.99</v>
      </c>
    </row>
    <row r="273" spans="1:12" s="66" customFormat="1" ht="15" customHeight="1" x14ac:dyDescent="0.25">
      <c r="A273" s="6" t="s">
        <v>113</v>
      </c>
      <c r="B273" s="10" t="s">
        <v>124</v>
      </c>
      <c r="C273" s="3">
        <v>40</v>
      </c>
      <c r="D273" s="3">
        <v>2.8</v>
      </c>
      <c r="E273" s="3">
        <v>0.28000000000000003</v>
      </c>
      <c r="F273" s="3">
        <v>19.96</v>
      </c>
      <c r="G273" s="3">
        <v>96</v>
      </c>
      <c r="H273" s="3">
        <v>50</v>
      </c>
      <c r="I273" s="3">
        <v>3.5</v>
      </c>
      <c r="J273" s="3">
        <v>0.35</v>
      </c>
      <c r="K273" s="3">
        <v>24.95</v>
      </c>
      <c r="L273" s="3">
        <v>120</v>
      </c>
    </row>
    <row r="274" spans="1:12" s="66" customFormat="1" ht="15" customHeight="1" x14ac:dyDescent="0.25">
      <c r="A274" s="80" t="s">
        <v>111</v>
      </c>
      <c r="B274" s="81"/>
      <c r="C274" s="6">
        <f t="shared" ref="C274:L274" si="34">SUM(C270:C273)</f>
        <v>520</v>
      </c>
      <c r="D274" s="6">
        <f t="shared" si="34"/>
        <v>16.32</v>
      </c>
      <c r="E274" s="6">
        <f t="shared" si="34"/>
        <v>17.8</v>
      </c>
      <c r="F274" s="6">
        <f t="shared" si="34"/>
        <v>75.800000000000011</v>
      </c>
      <c r="G274" s="6">
        <f t="shared" si="34"/>
        <v>574.53</v>
      </c>
      <c r="H274" s="6">
        <f t="shared" si="34"/>
        <v>650</v>
      </c>
      <c r="I274" s="6">
        <f t="shared" si="34"/>
        <v>19.11</v>
      </c>
      <c r="J274" s="6">
        <f t="shared" si="34"/>
        <v>20.480000000000004</v>
      </c>
      <c r="K274" s="6">
        <f t="shared" si="34"/>
        <v>93.29</v>
      </c>
      <c r="L274" s="6">
        <f t="shared" si="34"/>
        <v>683.64</v>
      </c>
    </row>
    <row r="275" spans="1:12" s="66" customFormat="1" ht="15" customHeight="1" x14ac:dyDescent="0.25">
      <c r="A275" s="58"/>
      <c r="B275" s="58"/>
      <c r="C275" s="58"/>
      <c r="D275" s="37"/>
      <c r="E275" s="37"/>
      <c r="F275" s="37"/>
      <c r="G275" s="37"/>
      <c r="H275" s="37"/>
      <c r="I275" s="37"/>
      <c r="J275" s="37"/>
      <c r="K275" s="37"/>
      <c r="L275" s="37"/>
    </row>
    <row r="276" spans="1:12" s="66" customFormat="1" ht="15" customHeight="1" x14ac:dyDescent="0.25">
      <c r="A276" s="207" t="s">
        <v>125</v>
      </c>
      <c r="B276" s="208"/>
      <c r="C276" s="208"/>
      <c r="D276" s="208"/>
      <c r="E276" s="208"/>
      <c r="F276" s="208"/>
      <c r="G276" s="208"/>
      <c r="H276" s="208"/>
      <c r="I276" s="208"/>
      <c r="J276" s="208"/>
      <c r="K276" s="208"/>
      <c r="L276" s="209"/>
    </row>
    <row r="277" spans="1:12" s="66" customFormat="1" ht="15.75" customHeight="1" x14ac:dyDescent="0.25">
      <c r="A277" s="6" t="s">
        <v>113</v>
      </c>
      <c r="B277" s="59" t="s">
        <v>128</v>
      </c>
      <c r="C277" s="6">
        <v>200</v>
      </c>
      <c r="D277" s="6">
        <v>6</v>
      </c>
      <c r="E277" s="6">
        <v>6.4</v>
      </c>
      <c r="F277" s="6">
        <v>9.4</v>
      </c>
      <c r="G277" s="6">
        <v>116</v>
      </c>
      <c r="H277" s="6">
        <v>200</v>
      </c>
      <c r="I277" s="6">
        <v>6</v>
      </c>
      <c r="J277" s="6">
        <v>6.4</v>
      </c>
      <c r="K277" s="6">
        <v>9.4</v>
      </c>
      <c r="L277" s="6">
        <v>116</v>
      </c>
    </row>
    <row r="278" spans="1:12" s="66" customFormat="1" ht="15.75" customHeight="1" x14ac:dyDescent="0.25">
      <c r="A278" s="6" t="s">
        <v>113</v>
      </c>
      <c r="B278" s="12" t="s">
        <v>164</v>
      </c>
      <c r="C278" s="6">
        <v>15</v>
      </c>
      <c r="D278" s="6">
        <v>0.63</v>
      </c>
      <c r="E278" s="6">
        <v>3.18</v>
      </c>
      <c r="F278" s="6">
        <v>9.6</v>
      </c>
      <c r="G278" s="6">
        <v>68.55</v>
      </c>
      <c r="H278" s="6">
        <v>30</v>
      </c>
      <c r="I278" s="6">
        <v>1.26</v>
      </c>
      <c r="J278" s="6">
        <v>6.36</v>
      </c>
      <c r="K278" s="6">
        <v>19.2</v>
      </c>
      <c r="L278" s="6">
        <v>137.1</v>
      </c>
    </row>
    <row r="279" spans="1:12" s="66" customFormat="1" ht="15" customHeight="1" x14ac:dyDescent="0.25">
      <c r="A279" s="213" t="s">
        <v>111</v>
      </c>
      <c r="B279" s="214"/>
      <c r="C279" s="215"/>
      <c r="D279" s="6">
        <f t="shared" ref="D279:K279" si="35">SUM(D277:D278)</f>
        <v>6.63</v>
      </c>
      <c r="E279" s="6">
        <f t="shared" si="35"/>
        <v>9.58</v>
      </c>
      <c r="F279" s="6">
        <f t="shared" si="35"/>
        <v>19</v>
      </c>
      <c r="G279" s="6">
        <f t="shared" si="35"/>
        <v>184.55</v>
      </c>
      <c r="H279" s="6">
        <f t="shared" si="35"/>
        <v>230</v>
      </c>
      <c r="I279" s="6">
        <f t="shared" si="35"/>
        <v>7.26</v>
      </c>
      <c r="J279" s="6">
        <f t="shared" si="35"/>
        <v>12.760000000000002</v>
      </c>
      <c r="K279" s="6">
        <f t="shared" si="35"/>
        <v>28.6</v>
      </c>
      <c r="L279" s="6">
        <f>SUM(L277:L278)</f>
        <v>253.1</v>
      </c>
    </row>
    <row r="280" spans="1:12" s="66" customFormat="1" ht="15" customHeight="1" x14ac:dyDescent="0.25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</row>
    <row r="281" spans="1:12" s="66" customFormat="1" ht="15" customHeight="1" x14ac:dyDescent="0.25">
      <c r="A281" s="207" t="s">
        <v>129</v>
      </c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9"/>
    </row>
    <row r="282" spans="1:12" s="66" customFormat="1" ht="15.75" customHeight="1" x14ac:dyDescent="0.25">
      <c r="A282" s="6">
        <v>220</v>
      </c>
      <c r="B282" s="11" t="s">
        <v>64</v>
      </c>
      <c r="C282" s="3">
        <v>150</v>
      </c>
      <c r="D282" s="3">
        <v>7.56</v>
      </c>
      <c r="E282" s="3">
        <v>10.39</v>
      </c>
      <c r="F282" s="3">
        <v>0.79</v>
      </c>
      <c r="G282" s="3">
        <v>228.45</v>
      </c>
      <c r="H282" s="3">
        <v>200</v>
      </c>
      <c r="I282" s="3">
        <v>10.1</v>
      </c>
      <c r="J282" s="3">
        <v>13.85</v>
      </c>
      <c r="K282" s="3">
        <v>1.1000000000000001</v>
      </c>
      <c r="L282" s="3">
        <v>304.60000000000002</v>
      </c>
    </row>
    <row r="283" spans="1:12" s="66" customFormat="1" ht="15.75" customHeight="1" x14ac:dyDescent="0.25">
      <c r="A283" s="6">
        <v>410</v>
      </c>
      <c r="B283" s="10" t="s">
        <v>20</v>
      </c>
      <c r="C283" s="3">
        <v>150</v>
      </c>
      <c r="D283" s="3">
        <v>0.09</v>
      </c>
      <c r="E283" s="3">
        <v>0</v>
      </c>
      <c r="F283" s="3">
        <v>9.0299999999999994</v>
      </c>
      <c r="G283" s="3">
        <v>36.479999999999997</v>
      </c>
      <c r="H283" s="3">
        <v>200</v>
      </c>
      <c r="I283" s="3">
        <v>0.12</v>
      </c>
      <c r="J283" s="3">
        <v>0</v>
      </c>
      <c r="K283" s="3">
        <v>12.04</v>
      </c>
      <c r="L283" s="3">
        <v>48.64</v>
      </c>
    </row>
    <row r="284" spans="1:12" s="66" customFormat="1" ht="15" customHeight="1" x14ac:dyDescent="0.25">
      <c r="A284" s="63" t="s">
        <v>113</v>
      </c>
      <c r="B284" s="10" t="s">
        <v>16</v>
      </c>
      <c r="C284" s="3">
        <v>20</v>
      </c>
      <c r="D284" s="3">
        <v>3.4</v>
      </c>
      <c r="E284" s="3">
        <v>1.32</v>
      </c>
      <c r="F284" s="3">
        <v>17</v>
      </c>
      <c r="G284" s="3">
        <v>51.8</v>
      </c>
      <c r="H284" s="3">
        <v>25</v>
      </c>
      <c r="I284" s="3">
        <v>4.25</v>
      </c>
      <c r="J284" s="3">
        <v>1.65</v>
      </c>
      <c r="K284" s="3">
        <v>21.25</v>
      </c>
      <c r="L284" s="3">
        <v>64.8</v>
      </c>
    </row>
    <row r="285" spans="1:12" s="66" customFormat="1" ht="15" customHeight="1" x14ac:dyDescent="0.25">
      <c r="A285" s="59" t="s">
        <v>111</v>
      </c>
      <c r="B285" s="59"/>
      <c r="C285" s="6">
        <f t="shared" ref="C285:K285" si="36">SUM(C282:C283)</f>
        <v>300</v>
      </c>
      <c r="D285" s="6">
        <f t="shared" si="36"/>
        <v>7.6499999999999995</v>
      </c>
      <c r="E285" s="6">
        <f t="shared" si="36"/>
        <v>10.39</v>
      </c>
      <c r="F285" s="6">
        <f t="shared" si="36"/>
        <v>9.82</v>
      </c>
      <c r="G285" s="6">
        <f t="shared" si="36"/>
        <v>264.93</v>
      </c>
      <c r="H285" s="6">
        <f t="shared" si="36"/>
        <v>400</v>
      </c>
      <c r="I285" s="6">
        <f t="shared" si="36"/>
        <v>10.219999999999999</v>
      </c>
      <c r="J285" s="6">
        <f t="shared" si="36"/>
        <v>13.85</v>
      </c>
      <c r="K285" s="6">
        <f t="shared" si="36"/>
        <v>13.139999999999999</v>
      </c>
      <c r="L285" s="6">
        <f>SUM(L282:L284)</f>
        <v>418.04</v>
      </c>
    </row>
    <row r="286" spans="1:12" s="66" customFormat="1" x14ac:dyDescent="0.25">
      <c r="A286" s="36" t="s">
        <v>131</v>
      </c>
      <c r="B286" s="57"/>
      <c r="C286" s="36">
        <f t="shared" ref="C286:L286" si="37">C285+C279+C274+C267</f>
        <v>1162</v>
      </c>
      <c r="D286" s="36">
        <f t="shared" si="37"/>
        <v>37.594999999999999</v>
      </c>
      <c r="E286" s="36">
        <f t="shared" si="37"/>
        <v>49.699999999999996</v>
      </c>
      <c r="F286" s="36">
        <f t="shared" si="37"/>
        <v>150.66</v>
      </c>
      <c r="G286" s="36">
        <f t="shared" si="37"/>
        <v>1355.38</v>
      </c>
      <c r="H286" s="36">
        <f t="shared" si="37"/>
        <v>1704</v>
      </c>
      <c r="I286" s="36">
        <f t="shared" si="37"/>
        <v>44.64</v>
      </c>
      <c r="J286" s="36">
        <f t="shared" si="37"/>
        <v>60.24</v>
      </c>
      <c r="K286" s="36">
        <f t="shared" si="37"/>
        <v>188.63</v>
      </c>
      <c r="L286" s="36">
        <f t="shared" si="37"/>
        <v>1733.34</v>
      </c>
    </row>
    <row r="287" spans="1:12" s="66" customFormat="1" x14ac:dyDescent="0.25">
      <c r="A287" s="221" t="s">
        <v>174</v>
      </c>
      <c r="B287" s="221"/>
      <c r="C287" s="221"/>
      <c r="D287" s="221"/>
      <c r="E287" s="36"/>
      <c r="F287" s="36"/>
      <c r="G287" s="36">
        <f>(G286+G260+G233+G204+G177+G150+G122+G95+G66+G38)/10</f>
        <v>1413.857</v>
      </c>
      <c r="H287" s="57"/>
      <c r="I287" s="36"/>
      <c r="J287" s="36"/>
      <c r="K287" s="36"/>
      <c r="L287" s="36">
        <f>(L286+L260+L233+L204+L177+L150+L122+L95+L66+L38)/10</f>
        <v>1740.241</v>
      </c>
    </row>
    <row r="288" spans="1:12" ht="15" customHeight="1" x14ac:dyDescent="0.25">
      <c r="A288" s="36"/>
      <c r="B288" s="57"/>
      <c r="C288" s="36"/>
      <c r="D288" s="57"/>
      <c r="E288" s="57"/>
      <c r="F288" s="57"/>
      <c r="G288" s="36"/>
      <c r="H288" s="36"/>
      <c r="I288" s="57"/>
      <c r="J288" s="57"/>
      <c r="K288" s="57"/>
      <c r="L288" s="36"/>
    </row>
    <row r="289" spans="1:12" x14ac:dyDescent="0.25">
      <c r="A289" s="67"/>
      <c r="B289" s="67"/>
      <c r="C289" s="67"/>
      <c r="D289" s="67"/>
      <c r="E289" s="57"/>
      <c r="F289" s="57"/>
      <c r="G289" s="36"/>
      <c r="H289" s="57"/>
      <c r="I289" s="57"/>
      <c r="J289" s="57"/>
      <c r="K289" s="57"/>
      <c r="L289" s="36"/>
    </row>
    <row r="290" spans="1:12" x14ac:dyDescent="0.25">
      <c r="A290" s="194" t="s">
        <v>203</v>
      </c>
      <c r="B290" s="194"/>
      <c r="C290" s="194"/>
      <c r="D290" s="194"/>
      <c r="E290" s="194"/>
      <c r="F290" s="194"/>
      <c r="G290" s="194"/>
      <c r="H290" s="194"/>
      <c r="I290" s="194"/>
      <c r="J290" s="194"/>
      <c r="K290" s="194"/>
      <c r="L290" s="194"/>
    </row>
    <row r="291" spans="1:12" ht="28.5" customHeight="1" x14ac:dyDescent="0.25">
      <c r="A291" s="194" t="s">
        <v>204</v>
      </c>
      <c r="B291" s="194"/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</row>
    <row r="292" spans="1:12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</row>
    <row r="293" spans="1:12" x14ac:dyDescent="0.25">
      <c r="A293" s="222" t="s">
        <v>173</v>
      </c>
      <c r="B293" s="222"/>
      <c r="C293" s="57"/>
      <c r="D293" s="57"/>
      <c r="E293" s="57"/>
      <c r="F293" s="57"/>
      <c r="G293" s="57"/>
      <c r="H293" s="57"/>
      <c r="I293" s="57"/>
      <c r="J293" s="57"/>
      <c r="K293" s="57"/>
      <c r="L293" s="57"/>
    </row>
  </sheetData>
  <mergeCells count="65">
    <mergeCell ref="A281:L281"/>
    <mergeCell ref="A287:D287"/>
    <mergeCell ref="A290:L290"/>
    <mergeCell ref="A291:L291"/>
    <mergeCell ref="A293:B293"/>
    <mergeCell ref="A279:C279"/>
    <mergeCell ref="A222:L222"/>
    <mergeCell ref="A227:L227"/>
    <mergeCell ref="A235:L235"/>
    <mergeCell ref="A236:L236"/>
    <mergeCell ref="A242:L242"/>
    <mergeCell ref="A250:L250"/>
    <mergeCell ref="A254:L254"/>
    <mergeCell ref="A262:L262"/>
    <mergeCell ref="A263:L263"/>
    <mergeCell ref="A269:L269"/>
    <mergeCell ref="A276:L276"/>
    <mergeCell ref="A213:L213"/>
    <mergeCell ref="A169:L169"/>
    <mergeCell ref="A171:C171"/>
    <mergeCell ref="A173:L173"/>
    <mergeCell ref="A179:L179"/>
    <mergeCell ref="A180:L180"/>
    <mergeCell ref="A186:L186"/>
    <mergeCell ref="A195:L195"/>
    <mergeCell ref="A197:C197"/>
    <mergeCell ref="A199:L199"/>
    <mergeCell ref="A206:L206"/>
    <mergeCell ref="A207:L207"/>
    <mergeCell ref="A159:L159"/>
    <mergeCell ref="A98:L98"/>
    <mergeCell ref="A104:L104"/>
    <mergeCell ref="A112:L112"/>
    <mergeCell ref="A116:L116"/>
    <mergeCell ref="A124:L124"/>
    <mergeCell ref="A125:L125"/>
    <mergeCell ref="A131:L131"/>
    <mergeCell ref="A141:L141"/>
    <mergeCell ref="A145:L145"/>
    <mergeCell ref="A152:L152"/>
    <mergeCell ref="A153:L153"/>
    <mergeCell ref="A97:L97"/>
    <mergeCell ref="A30:C30"/>
    <mergeCell ref="A32:L32"/>
    <mergeCell ref="A40:L40"/>
    <mergeCell ref="A41:L41"/>
    <mergeCell ref="A47:L47"/>
    <mergeCell ref="A57:L57"/>
    <mergeCell ref="A68:L68"/>
    <mergeCell ref="A69:L69"/>
    <mergeCell ref="A75:L75"/>
    <mergeCell ref="A83:L83"/>
    <mergeCell ref="A89:L89"/>
    <mergeCell ref="A27:L27"/>
    <mergeCell ref="H2:K2"/>
    <mergeCell ref="H3:J3"/>
    <mergeCell ref="H4:K4"/>
    <mergeCell ref="H5:K5"/>
    <mergeCell ref="B7:K7"/>
    <mergeCell ref="B8:K8"/>
    <mergeCell ref="C9:G9"/>
    <mergeCell ref="H9:L9"/>
    <mergeCell ref="A11:L11"/>
    <mergeCell ref="A12:L12"/>
    <mergeCell ref="A18:L18"/>
  </mergeCells>
  <pageMargins left="0.7" right="0.7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295"/>
  <sheetViews>
    <sheetView topLeftCell="A258" workbookViewId="0">
      <selection activeCell="A269" sqref="A269:XFD269"/>
    </sheetView>
  </sheetViews>
  <sheetFormatPr defaultRowHeight="15" x14ac:dyDescent="0.25"/>
  <cols>
    <col min="1" max="1" width="11.140625" style="66" customWidth="1"/>
    <col min="2" max="2" width="28.42578125" style="66" customWidth="1"/>
    <col min="3" max="12" width="8.7109375" style="66"/>
  </cols>
  <sheetData>
    <row r="1" spans="1:12" s="66" customForma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66" customFormat="1" x14ac:dyDescent="0.25">
      <c r="A2" s="57"/>
      <c r="B2" s="57"/>
      <c r="C2" s="57"/>
      <c r="D2" s="57"/>
      <c r="E2" s="57"/>
      <c r="F2" s="57"/>
      <c r="G2" s="57"/>
      <c r="H2" s="210" t="s">
        <v>267</v>
      </c>
      <c r="I2" s="210"/>
      <c r="J2" s="210"/>
      <c r="K2" s="210"/>
      <c r="L2" s="57"/>
    </row>
    <row r="3" spans="1:12" s="66" customFormat="1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s="66" customFormat="1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s="66" customFormat="1" x14ac:dyDescent="0.25">
      <c r="A5" s="57"/>
      <c r="B5" s="57"/>
      <c r="C5" s="57"/>
      <c r="D5" s="57"/>
      <c r="E5" s="57"/>
      <c r="F5" s="57"/>
      <c r="G5" s="57"/>
      <c r="H5" s="210" t="s">
        <v>228</v>
      </c>
      <c r="I5" s="210"/>
      <c r="J5" s="210"/>
      <c r="K5" s="210"/>
      <c r="L5" s="57"/>
    </row>
    <row r="6" spans="1:12" s="66" customFormat="1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s="66" customFormat="1" x14ac:dyDescent="0.25">
      <c r="A7" s="57"/>
      <c r="B7" s="211" t="s">
        <v>269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s="66" customFormat="1" x14ac:dyDescent="0.25">
      <c r="A8" s="57"/>
      <c r="B8" s="212" t="s">
        <v>261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s="66" customFormat="1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s="66" customFormat="1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s="66" customFormat="1" ht="15" customHeight="1" x14ac:dyDescent="0.25">
      <c r="A11" s="204">
        <v>44586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s="66" customFormat="1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s="55" customFormat="1" ht="15.75" customHeight="1" x14ac:dyDescent="0.25">
      <c r="A13" s="6">
        <v>168</v>
      </c>
      <c r="B13" s="10" t="s">
        <v>8</v>
      </c>
      <c r="C13" s="3">
        <v>150</v>
      </c>
      <c r="D13" s="3">
        <v>4.74</v>
      </c>
      <c r="E13" s="3">
        <v>6.68</v>
      </c>
      <c r="F13" s="3">
        <v>19.12</v>
      </c>
      <c r="G13" s="3">
        <v>155.54</v>
      </c>
      <c r="H13" s="3">
        <v>180</v>
      </c>
      <c r="I13" s="3">
        <v>5.69</v>
      </c>
      <c r="J13" s="3">
        <v>8.02</v>
      </c>
      <c r="K13" s="3">
        <v>22.94</v>
      </c>
      <c r="L13" s="3">
        <v>155.54</v>
      </c>
    </row>
    <row r="14" spans="1:12" s="55" customFormat="1" ht="15.75" customHeight="1" x14ac:dyDescent="0.25">
      <c r="A14" s="6">
        <v>1</v>
      </c>
      <c r="B14" s="12" t="s">
        <v>110</v>
      </c>
      <c r="C14" s="6">
        <v>36</v>
      </c>
      <c r="D14" s="6">
        <v>2.17</v>
      </c>
      <c r="E14" s="6">
        <v>6.79</v>
      </c>
      <c r="F14" s="6">
        <v>13.15</v>
      </c>
      <c r="G14" s="6">
        <v>122.4</v>
      </c>
      <c r="H14" s="6">
        <v>37</v>
      </c>
      <c r="I14" s="6">
        <v>2.2599999999999998</v>
      </c>
      <c r="J14" s="6">
        <v>6.98</v>
      </c>
      <c r="K14" s="6">
        <v>13.52</v>
      </c>
      <c r="L14" s="6">
        <v>122.4</v>
      </c>
    </row>
    <row r="15" spans="1:12" s="55" customFormat="1" ht="15.75" customHeight="1" x14ac:dyDescent="0.25">
      <c r="A15" s="6">
        <v>414</v>
      </c>
      <c r="B15" s="11" t="s">
        <v>24</v>
      </c>
      <c r="C15" s="3">
        <v>150</v>
      </c>
      <c r="D15" s="3">
        <v>2.09</v>
      </c>
      <c r="E15" s="3">
        <v>2.39</v>
      </c>
      <c r="F15" s="3">
        <v>14.78</v>
      </c>
      <c r="G15" s="3">
        <v>89.02</v>
      </c>
      <c r="H15" s="3">
        <v>200</v>
      </c>
      <c r="I15" s="3">
        <v>2.79</v>
      </c>
      <c r="J15" s="3">
        <v>3.19</v>
      </c>
      <c r="K15" s="3">
        <v>19.71</v>
      </c>
      <c r="L15" s="3">
        <v>118.69</v>
      </c>
    </row>
    <row r="16" spans="1:12" s="66" customFormat="1" ht="15" customHeight="1" x14ac:dyDescent="0.25">
      <c r="A16" s="80" t="s">
        <v>111</v>
      </c>
      <c r="B16" s="81"/>
      <c r="C16" s="6">
        <f t="shared" ref="C16:H16" si="0">SUM(C13:C15)</f>
        <v>336</v>
      </c>
      <c r="D16" s="6">
        <f t="shared" si="0"/>
        <v>9</v>
      </c>
      <c r="E16" s="6">
        <f t="shared" si="0"/>
        <v>15.86</v>
      </c>
      <c r="F16" s="6">
        <f t="shared" si="0"/>
        <v>47.050000000000004</v>
      </c>
      <c r="G16" s="6">
        <f t="shared" si="0"/>
        <v>366.96</v>
      </c>
      <c r="H16" s="6">
        <f t="shared" si="0"/>
        <v>417</v>
      </c>
      <c r="I16" s="6">
        <f>SUM(I13:I15)</f>
        <v>10.74</v>
      </c>
      <c r="J16" s="6">
        <f>SUM(J13:J15)</f>
        <v>18.190000000000001</v>
      </c>
      <c r="K16" s="6">
        <f>SUM(K13:K15)</f>
        <v>56.17</v>
      </c>
      <c r="L16" s="6">
        <f>SUM(L13:L15)</f>
        <v>396.63</v>
      </c>
    </row>
    <row r="17" spans="1:12" s="66" customFormat="1" ht="15" customHeight="1" x14ac:dyDescent="0.25">
      <c r="A17" s="58"/>
      <c r="B17" s="58"/>
      <c r="C17" s="58"/>
      <c r="D17" s="37"/>
      <c r="E17" s="37"/>
      <c r="F17" s="37"/>
      <c r="G17" s="37"/>
      <c r="H17" s="37"/>
      <c r="I17" s="37"/>
      <c r="J17" s="37"/>
      <c r="K17" s="37"/>
      <c r="L17" s="37"/>
    </row>
    <row r="18" spans="1:12" s="66" customFormat="1" ht="15" customHeight="1" x14ac:dyDescent="0.25">
      <c r="A18" s="207" t="s">
        <v>117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9"/>
    </row>
    <row r="19" spans="1:12" s="55" customFormat="1" x14ac:dyDescent="0.25">
      <c r="A19" s="53"/>
      <c r="B19" s="48" t="s">
        <v>88</v>
      </c>
      <c r="C19" s="6">
        <v>150</v>
      </c>
      <c r="D19" s="3">
        <v>5.93</v>
      </c>
      <c r="E19" s="3">
        <v>6.08</v>
      </c>
      <c r="F19" s="3">
        <v>6.85</v>
      </c>
      <c r="G19" s="3">
        <v>84.98</v>
      </c>
      <c r="H19" s="6">
        <v>200</v>
      </c>
      <c r="I19" s="6">
        <v>6.28</v>
      </c>
      <c r="J19" s="3">
        <v>7.11</v>
      </c>
      <c r="K19" s="3">
        <v>9.66</v>
      </c>
      <c r="L19" s="3">
        <v>126.79</v>
      </c>
    </row>
    <row r="20" spans="1:12" s="55" customFormat="1" ht="15.75" customHeight="1" x14ac:dyDescent="0.25">
      <c r="A20" s="6">
        <v>332</v>
      </c>
      <c r="B20" s="11" t="s">
        <v>72</v>
      </c>
      <c r="C20" s="3">
        <v>120</v>
      </c>
      <c r="D20" s="3">
        <v>6.99</v>
      </c>
      <c r="E20" s="3">
        <v>4.34</v>
      </c>
      <c r="F20" s="3">
        <v>36</v>
      </c>
      <c r="G20" s="3">
        <v>211.05</v>
      </c>
      <c r="H20" s="3">
        <v>130</v>
      </c>
      <c r="I20" s="3">
        <v>7.57</v>
      </c>
      <c r="J20" s="3">
        <v>4.7</v>
      </c>
      <c r="K20" s="3">
        <v>39</v>
      </c>
      <c r="L20" s="3">
        <v>228.64</v>
      </c>
    </row>
    <row r="21" spans="1:12" s="55" customFormat="1" ht="15.75" customHeight="1" x14ac:dyDescent="0.25">
      <c r="A21" s="6">
        <v>268</v>
      </c>
      <c r="B21" s="10" t="s">
        <v>14</v>
      </c>
      <c r="C21" s="3">
        <v>80</v>
      </c>
      <c r="D21" s="3">
        <v>8.93</v>
      </c>
      <c r="E21" s="3">
        <v>6.62</v>
      </c>
      <c r="F21" s="3">
        <v>0.59</v>
      </c>
      <c r="G21" s="3">
        <v>162.49</v>
      </c>
      <c r="H21" s="3">
        <v>90</v>
      </c>
      <c r="I21" s="3">
        <v>10.039999999999999</v>
      </c>
      <c r="J21" s="3">
        <v>7.44</v>
      </c>
      <c r="K21" s="3">
        <v>0.66</v>
      </c>
      <c r="L21" s="3">
        <v>182.8</v>
      </c>
    </row>
    <row r="22" spans="1:12" s="55" customFormat="1" ht="15.75" customHeight="1" x14ac:dyDescent="0.25">
      <c r="A22" s="6" t="s">
        <v>113</v>
      </c>
      <c r="B22" s="12" t="s">
        <v>154</v>
      </c>
      <c r="C22" s="6">
        <v>40</v>
      </c>
      <c r="D22" s="6">
        <v>0</v>
      </c>
      <c r="E22" s="6">
        <v>0</v>
      </c>
      <c r="F22" s="6">
        <v>1.2</v>
      </c>
      <c r="G22" s="6">
        <v>4.8</v>
      </c>
      <c r="H22" s="6">
        <v>50</v>
      </c>
      <c r="I22" s="6">
        <v>0</v>
      </c>
      <c r="J22" s="6">
        <v>0</v>
      </c>
      <c r="K22" s="6">
        <v>1.5</v>
      </c>
      <c r="L22" s="6">
        <v>6</v>
      </c>
    </row>
    <row r="23" spans="1:12" s="55" customFormat="1" ht="15.75" customHeight="1" x14ac:dyDescent="0.25">
      <c r="A23" s="6">
        <v>396</v>
      </c>
      <c r="B23" s="11" t="s">
        <v>28</v>
      </c>
      <c r="C23" s="3">
        <v>150</v>
      </c>
      <c r="D23" s="3">
        <v>0.1</v>
      </c>
      <c r="E23" s="3">
        <v>0</v>
      </c>
      <c r="F23" s="3">
        <v>15.86</v>
      </c>
      <c r="G23" s="3">
        <v>63.8</v>
      </c>
      <c r="H23" s="3">
        <v>200</v>
      </c>
      <c r="I23" s="3">
        <v>0.13</v>
      </c>
      <c r="J23" s="3">
        <v>0</v>
      </c>
      <c r="K23" s="3">
        <v>21.15</v>
      </c>
      <c r="L23" s="3">
        <v>85.1</v>
      </c>
    </row>
    <row r="24" spans="1:12" s="55" customFormat="1" ht="15" customHeight="1" x14ac:dyDescent="0.25">
      <c r="A24" s="6" t="s">
        <v>113</v>
      </c>
      <c r="B24" s="10" t="s">
        <v>124</v>
      </c>
      <c r="C24" s="3">
        <v>40</v>
      </c>
      <c r="D24" s="3">
        <v>2.8</v>
      </c>
      <c r="E24" s="3">
        <v>0.28000000000000003</v>
      </c>
      <c r="F24" s="3">
        <v>19.96</v>
      </c>
      <c r="G24" s="3">
        <v>96</v>
      </c>
      <c r="H24" s="3">
        <v>50</v>
      </c>
      <c r="I24" s="3">
        <v>3.5</v>
      </c>
      <c r="J24" s="3">
        <v>0.35</v>
      </c>
      <c r="K24" s="3">
        <v>24.95</v>
      </c>
      <c r="L24" s="3">
        <v>120</v>
      </c>
    </row>
    <row r="25" spans="1:12" s="66" customFormat="1" ht="15" customHeight="1" x14ac:dyDescent="0.25">
      <c r="A25" s="80" t="s">
        <v>111</v>
      </c>
      <c r="B25" s="81"/>
      <c r="C25" s="6">
        <f t="shared" ref="C25:K25" si="1">SUM(C19:C24)</f>
        <v>580</v>
      </c>
      <c r="D25" s="6">
        <f t="shared" si="1"/>
        <v>24.750000000000004</v>
      </c>
      <c r="E25" s="6">
        <f t="shared" si="1"/>
        <v>17.32</v>
      </c>
      <c r="F25" s="6">
        <f t="shared" si="1"/>
        <v>80.460000000000008</v>
      </c>
      <c r="G25" s="6">
        <f t="shared" si="1"/>
        <v>623.12</v>
      </c>
      <c r="H25" s="6">
        <f t="shared" si="1"/>
        <v>720</v>
      </c>
      <c r="I25" s="6">
        <f t="shared" si="1"/>
        <v>27.52</v>
      </c>
      <c r="J25" s="6">
        <f t="shared" si="1"/>
        <v>19.600000000000001</v>
      </c>
      <c r="K25" s="6">
        <f t="shared" si="1"/>
        <v>96.92</v>
      </c>
      <c r="L25" s="6">
        <f>SUM(L19:L24)</f>
        <v>749.33</v>
      </c>
    </row>
    <row r="26" spans="1:12" s="66" customFormat="1" ht="15" customHeight="1" x14ac:dyDescent="0.25">
      <c r="A26" s="58"/>
      <c r="B26" s="58"/>
      <c r="C26" s="58"/>
      <c r="D26" s="37"/>
      <c r="E26" s="37"/>
      <c r="F26" s="37"/>
      <c r="G26" s="37"/>
      <c r="H26" s="37"/>
      <c r="I26" s="37"/>
      <c r="J26" s="37"/>
      <c r="K26" s="37"/>
      <c r="L26" s="37"/>
    </row>
    <row r="27" spans="1:12" s="66" customFormat="1" ht="15" customHeight="1" x14ac:dyDescent="0.25">
      <c r="A27" s="207" t="s">
        <v>125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9"/>
    </row>
    <row r="28" spans="1:12" s="55" customFormat="1" ht="15.75" customHeight="1" x14ac:dyDescent="0.25">
      <c r="A28" s="6">
        <v>417</v>
      </c>
      <c r="B28" s="11" t="s">
        <v>206</v>
      </c>
      <c r="C28" s="3">
        <v>200</v>
      </c>
      <c r="D28" s="3">
        <v>0.11</v>
      </c>
      <c r="E28" s="3">
        <v>0</v>
      </c>
      <c r="F28" s="3">
        <v>21.1</v>
      </c>
      <c r="G28" s="3">
        <v>84.7</v>
      </c>
      <c r="H28" s="3">
        <v>200</v>
      </c>
      <c r="I28" s="3">
        <v>0.11</v>
      </c>
      <c r="J28" s="3">
        <v>0</v>
      </c>
      <c r="K28" s="3">
        <v>21.1</v>
      </c>
      <c r="L28" s="3">
        <v>84.7</v>
      </c>
    </row>
    <row r="29" spans="1:12" s="55" customFormat="1" x14ac:dyDescent="0.25">
      <c r="A29" s="6" t="s">
        <v>113</v>
      </c>
      <c r="B29" s="12" t="s">
        <v>112</v>
      </c>
      <c r="C29" s="6">
        <v>30</v>
      </c>
      <c r="D29" s="6">
        <v>2.25</v>
      </c>
      <c r="E29" s="6">
        <v>4.5</v>
      </c>
      <c r="F29" s="6">
        <v>20.399999999999999</v>
      </c>
      <c r="G29" s="6">
        <v>132</v>
      </c>
      <c r="H29" s="6">
        <v>30</v>
      </c>
      <c r="I29" s="6">
        <v>2.25</v>
      </c>
      <c r="J29" s="6">
        <v>4.5</v>
      </c>
      <c r="K29" s="6">
        <v>20.399999999999999</v>
      </c>
      <c r="L29" s="6">
        <v>132</v>
      </c>
    </row>
    <row r="30" spans="1:12" s="66" customFormat="1" ht="15" customHeight="1" x14ac:dyDescent="0.25">
      <c r="A30" s="213" t="s">
        <v>111</v>
      </c>
      <c r="B30" s="214"/>
      <c r="C30" s="215"/>
      <c r="D30" s="6">
        <f t="shared" ref="D30:K30" si="2">SUM(D28:D28)</f>
        <v>0.11</v>
      </c>
      <c r="E30" s="6">
        <f t="shared" si="2"/>
        <v>0</v>
      </c>
      <c r="F30" s="6">
        <f t="shared" si="2"/>
        <v>21.1</v>
      </c>
      <c r="G30" s="6">
        <f t="shared" si="2"/>
        <v>84.7</v>
      </c>
      <c r="H30" s="6">
        <f t="shared" si="2"/>
        <v>200</v>
      </c>
      <c r="I30" s="6">
        <f t="shared" si="2"/>
        <v>0.11</v>
      </c>
      <c r="J30" s="6">
        <f t="shared" si="2"/>
        <v>0</v>
      </c>
      <c r="K30" s="6">
        <f t="shared" si="2"/>
        <v>21.1</v>
      </c>
      <c r="L30" s="6">
        <f>SUM(L28:L29)</f>
        <v>216.7</v>
      </c>
    </row>
    <row r="31" spans="1:12" s="66" customFormat="1" ht="15" customHeigh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s="66" customFormat="1" ht="15" customHeight="1" x14ac:dyDescent="0.25">
      <c r="A32" s="207" t="s">
        <v>129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9"/>
    </row>
    <row r="33" spans="1:12" s="55" customFormat="1" x14ac:dyDescent="0.25">
      <c r="A33" s="6">
        <v>95</v>
      </c>
      <c r="B33" s="10" t="s">
        <v>19</v>
      </c>
      <c r="C33" s="3">
        <v>150</v>
      </c>
      <c r="D33" s="3">
        <v>7.93</v>
      </c>
      <c r="E33" s="3">
        <v>2.4700000000000002</v>
      </c>
      <c r="F33" s="3">
        <v>4.0199999999999996</v>
      </c>
      <c r="G33" s="3">
        <v>69.739999999999995</v>
      </c>
      <c r="H33" s="3">
        <v>200</v>
      </c>
      <c r="I33" s="3">
        <v>10.57</v>
      </c>
      <c r="J33" s="3">
        <v>3.29</v>
      </c>
      <c r="K33" s="3">
        <v>5.36</v>
      </c>
      <c r="L33" s="3">
        <v>92.99</v>
      </c>
    </row>
    <row r="34" spans="1:12" s="55" customFormat="1" ht="15.75" customHeight="1" x14ac:dyDescent="0.25">
      <c r="A34" s="6" t="s">
        <v>113</v>
      </c>
      <c r="B34" s="12" t="s">
        <v>194</v>
      </c>
      <c r="C34" s="6">
        <v>30</v>
      </c>
      <c r="D34" s="6">
        <v>1.5</v>
      </c>
      <c r="E34" s="6">
        <v>0.06</v>
      </c>
      <c r="F34" s="6">
        <v>26.4</v>
      </c>
      <c r="G34" s="6">
        <v>99</v>
      </c>
      <c r="H34" s="6">
        <v>30</v>
      </c>
      <c r="I34" s="6">
        <v>1.5</v>
      </c>
      <c r="J34" s="6">
        <v>0.06</v>
      </c>
      <c r="K34" s="6">
        <v>26.4</v>
      </c>
      <c r="L34" s="6">
        <v>99</v>
      </c>
    </row>
    <row r="35" spans="1:12" s="55" customFormat="1" ht="15" customHeight="1" x14ac:dyDescent="0.25">
      <c r="A35" s="6">
        <v>410</v>
      </c>
      <c r="B35" s="10" t="s">
        <v>130</v>
      </c>
      <c r="C35" s="3">
        <v>150</v>
      </c>
      <c r="D35" s="3">
        <v>4.4999999999999998E-2</v>
      </c>
      <c r="E35" s="3">
        <v>0</v>
      </c>
      <c r="F35" s="3">
        <v>4.51</v>
      </c>
      <c r="G35" s="3">
        <v>18.239999999999998</v>
      </c>
      <c r="H35" s="3">
        <v>200</v>
      </c>
      <c r="I35" s="3">
        <v>0.06</v>
      </c>
      <c r="J35" s="3">
        <v>0</v>
      </c>
      <c r="K35" s="3">
        <v>6.02</v>
      </c>
      <c r="L35" s="3">
        <v>24.32</v>
      </c>
    </row>
    <row r="36" spans="1:12" s="55" customFormat="1" x14ac:dyDescent="0.25">
      <c r="A36" s="6" t="s">
        <v>113</v>
      </c>
      <c r="B36" s="10" t="s">
        <v>16</v>
      </c>
      <c r="C36" s="3">
        <v>40</v>
      </c>
      <c r="D36" s="3">
        <v>3.4</v>
      </c>
      <c r="E36" s="3">
        <v>1.32</v>
      </c>
      <c r="F36" s="3">
        <v>17</v>
      </c>
      <c r="G36" s="3">
        <v>103.6</v>
      </c>
      <c r="H36" s="3">
        <v>50</v>
      </c>
      <c r="I36" s="3">
        <v>4.25</v>
      </c>
      <c r="J36" s="3">
        <v>1.65</v>
      </c>
      <c r="K36" s="3">
        <v>21.25</v>
      </c>
      <c r="L36" s="3">
        <v>129.5</v>
      </c>
    </row>
    <row r="37" spans="1:12" s="66" customFormat="1" ht="15" customHeight="1" x14ac:dyDescent="0.25">
      <c r="A37" s="59" t="s">
        <v>111</v>
      </c>
      <c r="B37" s="59"/>
      <c r="C37" s="6">
        <f t="shared" ref="C37:K37" si="3">SUM(C33:C36)</f>
        <v>370</v>
      </c>
      <c r="D37" s="6">
        <f t="shared" si="3"/>
        <v>12.875</v>
      </c>
      <c r="E37" s="6">
        <f t="shared" si="3"/>
        <v>3.8500000000000005</v>
      </c>
      <c r="F37" s="6">
        <f t="shared" si="3"/>
        <v>51.93</v>
      </c>
      <c r="G37" s="6">
        <f t="shared" si="3"/>
        <v>290.58000000000004</v>
      </c>
      <c r="H37" s="6">
        <f t="shared" si="3"/>
        <v>480</v>
      </c>
      <c r="I37" s="6">
        <f t="shared" si="3"/>
        <v>16.380000000000003</v>
      </c>
      <c r="J37" s="6">
        <f t="shared" si="3"/>
        <v>5</v>
      </c>
      <c r="K37" s="6">
        <f t="shared" si="3"/>
        <v>59.03</v>
      </c>
      <c r="L37" s="6">
        <f>SUM(L33:L36)</f>
        <v>345.81</v>
      </c>
    </row>
    <row r="38" spans="1:12" s="66" customFormat="1" ht="15" customHeight="1" x14ac:dyDescent="0.25">
      <c r="A38" s="36" t="s">
        <v>131</v>
      </c>
      <c r="B38" s="57"/>
      <c r="C38" s="36">
        <f>C37+C30+C25+C16</f>
        <v>1286</v>
      </c>
      <c r="D38" s="57"/>
      <c r="E38" s="57"/>
      <c r="F38" s="57"/>
      <c r="G38" s="36">
        <f>G37+G30+G25+G16</f>
        <v>1365.3600000000001</v>
      </c>
      <c r="H38" s="36">
        <f>H37+H30+H25+H16</f>
        <v>1817</v>
      </c>
      <c r="I38" s="57"/>
      <c r="J38" s="57"/>
      <c r="K38" s="57"/>
      <c r="L38" s="36">
        <f>L37+L30+L25+L16</f>
        <v>1708.4700000000003</v>
      </c>
    </row>
    <row r="39" spans="1:12" s="66" customFormat="1" x14ac:dyDescent="0.25"/>
    <row r="40" spans="1:12" s="66" customFormat="1" ht="15" customHeight="1" x14ac:dyDescent="0.25">
      <c r="A40" s="204">
        <v>44587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9"/>
    </row>
    <row r="41" spans="1:12" s="66" customFormat="1" ht="15" customHeight="1" x14ac:dyDescent="0.25">
      <c r="A41" s="207" t="s">
        <v>116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9"/>
    </row>
    <row r="42" spans="1:12" s="55" customFormat="1" ht="15.75" customHeight="1" x14ac:dyDescent="0.25">
      <c r="A42" s="6">
        <v>168</v>
      </c>
      <c r="B42" s="11" t="s">
        <v>42</v>
      </c>
      <c r="C42" s="3">
        <v>150</v>
      </c>
      <c r="D42" s="3">
        <v>5.58</v>
      </c>
      <c r="E42" s="3">
        <v>6.05</v>
      </c>
      <c r="F42" s="3">
        <v>26.46</v>
      </c>
      <c r="G42" s="3">
        <v>182.94</v>
      </c>
      <c r="H42" s="3">
        <v>180</v>
      </c>
      <c r="I42" s="3">
        <v>6.7</v>
      </c>
      <c r="J42" s="3">
        <v>7.3</v>
      </c>
      <c r="K42" s="3">
        <v>31.75</v>
      </c>
      <c r="L42" s="3">
        <v>219.53</v>
      </c>
    </row>
    <row r="43" spans="1:12" s="55" customFormat="1" ht="15.75" customHeight="1" x14ac:dyDescent="0.25">
      <c r="A43" s="6">
        <v>3</v>
      </c>
      <c r="B43" s="64" t="s">
        <v>153</v>
      </c>
      <c r="C43" s="6">
        <v>42</v>
      </c>
      <c r="D43" s="6">
        <v>4.41</v>
      </c>
      <c r="E43" s="6">
        <v>6.42</v>
      </c>
      <c r="F43" s="6">
        <v>13.58</v>
      </c>
      <c r="G43" s="6">
        <v>129.69999999999999</v>
      </c>
      <c r="H43" s="6">
        <v>51</v>
      </c>
      <c r="I43" s="6">
        <v>4.7300000000000004</v>
      </c>
      <c r="J43" s="6">
        <v>6.88</v>
      </c>
      <c r="K43" s="6">
        <v>14.56</v>
      </c>
      <c r="L43" s="6">
        <v>139</v>
      </c>
    </row>
    <row r="44" spans="1:12" s="55" customFormat="1" ht="15.75" customHeight="1" x14ac:dyDescent="0.25">
      <c r="A44" s="6">
        <v>410</v>
      </c>
      <c r="B44" s="10" t="s">
        <v>20</v>
      </c>
      <c r="C44" s="3">
        <v>150</v>
      </c>
      <c r="D44" s="3">
        <v>0.09</v>
      </c>
      <c r="E44" s="3">
        <v>0</v>
      </c>
      <c r="F44" s="3">
        <v>9.0299999999999994</v>
      </c>
      <c r="G44" s="3">
        <v>36.479999999999997</v>
      </c>
      <c r="H44" s="3">
        <v>200</v>
      </c>
      <c r="I44" s="3">
        <v>0.12</v>
      </c>
      <c r="J44" s="3">
        <v>0</v>
      </c>
      <c r="K44" s="3">
        <v>12.04</v>
      </c>
      <c r="L44" s="3">
        <v>48.64</v>
      </c>
    </row>
    <row r="45" spans="1:12" s="66" customFormat="1" ht="15" customHeight="1" x14ac:dyDescent="0.25">
      <c r="A45" s="80" t="s">
        <v>111</v>
      </c>
      <c r="B45" s="81"/>
      <c r="C45" s="6">
        <f t="shared" ref="C45:H45" si="4">SUM(C42:C44)</f>
        <v>342</v>
      </c>
      <c r="D45" s="6">
        <f t="shared" si="4"/>
        <v>10.08</v>
      </c>
      <c r="E45" s="6">
        <f t="shared" si="4"/>
        <v>12.469999999999999</v>
      </c>
      <c r="F45" s="6">
        <f t="shared" si="4"/>
        <v>49.07</v>
      </c>
      <c r="G45" s="6">
        <f t="shared" si="4"/>
        <v>349.12</v>
      </c>
      <c r="H45" s="6">
        <f t="shared" si="4"/>
        <v>431</v>
      </c>
      <c r="I45" s="6">
        <f>SUM(I42:I44)</f>
        <v>11.549999999999999</v>
      </c>
      <c r="J45" s="6">
        <f>SUM(J42:J44)</f>
        <v>14.18</v>
      </c>
      <c r="K45" s="6">
        <f>SUM(K42:K44)</f>
        <v>58.35</v>
      </c>
      <c r="L45" s="6">
        <f>SUM(L42:L44)</f>
        <v>407.16999999999996</v>
      </c>
    </row>
    <row r="46" spans="1:12" s="66" customFormat="1" ht="15" customHeight="1" x14ac:dyDescent="0.25">
      <c r="A46" s="58"/>
      <c r="B46" s="58"/>
      <c r="C46" s="58"/>
      <c r="D46" s="37"/>
      <c r="E46" s="37"/>
      <c r="F46" s="37"/>
      <c r="G46" s="37"/>
      <c r="H46" s="37"/>
      <c r="I46" s="37"/>
      <c r="J46" s="37"/>
      <c r="K46" s="37"/>
      <c r="L46" s="37"/>
    </row>
    <row r="47" spans="1:12" s="66" customFormat="1" ht="15" customHeight="1" x14ac:dyDescent="0.25">
      <c r="A47" s="207" t="s">
        <v>117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9"/>
    </row>
    <row r="48" spans="1:12" s="55" customFormat="1" x14ac:dyDescent="0.25">
      <c r="A48" s="6">
        <v>73</v>
      </c>
      <c r="B48" s="11" t="s">
        <v>71</v>
      </c>
      <c r="C48" s="3">
        <v>150</v>
      </c>
      <c r="D48" s="3">
        <v>1.94</v>
      </c>
      <c r="E48" s="3">
        <v>5.87</v>
      </c>
      <c r="F48" s="3">
        <v>6.84</v>
      </c>
      <c r="G48" s="3">
        <v>85.76</v>
      </c>
      <c r="H48" s="3">
        <v>200</v>
      </c>
      <c r="I48" s="3">
        <v>2.59</v>
      </c>
      <c r="J48" s="3">
        <v>7.83</v>
      </c>
      <c r="K48" s="3">
        <v>9.1199999999999992</v>
      </c>
      <c r="L48" s="3">
        <v>114.34</v>
      </c>
    </row>
    <row r="49" spans="1:12" s="55" customFormat="1" x14ac:dyDescent="0.25">
      <c r="A49" s="6">
        <v>332</v>
      </c>
      <c r="B49" s="12" t="s">
        <v>90</v>
      </c>
      <c r="C49" s="6">
        <v>120</v>
      </c>
      <c r="D49" s="6">
        <v>2.92</v>
      </c>
      <c r="E49" s="6">
        <v>4.29</v>
      </c>
      <c r="F49" s="6">
        <v>29.34</v>
      </c>
      <c r="G49" s="6">
        <v>167.76</v>
      </c>
      <c r="H49" s="3">
        <v>130</v>
      </c>
      <c r="I49" s="6">
        <v>3.16</v>
      </c>
      <c r="J49" s="6">
        <v>4.6500000000000004</v>
      </c>
      <c r="K49" s="6">
        <v>31.79</v>
      </c>
      <c r="L49" s="6">
        <v>181.74</v>
      </c>
    </row>
    <row r="50" spans="1:12" s="55" customFormat="1" ht="15.75" customHeight="1" x14ac:dyDescent="0.25">
      <c r="A50" s="6">
        <v>299</v>
      </c>
      <c r="B50" s="11" t="s">
        <v>61</v>
      </c>
      <c r="C50" s="3">
        <v>60</v>
      </c>
      <c r="D50" s="3">
        <v>5.67</v>
      </c>
      <c r="E50" s="3">
        <v>13.74</v>
      </c>
      <c r="F50" s="3">
        <v>1.34</v>
      </c>
      <c r="G50" s="3">
        <v>154.05000000000001</v>
      </c>
      <c r="H50" s="3">
        <v>70</v>
      </c>
      <c r="I50" s="3">
        <v>6.61</v>
      </c>
      <c r="J50" s="3">
        <v>16.03</v>
      </c>
      <c r="K50" s="3">
        <v>1.56</v>
      </c>
      <c r="L50" s="3">
        <v>179.92</v>
      </c>
    </row>
    <row r="51" spans="1:12" s="55" customFormat="1" x14ac:dyDescent="0.25">
      <c r="A51" s="6">
        <v>366</v>
      </c>
      <c r="B51" s="47" t="s">
        <v>36</v>
      </c>
      <c r="C51" s="3" t="s">
        <v>265</v>
      </c>
      <c r="D51" s="3">
        <v>0.16</v>
      </c>
      <c r="E51" s="3">
        <v>1.1000000000000001</v>
      </c>
      <c r="F51" s="3">
        <v>1.57</v>
      </c>
      <c r="G51" s="3">
        <v>16.850000000000001</v>
      </c>
      <c r="H51" s="3">
        <v>30</v>
      </c>
      <c r="I51" s="3">
        <v>0.16</v>
      </c>
      <c r="J51" s="3">
        <v>1.1000000000000001</v>
      </c>
      <c r="K51" s="3">
        <v>1.57</v>
      </c>
      <c r="L51" s="3">
        <v>16.850000000000001</v>
      </c>
    </row>
    <row r="52" spans="1:12" s="55" customFormat="1" ht="15.75" customHeight="1" x14ac:dyDescent="0.25">
      <c r="A52" s="6">
        <v>34</v>
      </c>
      <c r="B52" s="11" t="s">
        <v>37</v>
      </c>
      <c r="C52" s="3">
        <v>40</v>
      </c>
      <c r="D52" s="3">
        <v>0.88</v>
      </c>
      <c r="E52" s="3">
        <v>2.68</v>
      </c>
      <c r="F52" s="3">
        <v>4.12</v>
      </c>
      <c r="G52" s="3">
        <v>44</v>
      </c>
      <c r="H52" s="3">
        <v>50</v>
      </c>
      <c r="I52" s="3">
        <v>1.1000000000000001</v>
      </c>
      <c r="J52" s="3">
        <v>3.35</v>
      </c>
      <c r="K52" s="3">
        <v>5.15</v>
      </c>
      <c r="L52" s="3">
        <v>55</v>
      </c>
    </row>
    <row r="53" spans="1:12" s="124" customFormat="1" ht="15.75" customHeight="1" x14ac:dyDescent="0.25">
      <c r="A53" s="53">
        <v>394</v>
      </c>
      <c r="B53" s="11" t="s">
        <v>185</v>
      </c>
      <c r="C53" s="32">
        <v>150</v>
      </c>
      <c r="D53" s="32">
        <v>0.25</v>
      </c>
      <c r="E53" s="32">
        <v>0</v>
      </c>
      <c r="F53" s="32">
        <v>17</v>
      </c>
      <c r="G53" s="32">
        <v>68.989999999999995</v>
      </c>
      <c r="H53" s="32">
        <v>200</v>
      </c>
      <c r="I53" s="32">
        <v>0.33</v>
      </c>
      <c r="J53" s="32">
        <v>0</v>
      </c>
      <c r="K53" s="32">
        <v>22.67</v>
      </c>
      <c r="L53" s="32">
        <v>91.99</v>
      </c>
    </row>
    <row r="54" spans="1:12" s="55" customFormat="1" ht="15" customHeight="1" x14ac:dyDescent="0.25">
      <c r="A54" s="6" t="s">
        <v>113</v>
      </c>
      <c r="B54" s="10" t="s">
        <v>124</v>
      </c>
      <c r="C54" s="3">
        <v>40</v>
      </c>
      <c r="D54" s="3">
        <v>2.8</v>
      </c>
      <c r="E54" s="3">
        <v>0.28000000000000003</v>
      </c>
      <c r="F54" s="3">
        <v>19.96</v>
      </c>
      <c r="G54" s="3">
        <v>96</v>
      </c>
      <c r="H54" s="3">
        <v>50</v>
      </c>
      <c r="I54" s="3">
        <v>3.5</v>
      </c>
      <c r="J54" s="3">
        <v>0.35</v>
      </c>
      <c r="K54" s="3">
        <v>24.95</v>
      </c>
      <c r="L54" s="3">
        <v>120</v>
      </c>
    </row>
    <row r="55" spans="1:12" s="66" customFormat="1" ht="15" customHeight="1" x14ac:dyDescent="0.25">
      <c r="A55" s="80" t="s">
        <v>111</v>
      </c>
      <c r="B55" s="81"/>
      <c r="C55" s="6">
        <f t="shared" ref="C55:L55" si="5">SUM(C48:C54)</f>
        <v>560</v>
      </c>
      <c r="D55" s="6">
        <f t="shared" si="5"/>
        <v>14.620000000000001</v>
      </c>
      <c r="E55" s="6">
        <f t="shared" si="5"/>
        <v>27.96</v>
      </c>
      <c r="F55" s="6">
        <f t="shared" si="5"/>
        <v>80.17</v>
      </c>
      <c r="G55" s="6">
        <f t="shared" si="5"/>
        <v>633.41</v>
      </c>
      <c r="H55" s="6">
        <f t="shared" si="5"/>
        <v>730</v>
      </c>
      <c r="I55" s="6">
        <f t="shared" si="5"/>
        <v>17.45</v>
      </c>
      <c r="J55" s="6">
        <f t="shared" si="5"/>
        <v>33.31</v>
      </c>
      <c r="K55" s="6">
        <f t="shared" si="5"/>
        <v>96.81</v>
      </c>
      <c r="L55" s="6">
        <f t="shared" si="5"/>
        <v>759.84</v>
      </c>
    </row>
    <row r="56" spans="1:12" s="66" customFormat="1" ht="15" customHeight="1" x14ac:dyDescent="0.25">
      <c r="A56" s="58"/>
      <c r="B56" s="58"/>
      <c r="C56" s="58"/>
      <c r="D56" s="37"/>
      <c r="E56" s="37"/>
      <c r="F56" s="37"/>
      <c r="G56" s="37"/>
      <c r="H56" s="37"/>
      <c r="I56" s="37"/>
      <c r="J56" s="37"/>
      <c r="K56" s="37"/>
      <c r="L56" s="37"/>
    </row>
    <row r="57" spans="1:12" s="66" customFormat="1" ht="15" customHeight="1" x14ac:dyDescent="0.25">
      <c r="A57" s="207" t="s">
        <v>125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9"/>
    </row>
    <row r="58" spans="1:12" s="55" customFormat="1" ht="15.75" customHeight="1" x14ac:dyDescent="0.25">
      <c r="A58" s="6" t="s">
        <v>113</v>
      </c>
      <c r="B58" s="12" t="s">
        <v>136</v>
      </c>
      <c r="C58" s="6">
        <v>150</v>
      </c>
      <c r="D58" s="6">
        <v>1.2</v>
      </c>
      <c r="E58" s="6">
        <v>0.3</v>
      </c>
      <c r="F58" s="6">
        <v>11.25</v>
      </c>
      <c r="G58" s="6">
        <v>57</v>
      </c>
      <c r="H58" s="6">
        <v>150</v>
      </c>
      <c r="I58" s="6">
        <v>1.2</v>
      </c>
      <c r="J58" s="6">
        <v>0.3</v>
      </c>
      <c r="K58" s="6">
        <v>11.25</v>
      </c>
      <c r="L58" s="6">
        <v>57</v>
      </c>
    </row>
    <row r="59" spans="1:12" s="66" customFormat="1" ht="15" customHeight="1" x14ac:dyDescent="0.25">
      <c r="A59" s="80" t="s">
        <v>111</v>
      </c>
      <c r="B59" s="81"/>
      <c r="C59" s="3">
        <v>200</v>
      </c>
      <c r="D59" s="6">
        <f>SUM(D58:D58)</f>
        <v>1.2</v>
      </c>
      <c r="E59" s="6">
        <f>SUM(E58:E58)</f>
        <v>0.3</v>
      </c>
      <c r="F59" s="6">
        <f>SUM(F58:F58)</f>
        <v>11.25</v>
      </c>
      <c r="G59" s="6">
        <f>SUM(G58:G58)</f>
        <v>57</v>
      </c>
      <c r="H59" s="3">
        <v>200</v>
      </c>
      <c r="I59" s="6">
        <f>SUM(I58:I58)</f>
        <v>1.2</v>
      </c>
      <c r="J59" s="6">
        <f>SUM(J58:J58)</f>
        <v>0.3</v>
      </c>
      <c r="K59" s="6">
        <f>SUM(K58:K58)</f>
        <v>11.25</v>
      </c>
      <c r="L59" s="6">
        <f>SUM(L58:L58)</f>
        <v>57</v>
      </c>
    </row>
    <row r="60" spans="1:12" s="66" customFormat="1" ht="15" customHeigh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spans="1:12" s="55" customFormat="1" ht="15.75" customHeight="1" x14ac:dyDescent="0.25">
      <c r="A61" s="6">
        <v>217</v>
      </c>
      <c r="B61" s="12" t="s">
        <v>94</v>
      </c>
      <c r="C61" s="6">
        <v>150</v>
      </c>
      <c r="D61" s="6">
        <v>6.3</v>
      </c>
      <c r="E61" s="6">
        <v>5.25</v>
      </c>
      <c r="F61" s="6">
        <v>18.600000000000001</v>
      </c>
      <c r="G61" s="6">
        <v>147.9</v>
      </c>
      <c r="H61" s="6">
        <v>200</v>
      </c>
      <c r="I61" s="6">
        <v>8.4</v>
      </c>
      <c r="J61" s="6">
        <v>7</v>
      </c>
      <c r="K61" s="6">
        <v>24.8</v>
      </c>
      <c r="L61" s="6">
        <v>197.2</v>
      </c>
    </row>
    <row r="62" spans="1:12" s="55" customFormat="1" ht="15.75" customHeight="1" x14ac:dyDescent="0.25">
      <c r="A62" s="6" t="s">
        <v>145</v>
      </c>
      <c r="B62" s="12" t="s">
        <v>147</v>
      </c>
      <c r="C62" s="6">
        <v>40</v>
      </c>
      <c r="D62" s="6">
        <v>5.32</v>
      </c>
      <c r="E62" s="6">
        <v>1.98</v>
      </c>
      <c r="F62" s="6">
        <v>31.44</v>
      </c>
      <c r="G62" s="6">
        <v>164.71</v>
      </c>
      <c r="H62" s="6">
        <v>60</v>
      </c>
      <c r="I62" s="6">
        <v>7.08</v>
      </c>
      <c r="J62" s="6">
        <v>2.63</v>
      </c>
      <c r="K62" s="6">
        <v>41.81</v>
      </c>
      <c r="L62" s="6">
        <v>219.07</v>
      </c>
    </row>
    <row r="63" spans="1:12" s="55" customFormat="1" ht="15" customHeight="1" x14ac:dyDescent="0.25">
      <c r="A63" s="6">
        <v>410</v>
      </c>
      <c r="B63" s="10" t="s">
        <v>130</v>
      </c>
      <c r="C63" s="3">
        <v>150</v>
      </c>
      <c r="D63" s="3">
        <v>4.4999999999999998E-2</v>
      </c>
      <c r="E63" s="3">
        <v>0</v>
      </c>
      <c r="F63" s="3">
        <v>4.51</v>
      </c>
      <c r="G63" s="3">
        <v>18.239999999999998</v>
      </c>
      <c r="H63" s="3">
        <v>200</v>
      </c>
      <c r="I63" s="3">
        <v>0.06</v>
      </c>
      <c r="J63" s="3">
        <v>0</v>
      </c>
      <c r="K63" s="3">
        <v>6.02</v>
      </c>
      <c r="L63" s="3">
        <v>24.32</v>
      </c>
    </row>
    <row r="64" spans="1:12" s="55" customFormat="1" ht="15" customHeight="1" x14ac:dyDescent="0.25">
      <c r="A64" s="63" t="s">
        <v>113</v>
      </c>
      <c r="B64" s="10" t="s">
        <v>16</v>
      </c>
      <c r="C64" s="3">
        <v>20</v>
      </c>
      <c r="D64" s="3">
        <v>3.4</v>
      </c>
      <c r="E64" s="3">
        <v>1.32</v>
      </c>
      <c r="F64" s="3">
        <v>17</v>
      </c>
      <c r="G64" s="3">
        <v>51.8</v>
      </c>
      <c r="H64" s="3">
        <v>25</v>
      </c>
      <c r="I64" s="3">
        <v>4.25</v>
      </c>
      <c r="J64" s="3">
        <v>1.65</v>
      </c>
      <c r="K64" s="3">
        <v>21.25</v>
      </c>
      <c r="L64" s="3">
        <v>64.8</v>
      </c>
    </row>
    <row r="65" spans="1:12" s="66" customFormat="1" ht="15" customHeight="1" x14ac:dyDescent="0.25">
      <c r="A65" s="59" t="s">
        <v>111</v>
      </c>
      <c r="B65" s="59"/>
      <c r="C65" s="6">
        <f t="shared" ref="C65:K65" si="6">SUM(C61:C64)</f>
        <v>360</v>
      </c>
      <c r="D65" s="6">
        <f t="shared" si="6"/>
        <v>15.065000000000001</v>
      </c>
      <c r="E65" s="6">
        <f t="shared" si="6"/>
        <v>8.5500000000000007</v>
      </c>
      <c r="F65" s="6">
        <f t="shared" si="6"/>
        <v>71.550000000000011</v>
      </c>
      <c r="G65" s="6">
        <f t="shared" si="6"/>
        <v>382.65000000000003</v>
      </c>
      <c r="H65" s="6">
        <f t="shared" si="6"/>
        <v>485</v>
      </c>
      <c r="I65" s="6">
        <f t="shared" si="6"/>
        <v>19.79</v>
      </c>
      <c r="J65" s="6">
        <f t="shared" si="6"/>
        <v>11.28</v>
      </c>
      <c r="K65" s="6">
        <f t="shared" si="6"/>
        <v>93.88</v>
      </c>
      <c r="L65" s="6">
        <f>SUM(L61:L64)</f>
        <v>505.39</v>
      </c>
    </row>
    <row r="66" spans="1:12" s="66" customFormat="1" ht="15" customHeight="1" x14ac:dyDescent="0.25">
      <c r="A66" s="36" t="s">
        <v>131</v>
      </c>
      <c r="B66" s="57"/>
      <c r="C66" s="36">
        <f>C65+C59+C55+C45</f>
        <v>1462</v>
      </c>
      <c r="D66" s="57"/>
      <c r="E66" s="57"/>
      <c r="F66" s="57"/>
      <c r="G66" s="36">
        <f>G65+G59+G55+G45</f>
        <v>1422.1799999999998</v>
      </c>
      <c r="H66" s="36">
        <f>H65+H59+H55+H45</f>
        <v>1846</v>
      </c>
      <c r="I66" s="57"/>
      <c r="J66" s="57"/>
      <c r="K66" s="57"/>
      <c r="L66" s="36">
        <f>L65+L59+L55+L45</f>
        <v>1729.4</v>
      </c>
    </row>
    <row r="67" spans="1:12" s="66" customFormat="1" x14ac:dyDescent="0.25"/>
    <row r="68" spans="1:12" s="66" customFormat="1" ht="15" customHeight="1" x14ac:dyDescent="0.25">
      <c r="A68" s="204">
        <v>44588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9"/>
    </row>
    <row r="69" spans="1:12" s="66" customFormat="1" ht="15" customHeight="1" x14ac:dyDescent="0.25">
      <c r="A69" s="207" t="s">
        <v>116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9"/>
    </row>
    <row r="70" spans="1:12" s="55" customFormat="1" ht="15" customHeight="1" x14ac:dyDescent="0.25">
      <c r="A70" s="6">
        <v>100</v>
      </c>
      <c r="B70" s="11" t="s">
        <v>70</v>
      </c>
      <c r="C70" s="3">
        <v>150</v>
      </c>
      <c r="D70" s="3">
        <v>4.1900000000000004</v>
      </c>
      <c r="E70" s="3">
        <v>4.59</v>
      </c>
      <c r="F70" s="3">
        <v>14.8</v>
      </c>
      <c r="G70" s="3">
        <v>117.06</v>
      </c>
      <c r="H70" s="3">
        <v>200</v>
      </c>
      <c r="I70" s="3">
        <v>5.59</v>
      </c>
      <c r="J70" s="3">
        <v>6.12</v>
      </c>
      <c r="K70" s="3">
        <v>19.73</v>
      </c>
      <c r="L70" s="3">
        <v>156.1</v>
      </c>
    </row>
    <row r="71" spans="1:12" s="55" customFormat="1" ht="15.75" customHeight="1" x14ac:dyDescent="0.25">
      <c r="A71" s="6">
        <v>1</v>
      </c>
      <c r="B71" s="12" t="s">
        <v>110</v>
      </c>
      <c r="C71" s="6">
        <v>36</v>
      </c>
      <c r="D71" s="6">
        <v>2.17</v>
      </c>
      <c r="E71" s="6">
        <v>6.79</v>
      </c>
      <c r="F71" s="6">
        <v>13.15</v>
      </c>
      <c r="G71" s="6">
        <v>122.4</v>
      </c>
      <c r="H71" s="6">
        <v>37</v>
      </c>
      <c r="I71" s="6">
        <v>2.2599999999999998</v>
      </c>
      <c r="J71" s="6">
        <v>6.98</v>
      </c>
      <c r="K71" s="6">
        <v>13.52</v>
      </c>
      <c r="L71" s="6">
        <v>125.8</v>
      </c>
    </row>
    <row r="72" spans="1:12" s="55" customFormat="1" ht="15.75" customHeight="1" x14ac:dyDescent="0.25">
      <c r="A72" s="6">
        <v>416</v>
      </c>
      <c r="B72" s="12" t="s">
        <v>108</v>
      </c>
      <c r="C72" s="6">
        <v>150</v>
      </c>
      <c r="D72" s="6">
        <v>3.15</v>
      </c>
      <c r="E72" s="6">
        <v>2.72</v>
      </c>
      <c r="F72" s="6">
        <v>12.96</v>
      </c>
      <c r="G72" s="6">
        <v>89</v>
      </c>
      <c r="H72" s="6">
        <v>200</v>
      </c>
      <c r="I72" s="6">
        <v>4.2</v>
      </c>
      <c r="J72" s="6">
        <v>3.62</v>
      </c>
      <c r="K72" s="6">
        <v>17.28</v>
      </c>
      <c r="L72" s="6">
        <v>118.66</v>
      </c>
    </row>
    <row r="73" spans="1:12" s="66" customFormat="1" ht="15" customHeight="1" x14ac:dyDescent="0.25">
      <c r="A73" s="80" t="s">
        <v>111</v>
      </c>
      <c r="B73" s="81"/>
      <c r="C73" s="6">
        <f t="shared" ref="C73:H73" si="7">SUM(C70:C72)</f>
        <v>336</v>
      </c>
      <c r="D73" s="6">
        <f t="shared" si="7"/>
        <v>9.51</v>
      </c>
      <c r="E73" s="6">
        <f t="shared" si="7"/>
        <v>14.1</v>
      </c>
      <c r="F73" s="6">
        <f t="shared" si="7"/>
        <v>40.910000000000004</v>
      </c>
      <c r="G73" s="6">
        <f t="shared" si="7"/>
        <v>328.46000000000004</v>
      </c>
      <c r="H73" s="6">
        <f t="shared" si="7"/>
        <v>437</v>
      </c>
      <c r="I73" s="6">
        <f>SUM(I70:I72)</f>
        <v>12.05</v>
      </c>
      <c r="J73" s="6">
        <f>SUM(J70:J72)</f>
        <v>16.720000000000002</v>
      </c>
      <c r="K73" s="6">
        <f>SUM(K70:K72)</f>
        <v>50.53</v>
      </c>
      <c r="L73" s="6">
        <f>SUM(L70:L72)</f>
        <v>400.55999999999995</v>
      </c>
    </row>
    <row r="74" spans="1:12" s="66" customFormat="1" ht="15" customHeight="1" x14ac:dyDescent="0.25">
      <c r="A74" s="58"/>
      <c r="B74" s="58"/>
      <c r="C74" s="58"/>
      <c r="D74" s="37"/>
      <c r="E74" s="37"/>
      <c r="F74" s="37"/>
      <c r="G74" s="37"/>
      <c r="H74" s="37"/>
      <c r="I74" s="37"/>
      <c r="J74" s="37"/>
      <c r="K74" s="37"/>
      <c r="L74" s="37"/>
    </row>
    <row r="75" spans="1:12" s="66" customFormat="1" ht="15" customHeight="1" x14ac:dyDescent="0.25">
      <c r="A75" s="207" t="s">
        <v>117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9"/>
    </row>
    <row r="76" spans="1:12" s="55" customFormat="1" x14ac:dyDescent="0.25">
      <c r="A76" s="6">
        <v>80</v>
      </c>
      <c r="B76" s="11" t="s">
        <v>53</v>
      </c>
      <c r="C76" s="3">
        <v>150</v>
      </c>
      <c r="D76" s="3">
        <v>3.02</v>
      </c>
      <c r="E76" s="3">
        <v>6.78</v>
      </c>
      <c r="F76" s="3">
        <v>19.43</v>
      </c>
      <c r="G76" s="3">
        <v>89.76</v>
      </c>
      <c r="H76" s="3">
        <v>200</v>
      </c>
      <c r="I76" s="3">
        <v>4.03</v>
      </c>
      <c r="J76" s="3">
        <v>9.0399999999999991</v>
      </c>
      <c r="K76" s="3">
        <v>25.91</v>
      </c>
      <c r="L76" s="3">
        <v>119.68</v>
      </c>
    </row>
    <row r="77" spans="1:12" s="55" customFormat="1" x14ac:dyDescent="0.25">
      <c r="A77" s="6">
        <v>332</v>
      </c>
      <c r="B77" s="48" t="s">
        <v>91</v>
      </c>
      <c r="C77" s="6">
        <v>120</v>
      </c>
      <c r="D77" s="6">
        <v>2.92</v>
      </c>
      <c r="E77" s="6">
        <v>4.29</v>
      </c>
      <c r="F77" s="6">
        <v>29.34</v>
      </c>
      <c r="G77" s="6">
        <v>167.76</v>
      </c>
      <c r="H77" s="3">
        <v>130</v>
      </c>
      <c r="I77" s="4">
        <v>3.37</v>
      </c>
      <c r="J77" s="4">
        <v>4.34</v>
      </c>
      <c r="K77" s="4">
        <v>34.92</v>
      </c>
      <c r="L77" s="3">
        <v>195.15</v>
      </c>
    </row>
    <row r="78" spans="1:12" s="55" customFormat="1" x14ac:dyDescent="0.25">
      <c r="A78" s="6">
        <v>263</v>
      </c>
      <c r="B78" s="121" t="s">
        <v>152</v>
      </c>
      <c r="C78" s="3">
        <v>80</v>
      </c>
      <c r="D78" s="6">
        <v>13.73</v>
      </c>
      <c r="E78" s="6">
        <v>4.74</v>
      </c>
      <c r="F78" s="6">
        <v>3.42</v>
      </c>
      <c r="G78" s="6">
        <v>112</v>
      </c>
      <c r="H78" s="3">
        <v>90</v>
      </c>
      <c r="I78" s="6">
        <v>15.45</v>
      </c>
      <c r="J78" s="6">
        <v>5.34</v>
      </c>
      <c r="K78" s="6">
        <v>3.85</v>
      </c>
      <c r="L78" s="6">
        <v>126</v>
      </c>
    </row>
    <row r="79" spans="1:12" s="55" customFormat="1" ht="15.75" customHeight="1" x14ac:dyDescent="0.25">
      <c r="A79" s="6" t="s">
        <v>113</v>
      </c>
      <c r="B79" s="11" t="s">
        <v>76</v>
      </c>
      <c r="C79" s="3">
        <v>40</v>
      </c>
      <c r="D79" s="3">
        <v>0</v>
      </c>
      <c r="E79" s="3">
        <v>2.8</v>
      </c>
      <c r="F79" s="3">
        <v>2.8</v>
      </c>
      <c r="G79" s="3">
        <v>36</v>
      </c>
      <c r="H79" s="3">
        <v>50</v>
      </c>
      <c r="I79" s="3">
        <v>0</v>
      </c>
      <c r="J79" s="3">
        <v>3.5</v>
      </c>
      <c r="K79" s="3">
        <v>3.5</v>
      </c>
      <c r="L79" s="3">
        <v>45</v>
      </c>
    </row>
    <row r="80" spans="1:12" s="55" customFormat="1" ht="15.75" customHeight="1" x14ac:dyDescent="0.25">
      <c r="A80" s="6">
        <v>394</v>
      </c>
      <c r="B80" s="11" t="s">
        <v>156</v>
      </c>
      <c r="C80" s="3">
        <v>150</v>
      </c>
      <c r="D80" s="3">
        <v>0.25</v>
      </c>
      <c r="E80" s="3">
        <v>0</v>
      </c>
      <c r="F80" s="3">
        <v>17</v>
      </c>
      <c r="G80" s="3">
        <v>68.989999999999995</v>
      </c>
      <c r="H80" s="3">
        <v>200</v>
      </c>
      <c r="I80" s="3">
        <v>0.33</v>
      </c>
      <c r="J80" s="3">
        <v>0</v>
      </c>
      <c r="K80" s="3">
        <v>22.67</v>
      </c>
      <c r="L80" s="3">
        <v>91.99</v>
      </c>
    </row>
    <row r="81" spans="1:12" s="55" customFormat="1" ht="15" customHeight="1" x14ac:dyDescent="0.25">
      <c r="A81" s="6" t="s">
        <v>113</v>
      </c>
      <c r="B81" s="10" t="s">
        <v>124</v>
      </c>
      <c r="C81" s="3">
        <v>40</v>
      </c>
      <c r="D81" s="3">
        <v>2.8</v>
      </c>
      <c r="E81" s="3">
        <v>0.28000000000000003</v>
      </c>
      <c r="F81" s="3">
        <v>19.96</v>
      </c>
      <c r="G81" s="3">
        <v>96</v>
      </c>
      <c r="H81" s="3">
        <v>50</v>
      </c>
      <c r="I81" s="3">
        <v>3.5</v>
      </c>
      <c r="J81" s="3">
        <v>0.35</v>
      </c>
      <c r="K81" s="3">
        <v>24.95</v>
      </c>
      <c r="L81" s="3">
        <v>120</v>
      </c>
    </row>
    <row r="82" spans="1:12" s="66" customFormat="1" ht="15" customHeight="1" x14ac:dyDescent="0.25">
      <c r="A82" s="80" t="s">
        <v>111</v>
      </c>
      <c r="B82" s="81"/>
      <c r="C82" s="6">
        <f t="shared" ref="C82:K82" si="8">SUM(C76:C81)</f>
        <v>580</v>
      </c>
      <c r="D82" s="6">
        <f t="shared" si="8"/>
        <v>22.720000000000002</v>
      </c>
      <c r="E82" s="6">
        <f t="shared" si="8"/>
        <v>18.89</v>
      </c>
      <c r="F82" s="6">
        <f t="shared" si="8"/>
        <v>91.949999999999989</v>
      </c>
      <c r="G82" s="6">
        <f>SUM(G76:G81)</f>
        <v>570.51</v>
      </c>
      <c r="H82" s="6">
        <f t="shared" si="8"/>
        <v>720</v>
      </c>
      <c r="I82" s="6">
        <f t="shared" si="8"/>
        <v>26.68</v>
      </c>
      <c r="J82" s="6">
        <f t="shared" si="8"/>
        <v>22.57</v>
      </c>
      <c r="K82" s="6">
        <f t="shared" si="8"/>
        <v>115.8</v>
      </c>
      <c r="L82" s="6">
        <f>SUM(L76:L81)</f>
        <v>697.82</v>
      </c>
    </row>
    <row r="83" spans="1:12" s="66" customFormat="1" ht="15" customHeight="1" x14ac:dyDescent="0.25">
      <c r="A83" s="58"/>
      <c r="B83" s="58"/>
      <c r="C83" s="58"/>
      <c r="D83" s="37"/>
      <c r="E83" s="37"/>
      <c r="F83" s="37"/>
      <c r="G83" s="37"/>
      <c r="H83" s="37"/>
      <c r="I83" s="37"/>
      <c r="J83" s="37"/>
      <c r="K83" s="37"/>
      <c r="L83" s="37"/>
    </row>
    <row r="84" spans="1:12" s="66" customFormat="1" ht="15" customHeight="1" x14ac:dyDescent="0.25">
      <c r="A84" s="207" t="s">
        <v>125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9"/>
    </row>
    <row r="85" spans="1:12" s="55" customFormat="1" x14ac:dyDescent="0.25">
      <c r="A85" s="6" t="s">
        <v>113</v>
      </c>
      <c r="B85" s="12" t="s">
        <v>266</v>
      </c>
      <c r="C85" s="6">
        <v>208</v>
      </c>
      <c r="D85" s="6">
        <v>5.82</v>
      </c>
      <c r="E85" s="6">
        <v>6.66</v>
      </c>
      <c r="F85" s="6">
        <v>17.47</v>
      </c>
      <c r="G85" s="6">
        <v>153.9</v>
      </c>
      <c r="H85" s="6">
        <v>208</v>
      </c>
      <c r="I85" s="6">
        <v>5.82</v>
      </c>
      <c r="J85" s="6">
        <v>6.66</v>
      </c>
      <c r="K85" s="6">
        <v>17.47</v>
      </c>
      <c r="L85" s="6">
        <v>153.9</v>
      </c>
    </row>
    <row r="86" spans="1:12" s="66" customFormat="1" ht="15" customHeight="1" x14ac:dyDescent="0.25">
      <c r="A86" s="59" t="s">
        <v>111</v>
      </c>
      <c r="B86" s="59"/>
      <c r="C86" s="6">
        <f t="shared" ref="C86:L86" si="9">SUM(C85:C85)</f>
        <v>208</v>
      </c>
      <c r="D86" s="6">
        <f t="shared" si="9"/>
        <v>5.82</v>
      </c>
      <c r="E86" s="6">
        <f t="shared" si="9"/>
        <v>6.66</v>
      </c>
      <c r="F86" s="6">
        <f t="shared" si="9"/>
        <v>17.47</v>
      </c>
      <c r="G86" s="6">
        <f t="shared" si="9"/>
        <v>153.9</v>
      </c>
      <c r="H86" s="6">
        <f t="shared" si="9"/>
        <v>208</v>
      </c>
      <c r="I86" s="6">
        <f t="shared" si="9"/>
        <v>5.82</v>
      </c>
      <c r="J86" s="6">
        <f t="shared" si="9"/>
        <v>6.66</v>
      </c>
      <c r="K86" s="6">
        <f t="shared" si="9"/>
        <v>17.47</v>
      </c>
      <c r="L86" s="6">
        <f t="shared" si="9"/>
        <v>153.9</v>
      </c>
    </row>
    <row r="87" spans="1:12" s="66" customFormat="1" ht="15" customHeight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</row>
    <row r="88" spans="1:12" s="66" customFormat="1" ht="15" customHeight="1" x14ac:dyDescent="0.25">
      <c r="A88" s="207" t="s">
        <v>129</v>
      </c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9"/>
    </row>
    <row r="89" spans="1:12" s="55" customFormat="1" x14ac:dyDescent="0.25">
      <c r="A89" s="6">
        <v>114</v>
      </c>
      <c r="B89" s="48" t="s">
        <v>114</v>
      </c>
      <c r="C89" s="6">
        <v>150</v>
      </c>
      <c r="D89" s="6">
        <v>3.52</v>
      </c>
      <c r="E89" s="6">
        <v>6.91</v>
      </c>
      <c r="F89" s="6">
        <v>18.239999999999998</v>
      </c>
      <c r="G89" s="6">
        <v>117.3</v>
      </c>
      <c r="H89" s="6">
        <v>200</v>
      </c>
      <c r="I89" s="6">
        <v>4.6900000000000004</v>
      </c>
      <c r="J89" s="6">
        <v>9.1999999999999993</v>
      </c>
      <c r="K89" s="6">
        <v>13.65</v>
      </c>
      <c r="L89" s="6">
        <v>156.4</v>
      </c>
    </row>
    <row r="90" spans="1:12" s="55" customFormat="1" ht="15.75" customHeight="1" x14ac:dyDescent="0.25">
      <c r="A90" s="53"/>
      <c r="B90" s="11" t="s">
        <v>52</v>
      </c>
      <c r="C90" s="3">
        <v>40</v>
      </c>
      <c r="D90" s="3">
        <v>5.48</v>
      </c>
      <c r="E90" s="3">
        <v>11.16</v>
      </c>
      <c r="F90" s="3">
        <v>0.96</v>
      </c>
      <c r="G90" s="3">
        <v>125.8</v>
      </c>
      <c r="H90" s="3">
        <v>50</v>
      </c>
      <c r="I90" s="3">
        <v>6.85</v>
      </c>
      <c r="J90" s="3">
        <v>13.95</v>
      </c>
      <c r="K90" s="3">
        <v>1.2</v>
      </c>
      <c r="L90" s="3">
        <v>157.25</v>
      </c>
    </row>
    <row r="91" spans="1:12" s="55" customFormat="1" x14ac:dyDescent="0.25">
      <c r="A91" s="6">
        <v>410</v>
      </c>
      <c r="B91" s="10" t="s">
        <v>20</v>
      </c>
      <c r="C91" s="3">
        <v>150</v>
      </c>
      <c r="D91" s="3">
        <v>0.09</v>
      </c>
      <c r="E91" s="3">
        <v>0</v>
      </c>
      <c r="F91" s="3">
        <v>9.0299999999999994</v>
      </c>
      <c r="G91" s="3">
        <v>36.479999999999997</v>
      </c>
      <c r="H91" s="3">
        <v>200</v>
      </c>
      <c r="I91" s="3">
        <v>0.12</v>
      </c>
      <c r="J91" s="3">
        <v>0</v>
      </c>
      <c r="K91" s="3">
        <v>12.04</v>
      </c>
      <c r="L91" s="3">
        <v>48.64</v>
      </c>
    </row>
    <row r="92" spans="1:12" s="55" customFormat="1" x14ac:dyDescent="0.25">
      <c r="A92" s="6" t="s">
        <v>113</v>
      </c>
      <c r="B92" s="10" t="s">
        <v>16</v>
      </c>
      <c r="C92" s="3">
        <v>40</v>
      </c>
      <c r="D92" s="3">
        <v>3.4</v>
      </c>
      <c r="E92" s="3">
        <v>1.32</v>
      </c>
      <c r="F92" s="3">
        <v>17</v>
      </c>
      <c r="G92" s="3">
        <v>103.6</v>
      </c>
      <c r="H92" s="3">
        <v>50</v>
      </c>
      <c r="I92" s="3">
        <v>4.25</v>
      </c>
      <c r="J92" s="3">
        <v>1.65</v>
      </c>
      <c r="K92" s="3">
        <v>21.25</v>
      </c>
      <c r="L92" s="3">
        <v>129.5</v>
      </c>
    </row>
    <row r="93" spans="1:12" s="66" customFormat="1" ht="15" customHeight="1" x14ac:dyDescent="0.25">
      <c r="A93" s="59" t="s">
        <v>111</v>
      </c>
      <c r="B93" s="59"/>
      <c r="C93" s="6">
        <f t="shared" ref="C93:K93" si="10">SUM(C89:C91)</f>
        <v>340</v>
      </c>
      <c r="D93" s="6">
        <f t="shared" si="10"/>
        <v>9.09</v>
      </c>
      <c r="E93" s="6">
        <f t="shared" si="10"/>
        <v>18.07</v>
      </c>
      <c r="F93" s="6">
        <f t="shared" si="10"/>
        <v>28.229999999999997</v>
      </c>
      <c r="G93" s="6">
        <f t="shared" si="10"/>
        <v>279.58</v>
      </c>
      <c r="H93" s="6">
        <f t="shared" si="10"/>
        <v>450</v>
      </c>
      <c r="I93" s="6">
        <f t="shared" si="10"/>
        <v>11.659999999999998</v>
      </c>
      <c r="J93" s="6">
        <f t="shared" si="10"/>
        <v>23.15</v>
      </c>
      <c r="K93" s="6">
        <f t="shared" si="10"/>
        <v>26.89</v>
      </c>
      <c r="L93" s="6">
        <f>SUM(L89:L92)</f>
        <v>491.78999999999996</v>
      </c>
    </row>
    <row r="94" spans="1:12" s="66" customFormat="1" ht="15" customHeight="1" x14ac:dyDescent="0.25">
      <c r="A94" s="36" t="s">
        <v>131</v>
      </c>
      <c r="B94" s="57"/>
      <c r="C94" s="36">
        <f>C93+C86+C82+C73</f>
        <v>1464</v>
      </c>
      <c r="D94" s="57"/>
      <c r="E94" s="57"/>
      <c r="F94" s="57"/>
      <c r="G94" s="36">
        <f>G93+G86+G82+G73</f>
        <v>1332.45</v>
      </c>
      <c r="H94" s="36">
        <f>H93+H86+H82+H73</f>
        <v>1815</v>
      </c>
      <c r="I94" s="57"/>
      <c r="J94" s="57"/>
      <c r="K94" s="57"/>
      <c r="L94" s="36">
        <f>L93+L86+L82+L73</f>
        <v>1744.07</v>
      </c>
    </row>
    <row r="95" spans="1:12" s="66" customFormat="1" x14ac:dyDescent="0.25"/>
    <row r="96" spans="1:12" s="66" customFormat="1" ht="15" customHeight="1" x14ac:dyDescent="0.25">
      <c r="A96" s="204">
        <v>44589</v>
      </c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9"/>
    </row>
    <row r="97" spans="1:12" s="66" customFormat="1" ht="15" customHeight="1" x14ac:dyDescent="0.25">
      <c r="A97" s="207" t="s">
        <v>116</v>
      </c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9"/>
    </row>
    <row r="98" spans="1:12" s="55" customFormat="1" ht="15.75" customHeight="1" x14ac:dyDescent="0.25">
      <c r="A98" s="6">
        <v>177</v>
      </c>
      <c r="B98" s="11" t="s">
        <v>83</v>
      </c>
      <c r="C98" s="3">
        <v>150</v>
      </c>
      <c r="D98" s="3">
        <v>3.86</v>
      </c>
      <c r="E98" s="3">
        <v>8.2899999999999991</v>
      </c>
      <c r="F98" s="3">
        <v>30.1</v>
      </c>
      <c r="G98" s="3">
        <v>224.6</v>
      </c>
      <c r="H98" s="3">
        <v>180</v>
      </c>
      <c r="I98" s="3">
        <v>4.75</v>
      </c>
      <c r="J98" s="3">
        <v>10.210000000000001</v>
      </c>
      <c r="K98" s="3">
        <v>37.130000000000003</v>
      </c>
      <c r="L98" s="3">
        <v>276.3</v>
      </c>
    </row>
    <row r="99" spans="1:12" s="55" customFormat="1" ht="15.75" customHeight="1" x14ac:dyDescent="0.25">
      <c r="A99" s="6">
        <v>2</v>
      </c>
      <c r="B99" s="64" t="s">
        <v>135</v>
      </c>
      <c r="C99" s="6">
        <v>42</v>
      </c>
      <c r="D99" s="6">
        <v>2.17</v>
      </c>
      <c r="E99" s="6">
        <v>6.79</v>
      </c>
      <c r="F99" s="6">
        <v>13.15</v>
      </c>
      <c r="G99" s="6">
        <v>136.91999999999999</v>
      </c>
      <c r="H99" s="6">
        <v>44</v>
      </c>
      <c r="I99" s="6">
        <v>2.2599999999999998</v>
      </c>
      <c r="J99" s="6">
        <v>6.98</v>
      </c>
      <c r="K99" s="6">
        <v>13.52</v>
      </c>
      <c r="L99" s="6">
        <v>142.74</v>
      </c>
    </row>
    <row r="100" spans="1:12" s="55" customFormat="1" ht="15.75" customHeight="1" x14ac:dyDescent="0.25">
      <c r="A100" s="6">
        <v>413</v>
      </c>
      <c r="B100" s="11" t="s">
        <v>32</v>
      </c>
      <c r="C100" s="3">
        <v>150</v>
      </c>
      <c r="D100" s="3">
        <v>1.05</v>
      </c>
      <c r="E100" s="3">
        <v>1.2</v>
      </c>
      <c r="F100" s="3">
        <v>13.01</v>
      </c>
      <c r="G100" s="3">
        <v>50.18</v>
      </c>
      <c r="H100" s="3">
        <v>200</v>
      </c>
      <c r="I100" s="3">
        <v>1.4</v>
      </c>
      <c r="J100" s="3">
        <v>1.6</v>
      </c>
      <c r="K100" s="3">
        <v>17.350000000000001</v>
      </c>
      <c r="L100" s="3">
        <v>66.989999999999995</v>
      </c>
    </row>
    <row r="101" spans="1:12" s="66" customFormat="1" ht="15" customHeight="1" x14ac:dyDescent="0.25">
      <c r="A101" s="80" t="s">
        <v>111</v>
      </c>
      <c r="B101" s="81"/>
      <c r="C101" s="6">
        <f t="shared" ref="C101:L101" si="11">SUM(C98:C100)</f>
        <v>342</v>
      </c>
      <c r="D101" s="6">
        <f t="shared" si="11"/>
        <v>7.0799999999999992</v>
      </c>
      <c r="E101" s="6">
        <f t="shared" si="11"/>
        <v>16.279999999999998</v>
      </c>
      <c r="F101" s="6">
        <f t="shared" si="11"/>
        <v>56.26</v>
      </c>
      <c r="G101" s="6">
        <f t="shared" si="11"/>
        <v>411.7</v>
      </c>
      <c r="H101" s="6">
        <f t="shared" si="11"/>
        <v>424</v>
      </c>
      <c r="I101" s="6">
        <f t="shared" si="11"/>
        <v>8.41</v>
      </c>
      <c r="J101" s="6">
        <f t="shared" si="11"/>
        <v>18.790000000000003</v>
      </c>
      <c r="K101" s="6">
        <f t="shared" si="11"/>
        <v>68</v>
      </c>
      <c r="L101" s="6">
        <f t="shared" si="11"/>
        <v>486.03000000000003</v>
      </c>
    </row>
    <row r="102" spans="1:12" s="66" customFormat="1" ht="15" customHeight="1" x14ac:dyDescent="0.25">
      <c r="A102" s="58"/>
      <c r="B102" s="58"/>
      <c r="C102" s="58"/>
      <c r="D102" s="37"/>
      <c r="E102" s="37"/>
      <c r="F102" s="37"/>
      <c r="G102" s="37"/>
      <c r="H102" s="37"/>
      <c r="I102" s="37"/>
      <c r="J102" s="37"/>
      <c r="K102" s="37"/>
      <c r="L102" s="37"/>
    </row>
    <row r="103" spans="1:12" s="66" customFormat="1" ht="15" customHeight="1" x14ac:dyDescent="0.25">
      <c r="A103" s="207" t="s">
        <v>117</v>
      </c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9"/>
    </row>
    <row r="104" spans="1:12" s="55" customFormat="1" x14ac:dyDescent="0.25">
      <c r="A104" s="53"/>
      <c r="B104" s="47" t="s">
        <v>49</v>
      </c>
      <c r="C104" s="3">
        <v>150</v>
      </c>
      <c r="D104" s="3">
        <v>1.39</v>
      </c>
      <c r="E104" s="3">
        <v>4.6399999999999997</v>
      </c>
      <c r="F104" s="3">
        <v>9.26</v>
      </c>
      <c r="G104" s="3">
        <v>84.35</v>
      </c>
      <c r="H104" s="3">
        <v>200</v>
      </c>
      <c r="I104" s="3">
        <v>1.85</v>
      </c>
      <c r="J104" s="3">
        <v>6.19</v>
      </c>
      <c r="K104" s="3">
        <v>12.35</v>
      </c>
      <c r="L104" s="3">
        <v>112.47</v>
      </c>
    </row>
    <row r="105" spans="1:12" s="55" customFormat="1" ht="15" customHeight="1" x14ac:dyDescent="0.25">
      <c r="A105" s="6">
        <v>292</v>
      </c>
      <c r="B105" s="11" t="s">
        <v>54</v>
      </c>
      <c r="C105" s="6">
        <v>200</v>
      </c>
      <c r="D105" s="3">
        <v>22.51</v>
      </c>
      <c r="E105" s="3">
        <v>18.600000000000001</v>
      </c>
      <c r="F105" s="3">
        <v>25.72</v>
      </c>
      <c r="G105" s="3">
        <v>299.10000000000002</v>
      </c>
      <c r="H105" s="6">
        <v>220</v>
      </c>
      <c r="I105" s="3">
        <v>24.76</v>
      </c>
      <c r="J105" s="3">
        <v>20.46</v>
      </c>
      <c r="K105" s="3">
        <v>28.29</v>
      </c>
      <c r="L105" s="3">
        <v>329.01</v>
      </c>
    </row>
    <row r="106" spans="1:12" s="55" customFormat="1" ht="15.75" customHeight="1" x14ac:dyDescent="0.25">
      <c r="A106" s="6">
        <v>396</v>
      </c>
      <c r="B106" s="11" t="s">
        <v>28</v>
      </c>
      <c r="C106" s="3">
        <v>150</v>
      </c>
      <c r="D106" s="3">
        <v>0.1</v>
      </c>
      <c r="E106" s="3">
        <v>0</v>
      </c>
      <c r="F106" s="3">
        <v>15.86</v>
      </c>
      <c r="G106" s="3">
        <v>63.8</v>
      </c>
      <c r="H106" s="3">
        <v>200</v>
      </c>
      <c r="I106" s="3">
        <v>0.13</v>
      </c>
      <c r="J106" s="3">
        <v>0</v>
      </c>
      <c r="K106" s="3">
        <v>21.15</v>
      </c>
      <c r="L106" s="3">
        <v>85.1</v>
      </c>
    </row>
    <row r="107" spans="1:12" s="55" customFormat="1" ht="15" customHeight="1" x14ac:dyDescent="0.25">
      <c r="A107" s="6" t="s">
        <v>113</v>
      </c>
      <c r="B107" s="10" t="s">
        <v>124</v>
      </c>
      <c r="C107" s="3">
        <v>40</v>
      </c>
      <c r="D107" s="3">
        <v>2.8</v>
      </c>
      <c r="E107" s="3">
        <v>0.28000000000000003</v>
      </c>
      <c r="F107" s="3">
        <v>19.96</v>
      </c>
      <c r="G107" s="3">
        <v>96</v>
      </c>
      <c r="H107" s="3">
        <v>50</v>
      </c>
      <c r="I107" s="3">
        <v>3.5</v>
      </c>
      <c r="J107" s="3">
        <v>0.35</v>
      </c>
      <c r="K107" s="3">
        <v>24.95</v>
      </c>
      <c r="L107" s="3">
        <v>120</v>
      </c>
    </row>
    <row r="108" spans="1:12" s="66" customFormat="1" ht="15" customHeight="1" x14ac:dyDescent="0.25">
      <c r="A108" s="80" t="s">
        <v>111</v>
      </c>
      <c r="B108" s="81"/>
      <c r="C108" s="6">
        <f t="shared" ref="C108:L108" si="12">SUM(C104:C107)</f>
        <v>540</v>
      </c>
      <c r="D108" s="6">
        <f t="shared" si="12"/>
        <v>26.800000000000004</v>
      </c>
      <c r="E108" s="6">
        <f t="shared" si="12"/>
        <v>23.520000000000003</v>
      </c>
      <c r="F108" s="6">
        <f t="shared" si="12"/>
        <v>70.8</v>
      </c>
      <c r="G108" s="6">
        <f t="shared" si="12"/>
        <v>543.25</v>
      </c>
      <c r="H108" s="6">
        <f t="shared" si="12"/>
        <v>670</v>
      </c>
      <c r="I108" s="6">
        <f t="shared" si="12"/>
        <v>30.240000000000002</v>
      </c>
      <c r="J108" s="6">
        <f t="shared" si="12"/>
        <v>27.000000000000004</v>
      </c>
      <c r="K108" s="6">
        <f t="shared" si="12"/>
        <v>86.74</v>
      </c>
      <c r="L108" s="6">
        <f t="shared" si="12"/>
        <v>646.58000000000004</v>
      </c>
    </row>
    <row r="109" spans="1:12" s="66" customFormat="1" ht="15" customHeight="1" x14ac:dyDescent="0.25">
      <c r="A109" s="58"/>
      <c r="B109" s="58"/>
      <c r="C109" s="58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 s="66" customFormat="1" ht="15" customHeight="1" x14ac:dyDescent="0.25">
      <c r="A110" s="207" t="s">
        <v>125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9"/>
    </row>
    <row r="111" spans="1:12" s="55" customFormat="1" x14ac:dyDescent="0.25">
      <c r="A111" s="6" t="s">
        <v>113</v>
      </c>
      <c r="B111" s="120" t="s">
        <v>182</v>
      </c>
      <c r="C111" s="3">
        <v>200</v>
      </c>
      <c r="D111" s="3">
        <v>0</v>
      </c>
      <c r="E111" s="3">
        <v>0</v>
      </c>
      <c r="F111" s="3">
        <v>22</v>
      </c>
      <c r="G111" s="3">
        <v>90</v>
      </c>
      <c r="H111" s="3">
        <v>200</v>
      </c>
      <c r="I111" s="3">
        <v>0</v>
      </c>
      <c r="J111" s="3">
        <v>0</v>
      </c>
      <c r="K111" s="3">
        <v>22</v>
      </c>
      <c r="L111" s="3">
        <v>90</v>
      </c>
    </row>
    <row r="112" spans="1:12" s="55" customFormat="1" x14ac:dyDescent="0.25">
      <c r="A112" s="6" t="s">
        <v>113</v>
      </c>
      <c r="B112" s="12" t="s">
        <v>112</v>
      </c>
      <c r="C112" s="6"/>
      <c r="D112" s="6"/>
      <c r="E112" s="6"/>
      <c r="F112" s="6"/>
      <c r="G112" s="6"/>
      <c r="H112" s="6">
        <v>30</v>
      </c>
      <c r="I112" s="6">
        <v>2.25</v>
      </c>
      <c r="J112" s="6">
        <v>4.5</v>
      </c>
      <c r="K112" s="6">
        <v>20.399999999999999</v>
      </c>
      <c r="L112" s="6">
        <v>132</v>
      </c>
    </row>
    <row r="113" spans="1:17" s="66" customFormat="1" ht="15" customHeight="1" x14ac:dyDescent="0.25">
      <c r="A113" s="80" t="s">
        <v>111</v>
      </c>
      <c r="B113" s="81"/>
      <c r="C113" s="6">
        <f t="shared" ref="C113:K113" si="13">SUM(C111:C112)</f>
        <v>200</v>
      </c>
      <c r="D113" s="6">
        <f t="shared" si="13"/>
        <v>0</v>
      </c>
      <c r="E113" s="6">
        <f t="shared" si="13"/>
        <v>0</v>
      </c>
      <c r="F113" s="6">
        <f t="shared" si="13"/>
        <v>22</v>
      </c>
      <c r="G113" s="6">
        <f t="shared" si="13"/>
        <v>90</v>
      </c>
      <c r="H113" s="6">
        <f t="shared" si="13"/>
        <v>230</v>
      </c>
      <c r="I113" s="6">
        <f t="shared" si="13"/>
        <v>2.25</v>
      </c>
      <c r="J113" s="6">
        <f t="shared" si="13"/>
        <v>4.5</v>
      </c>
      <c r="K113" s="6">
        <f t="shared" si="13"/>
        <v>42.4</v>
      </c>
      <c r="L113" s="6">
        <f>SUM(L111:L112)</f>
        <v>222</v>
      </c>
    </row>
    <row r="114" spans="1:17" s="66" customFormat="1" ht="15" customHeight="1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</row>
    <row r="115" spans="1:17" s="66" customFormat="1" ht="15" customHeight="1" x14ac:dyDescent="0.25">
      <c r="A115" s="207" t="s">
        <v>129</v>
      </c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9"/>
    </row>
    <row r="116" spans="1:17" s="55" customFormat="1" ht="15.75" customHeight="1" x14ac:dyDescent="0.25">
      <c r="A116" s="6">
        <v>252</v>
      </c>
      <c r="B116" s="20" t="s">
        <v>183</v>
      </c>
      <c r="C116" s="3">
        <v>150</v>
      </c>
      <c r="D116" s="3">
        <v>21.92</v>
      </c>
      <c r="E116" s="3">
        <v>9.08</v>
      </c>
      <c r="F116" s="3">
        <v>21.83</v>
      </c>
      <c r="G116" s="3">
        <v>256.68</v>
      </c>
      <c r="H116" s="3">
        <v>180</v>
      </c>
      <c r="I116" s="3">
        <v>25.57</v>
      </c>
      <c r="J116" s="3">
        <v>10.59</v>
      </c>
      <c r="K116" s="3">
        <v>25.47</v>
      </c>
      <c r="L116" s="3">
        <v>299.45999999999998</v>
      </c>
    </row>
    <row r="117" spans="1:17" s="55" customFormat="1" ht="15.75" customHeight="1" x14ac:dyDescent="0.25">
      <c r="A117" s="6" t="s">
        <v>113</v>
      </c>
      <c r="B117" s="12" t="s">
        <v>190</v>
      </c>
      <c r="C117" s="6">
        <v>25</v>
      </c>
      <c r="D117" s="6">
        <v>1.7</v>
      </c>
      <c r="E117" s="6">
        <v>2.13</v>
      </c>
      <c r="F117" s="6">
        <v>14.25</v>
      </c>
      <c r="G117" s="6">
        <v>76.75</v>
      </c>
      <c r="H117" s="6">
        <v>30</v>
      </c>
      <c r="I117" s="6">
        <v>2.04</v>
      </c>
      <c r="J117" s="6">
        <v>2.5499999999999998</v>
      </c>
      <c r="K117" s="6">
        <v>17.100000000000001</v>
      </c>
      <c r="L117" s="6">
        <v>92.1</v>
      </c>
    </row>
    <row r="118" spans="1:17" s="55" customFormat="1" ht="15" customHeight="1" x14ac:dyDescent="0.25">
      <c r="A118" s="6">
        <v>410</v>
      </c>
      <c r="B118" s="10" t="s">
        <v>130</v>
      </c>
      <c r="C118" s="3">
        <v>150</v>
      </c>
      <c r="D118" s="3">
        <v>4.4999999999999998E-2</v>
      </c>
      <c r="E118" s="3">
        <v>0</v>
      </c>
      <c r="F118" s="3">
        <v>4.51</v>
      </c>
      <c r="G118" s="3">
        <v>18.239999999999998</v>
      </c>
      <c r="H118" s="3">
        <v>200</v>
      </c>
      <c r="I118" s="3">
        <v>0.06</v>
      </c>
      <c r="J118" s="3">
        <v>0</v>
      </c>
      <c r="K118" s="3">
        <v>6.02</v>
      </c>
      <c r="L118" s="3">
        <v>24.32</v>
      </c>
    </row>
    <row r="119" spans="1:17" s="66" customFormat="1" ht="15" customHeight="1" x14ac:dyDescent="0.25">
      <c r="A119" s="59" t="s">
        <v>111</v>
      </c>
      <c r="B119" s="59"/>
      <c r="C119" s="6">
        <f t="shared" ref="C119:L119" si="14">SUM(C116:C118)</f>
        <v>325</v>
      </c>
      <c r="D119" s="6">
        <f t="shared" si="14"/>
        <v>23.665000000000003</v>
      </c>
      <c r="E119" s="6">
        <f t="shared" si="14"/>
        <v>11.21</v>
      </c>
      <c r="F119" s="6">
        <f t="shared" si="14"/>
        <v>40.589999999999996</v>
      </c>
      <c r="G119" s="6">
        <f t="shared" si="14"/>
        <v>351.67</v>
      </c>
      <c r="H119" s="6">
        <f t="shared" si="14"/>
        <v>410</v>
      </c>
      <c r="I119" s="6">
        <f t="shared" si="14"/>
        <v>27.669999999999998</v>
      </c>
      <c r="J119" s="6">
        <f t="shared" si="14"/>
        <v>13.14</v>
      </c>
      <c r="K119" s="6">
        <f t="shared" si="14"/>
        <v>48.59</v>
      </c>
      <c r="L119" s="6">
        <f t="shared" si="14"/>
        <v>415.87999999999994</v>
      </c>
    </row>
    <row r="120" spans="1:17" s="66" customFormat="1" ht="15" customHeight="1" x14ac:dyDescent="0.25">
      <c r="A120" s="36" t="s">
        <v>131</v>
      </c>
      <c r="B120" s="57"/>
      <c r="C120" s="36">
        <f>C119+C113+C108+C101</f>
        <v>1407</v>
      </c>
      <c r="D120" s="57"/>
      <c r="E120" s="57"/>
      <c r="F120" s="57"/>
      <c r="G120" s="36">
        <f>G119+G113+G108+G101</f>
        <v>1396.6200000000001</v>
      </c>
      <c r="H120" s="36">
        <f>H119+H113+H108+H101</f>
        <v>1734</v>
      </c>
      <c r="I120" s="57"/>
      <c r="J120" s="57"/>
      <c r="K120" s="57"/>
      <c r="L120" s="36">
        <f>L119+L113+L108+L101</f>
        <v>1770.49</v>
      </c>
    </row>
    <row r="121" spans="1:17" s="66" customFormat="1" x14ac:dyDescent="0.25"/>
    <row r="122" spans="1:17" s="66" customFormat="1" ht="15" customHeight="1" x14ac:dyDescent="0.25">
      <c r="A122" s="204">
        <v>44592</v>
      </c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9"/>
    </row>
    <row r="123" spans="1:17" s="66" customFormat="1" ht="15" customHeight="1" x14ac:dyDescent="0.25">
      <c r="A123" s="207" t="s">
        <v>116</v>
      </c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9"/>
    </row>
    <row r="124" spans="1:17" s="55" customFormat="1" ht="15" customHeight="1" x14ac:dyDescent="0.25">
      <c r="A124" s="6">
        <v>168</v>
      </c>
      <c r="B124" s="11" t="s">
        <v>58</v>
      </c>
      <c r="C124" s="3">
        <v>150</v>
      </c>
      <c r="D124" s="3">
        <v>4.79</v>
      </c>
      <c r="E124" s="3">
        <v>6.1</v>
      </c>
      <c r="F124" s="3">
        <v>25.68</v>
      </c>
      <c r="G124" s="3">
        <v>176.42</v>
      </c>
      <c r="H124" s="3">
        <v>180</v>
      </c>
      <c r="I124" s="3">
        <v>5.75</v>
      </c>
      <c r="J124" s="3">
        <v>7.32</v>
      </c>
      <c r="K124" s="3">
        <v>25.68</v>
      </c>
      <c r="L124" s="3">
        <v>211.71</v>
      </c>
    </row>
    <row r="125" spans="1:17" s="55" customFormat="1" ht="15.75" customHeight="1" x14ac:dyDescent="0.25">
      <c r="A125" s="6">
        <v>1</v>
      </c>
      <c r="B125" s="12" t="s">
        <v>110</v>
      </c>
      <c r="C125" s="6">
        <v>36</v>
      </c>
      <c r="D125" s="6">
        <v>2.17</v>
      </c>
      <c r="E125" s="6">
        <v>6.79</v>
      </c>
      <c r="F125" s="6">
        <v>13.15</v>
      </c>
      <c r="G125" s="6">
        <v>122.4</v>
      </c>
      <c r="H125" s="6">
        <v>37</v>
      </c>
      <c r="I125" s="6">
        <v>2.2599999999999998</v>
      </c>
      <c r="J125" s="6">
        <v>6.98</v>
      </c>
      <c r="K125" s="6">
        <v>13.52</v>
      </c>
      <c r="L125" s="6">
        <v>122.4</v>
      </c>
    </row>
    <row r="126" spans="1:17" s="55" customFormat="1" x14ac:dyDescent="0.25">
      <c r="A126" s="6">
        <v>412</v>
      </c>
      <c r="B126" s="10" t="s">
        <v>12</v>
      </c>
      <c r="C126" s="3">
        <v>150</v>
      </c>
      <c r="D126" s="3">
        <v>0.05</v>
      </c>
      <c r="E126" s="3">
        <v>0.01</v>
      </c>
      <c r="F126" s="3">
        <v>11.48</v>
      </c>
      <c r="G126" s="3">
        <v>46.22</v>
      </c>
      <c r="H126" s="3">
        <v>200</v>
      </c>
      <c r="I126" s="3">
        <v>0.1</v>
      </c>
      <c r="J126" s="3">
        <v>0.01</v>
      </c>
      <c r="K126" s="3">
        <v>15.31</v>
      </c>
      <c r="L126" s="3">
        <v>61.63</v>
      </c>
      <c r="Q126" s="55" t="s">
        <v>223</v>
      </c>
    </row>
    <row r="127" spans="1:17" s="66" customFormat="1" ht="15" customHeight="1" x14ac:dyDescent="0.25">
      <c r="A127" s="80" t="s">
        <v>111</v>
      </c>
      <c r="B127" s="81"/>
      <c r="C127" s="6">
        <f t="shared" ref="C127:H127" si="15">SUM(C124:C126)</f>
        <v>336</v>
      </c>
      <c r="D127" s="6">
        <f t="shared" si="15"/>
        <v>7.01</v>
      </c>
      <c r="E127" s="6">
        <f t="shared" si="15"/>
        <v>12.9</v>
      </c>
      <c r="F127" s="6">
        <f t="shared" si="15"/>
        <v>50.31</v>
      </c>
      <c r="G127" s="6">
        <f t="shared" si="15"/>
        <v>345.03999999999996</v>
      </c>
      <c r="H127" s="6">
        <f t="shared" si="15"/>
        <v>417</v>
      </c>
      <c r="I127" s="6">
        <f>SUM(I124:I126)</f>
        <v>8.11</v>
      </c>
      <c r="J127" s="6">
        <f>SUM(J124:J126)</f>
        <v>14.31</v>
      </c>
      <c r="K127" s="6">
        <f>SUM(K124:K126)</f>
        <v>54.510000000000005</v>
      </c>
      <c r="L127" s="6">
        <f>SUM(L124:L126)</f>
        <v>395.74</v>
      </c>
    </row>
    <row r="128" spans="1:17" s="66" customFormat="1" ht="15" customHeight="1" x14ac:dyDescent="0.25">
      <c r="A128" s="58"/>
      <c r="B128" s="58"/>
      <c r="C128" s="58"/>
      <c r="D128" s="37"/>
      <c r="E128" s="37"/>
      <c r="F128" s="37"/>
      <c r="G128" s="37"/>
      <c r="H128" s="37"/>
      <c r="I128" s="37"/>
      <c r="J128" s="37"/>
      <c r="K128" s="37"/>
      <c r="L128" s="37"/>
    </row>
    <row r="129" spans="1:12" s="66" customFormat="1" ht="15" customHeight="1" x14ac:dyDescent="0.25">
      <c r="A129" s="207" t="s">
        <v>117</v>
      </c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9"/>
    </row>
    <row r="130" spans="1:12" s="55" customFormat="1" x14ac:dyDescent="0.25">
      <c r="A130" s="53"/>
      <c r="B130" s="11" t="s">
        <v>33</v>
      </c>
      <c r="C130" s="3">
        <v>150</v>
      </c>
      <c r="D130" s="3">
        <v>6</v>
      </c>
      <c r="E130" s="3">
        <v>8.85</v>
      </c>
      <c r="F130" s="3">
        <v>9.24</v>
      </c>
      <c r="G130" s="3">
        <v>155.24</v>
      </c>
      <c r="H130" s="3">
        <v>200</v>
      </c>
      <c r="I130" s="3">
        <v>8</v>
      </c>
      <c r="J130" s="3">
        <v>11.8</v>
      </c>
      <c r="K130" s="3">
        <v>12.32</v>
      </c>
      <c r="L130" s="3">
        <v>206.99</v>
      </c>
    </row>
    <row r="131" spans="1:12" s="55" customFormat="1" ht="15.75" customHeight="1" x14ac:dyDescent="0.25">
      <c r="A131" s="6">
        <v>219</v>
      </c>
      <c r="B131" s="11" t="s">
        <v>34</v>
      </c>
      <c r="C131" s="3">
        <v>120</v>
      </c>
      <c r="D131" s="3">
        <v>4.41</v>
      </c>
      <c r="E131" s="3">
        <v>4.25</v>
      </c>
      <c r="F131" s="3">
        <v>28.27</v>
      </c>
      <c r="G131" s="3">
        <v>168.87</v>
      </c>
      <c r="H131" s="3">
        <v>130</v>
      </c>
      <c r="I131" s="3">
        <v>4.78</v>
      </c>
      <c r="J131" s="3">
        <v>4.5999999999999996</v>
      </c>
      <c r="K131" s="3">
        <v>30.63</v>
      </c>
      <c r="L131" s="3">
        <v>182.94</v>
      </c>
    </row>
    <row r="132" spans="1:12" s="55" customFormat="1" x14ac:dyDescent="0.25">
      <c r="A132" s="6">
        <v>312</v>
      </c>
      <c r="B132" s="47" t="s">
        <v>50</v>
      </c>
      <c r="C132" s="3">
        <v>60</v>
      </c>
      <c r="D132" s="3">
        <v>8.3000000000000007</v>
      </c>
      <c r="E132" s="3">
        <v>5.6</v>
      </c>
      <c r="F132" s="3">
        <v>3.36</v>
      </c>
      <c r="G132" s="3">
        <v>97.04</v>
      </c>
      <c r="H132" s="3">
        <v>70</v>
      </c>
      <c r="I132" s="3">
        <v>9.68</v>
      </c>
      <c r="J132" s="3">
        <v>6.53</v>
      </c>
      <c r="K132" s="3">
        <v>3.92</v>
      </c>
      <c r="L132" s="3">
        <v>113.21</v>
      </c>
    </row>
    <row r="133" spans="1:12" s="55" customFormat="1" x14ac:dyDescent="0.25">
      <c r="A133" s="6">
        <v>385</v>
      </c>
      <c r="B133" s="48" t="s">
        <v>219</v>
      </c>
      <c r="C133" s="6">
        <v>30</v>
      </c>
      <c r="D133" s="6">
        <v>0.5</v>
      </c>
      <c r="E133" s="6">
        <v>4.0199999999999996</v>
      </c>
      <c r="F133" s="6">
        <v>1.5</v>
      </c>
      <c r="G133" s="6">
        <v>44.04</v>
      </c>
      <c r="H133" s="6">
        <v>30</v>
      </c>
      <c r="I133" s="6">
        <v>0.5</v>
      </c>
      <c r="J133" s="6">
        <v>4.0199999999999996</v>
      </c>
      <c r="K133" s="6">
        <v>1.5</v>
      </c>
      <c r="L133" s="6">
        <v>44.04</v>
      </c>
    </row>
    <row r="134" spans="1:12" s="55" customFormat="1" ht="15.75" customHeight="1" x14ac:dyDescent="0.25">
      <c r="A134" s="6">
        <v>34</v>
      </c>
      <c r="B134" s="11" t="s">
        <v>37</v>
      </c>
      <c r="C134" s="3">
        <v>40</v>
      </c>
      <c r="D134" s="3">
        <v>0.88</v>
      </c>
      <c r="E134" s="3">
        <v>2.68</v>
      </c>
      <c r="F134" s="3">
        <v>4.12</v>
      </c>
      <c r="G134" s="3">
        <v>50</v>
      </c>
      <c r="H134" s="3">
        <v>50</v>
      </c>
      <c r="I134" s="3">
        <v>1.1000000000000001</v>
      </c>
      <c r="J134" s="3">
        <v>3.35</v>
      </c>
      <c r="K134" s="3">
        <v>5.15</v>
      </c>
      <c r="L134" s="3">
        <v>55</v>
      </c>
    </row>
    <row r="135" spans="1:12" s="124" customFormat="1" ht="15.75" customHeight="1" x14ac:dyDescent="0.25">
      <c r="A135" s="53">
        <v>394</v>
      </c>
      <c r="B135" s="11" t="s">
        <v>185</v>
      </c>
      <c r="C135" s="32">
        <v>150</v>
      </c>
      <c r="D135" s="32">
        <v>0.25</v>
      </c>
      <c r="E135" s="32">
        <v>0</v>
      </c>
      <c r="F135" s="32">
        <v>17</v>
      </c>
      <c r="G135" s="32">
        <v>68.989999999999995</v>
      </c>
      <c r="H135" s="32">
        <v>200</v>
      </c>
      <c r="I135" s="32">
        <v>0.33</v>
      </c>
      <c r="J135" s="32">
        <v>0</v>
      </c>
      <c r="K135" s="32">
        <v>22.67</v>
      </c>
      <c r="L135" s="32">
        <v>91.99</v>
      </c>
    </row>
    <row r="136" spans="1:12" s="55" customFormat="1" ht="15" customHeight="1" x14ac:dyDescent="0.25">
      <c r="A136" s="6" t="s">
        <v>113</v>
      </c>
      <c r="B136" s="10" t="s">
        <v>124</v>
      </c>
      <c r="C136" s="3">
        <v>40</v>
      </c>
      <c r="D136" s="3">
        <v>2.8</v>
      </c>
      <c r="E136" s="3">
        <v>0.28000000000000003</v>
      </c>
      <c r="F136" s="3">
        <v>19.96</v>
      </c>
      <c r="G136" s="3">
        <v>96</v>
      </c>
      <c r="H136" s="3">
        <v>50</v>
      </c>
      <c r="I136" s="3">
        <v>3.5</v>
      </c>
      <c r="J136" s="3">
        <v>0.35</v>
      </c>
      <c r="K136" s="3">
        <v>24.95</v>
      </c>
      <c r="L136" s="3">
        <v>120</v>
      </c>
    </row>
    <row r="137" spans="1:12" s="66" customFormat="1" ht="15" customHeight="1" x14ac:dyDescent="0.25">
      <c r="A137" s="80" t="s">
        <v>111</v>
      </c>
      <c r="B137" s="81"/>
      <c r="C137" s="6">
        <f t="shared" ref="C137:K137" si="16">SUM(C130:C136)</f>
        <v>590</v>
      </c>
      <c r="D137" s="6">
        <f t="shared" si="16"/>
        <v>23.14</v>
      </c>
      <c r="E137" s="6">
        <f t="shared" si="16"/>
        <v>25.68</v>
      </c>
      <c r="F137" s="6">
        <f t="shared" si="16"/>
        <v>83.449999999999989</v>
      </c>
      <c r="G137" s="6">
        <f t="shared" si="16"/>
        <v>680.18000000000006</v>
      </c>
      <c r="H137" s="6">
        <f t="shared" si="16"/>
        <v>730</v>
      </c>
      <c r="I137" s="6">
        <f t="shared" si="16"/>
        <v>27.89</v>
      </c>
      <c r="J137" s="6">
        <f t="shared" si="16"/>
        <v>30.650000000000002</v>
      </c>
      <c r="K137" s="6">
        <f t="shared" si="16"/>
        <v>101.14</v>
      </c>
      <c r="L137" s="6">
        <f>SUM(L130:L136)</f>
        <v>814.17</v>
      </c>
    </row>
    <row r="138" spans="1:12" s="66" customFormat="1" ht="15" customHeight="1" x14ac:dyDescent="0.25">
      <c r="A138" s="58"/>
      <c r="B138" s="58"/>
      <c r="C138" s="58"/>
      <c r="D138" s="37"/>
      <c r="E138" s="37"/>
      <c r="F138" s="37"/>
      <c r="G138" s="37"/>
      <c r="H138" s="37"/>
      <c r="I138" s="37"/>
      <c r="J138" s="37"/>
      <c r="K138" s="37"/>
      <c r="L138" s="37"/>
    </row>
    <row r="139" spans="1:12" s="66" customFormat="1" ht="15" customHeight="1" x14ac:dyDescent="0.25">
      <c r="A139" s="207" t="s">
        <v>125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9"/>
    </row>
    <row r="140" spans="1:12" s="55" customFormat="1" ht="15.75" customHeight="1" x14ac:dyDescent="0.25">
      <c r="A140" s="6" t="s">
        <v>113</v>
      </c>
      <c r="B140" s="59" t="s">
        <v>128</v>
      </c>
      <c r="C140" s="6">
        <v>200</v>
      </c>
      <c r="D140" s="6">
        <v>6</v>
      </c>
      <c r="E140" s="6">
        <v>6.4</v>
      </c>
      <c r="F140" s="6">
        <v>9.4</v>
      </c>
      <c r="G140" s="6">
        <v>116</v>
      </c>
      <c r="H140" s="6">
        <v>200</v>
      </c>
      <c r="I140" s="6">
        <v>6</v>
      </c>
      <c r="J140" s="6">
        <v>6.4</v>
      </c>
      <c r="K140" s="6">
        <v>9.4</v>
      </c>
      <c r="L140" s="6">
        <v>116</v>
      </c>
    </row>
    <row r="141" spans="1:12" s="66" customFormat="1" ht="15" customHeight="1" x14ac:dyDescent="0.25">
      <c r="A141" s="80" t="s">
        <v>111</v>
      </c>
      <c r="B141" s="81"/>
      <c r="C141" s="6">
        <f t="shared" ref="C141:L141" si="17">SUM(C140:C140)</f>
        <v>200</v>
      </c>
      <c r="D141" s="6">
        <f t="shared" si="17"/>
        <v>6</v>
      </c>
      <c r="E141" s="6">
        <f t="shared" si="17"/>
        <v>6.4</v>
      </c>
      <c r="F141" s="6">
        <f t="shared" si="17"/>
        <v>9.4</v>
      </c>
      <c r="G141" s="6">
        <f t="shared" si="17"/>
        <v>116</v>
      </c>
      <c r="H141" s="6">
        <f t="shared" si="17"/>
        <v>200</v>
      </c>
      <c r="I141" s="6">
        <f t="shared" si="17"/>
        <v>6</v>
      </c>
      <c r="J141" s="6">
        <f t="shared" si="17"/>
        <v>6.4</v>
      </c>
      <c r="K141" s="6">
        <f t="shared" si="17"/>
        <v>9.4</v>
      </c>
      <c r="L141" s="6">
        <f t="shared" si="17"/>
        <v>116</v>
      </c>
    </row>
    <row r="142" spans="1:12" s="66" customFormat="1" ht="15" customHeight="1" x14ac:dyDescent="0.2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</row>
    <row r="143" spans="1:12" s="66" customFormat="1" ht="15" customHeight="1" x14ac:dyDescent="0.25">
      <c r="A143" s="207" t="s">
        <v>129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9"/>
    </row>
    <row r="144" spans="1:12" s="55" customFormat="1" ht="15.75" customHeight="1" x14ac:dyDescent="0.25">
      <c r="A144" s="6">
        <v>233</v>
      </c>
      <c r="B144" s="11" t="s">
        <v>193</v>
      </c>
      <c r="C144" s="3">
        <v>180</v>
      </c>
      <c r="D144" s="3">
        <v>13.8</v>
      </c>
      <c r="E144" s="3">
        <v>17.100000000000001</v>
      </c>
      <c r="F144" s="3">
        <v>20.12</v>
      </c>
      <c r="G144" s="3">
        <v>252</v>
      </c>
      <c r="H144" s="3">
        <v>200</v>
      </c>
      <c r="I144" s="3">
        <v>15.33</v>
      </c>
      <c r="J144" s="3">
        <v>19</v>
      </c>
      <c r="K144" s="3">
        <v>22.36</v>
      </c>
      <c r="L144" s="3">
        <v>280</v>
      </c>
    </row>
    <row r="145" spans="1:12" s="55" customFormat="1" x14ac:dyDescent="0.25">
      <c r="A145" s="6">
        <v>410</v>
      </c>
      <c r="B145" s="10" t="s">
        <v>20</v>
      </c>
      <c r="C145" s="3">
        <v>150</v>
      </c>
      <c r="D145" s="3">
        <v>0.09</v>
      </c>
      <c r="E145" s="3">
        <v>0</v>
      </c>
      <c r="F145" s="3">
        <v>9.0299999999999994</v>
      </c>
      <c r="G145" s="3">
        <v>36.479999999999997</v>
      </c>
      <c r="H145" s="3">
        <v>200</v>
      </c>
      <c r="I145" s="3">
        <v>0.12</v>
      </c>
      <c r="J145" s="3">
        <v>0</v>
      </c>
      <c r="K145" s="3">
        <v>12.04</v>
      </c>
      <c r="L145" s="3">
        <v>48.64</v>
      </c>
    </row>
    <row r="146" spans="1:12" s="55" customFormat="1" x14ac:dyDescent="0.25">
      <c r="A146" s="6" t="s">
        <v>113</v>
      </c>
      <c r="B146" s="10" t="s">
        <v>16</v>
      </c>
      <c r="C146" s="3">
        <v>20</v>
      </c>
      <c r="D146" s="3">
        <v>3.4</v>
      </c>
      <c r="E146" s="3">
        <v>1.32</v>
      </c>
      <c r="F146" s="3">
        <v>17</v>
      </c>
      <c r="G146" s="3">
        <v>51.8</v>
      </c>
      <c r="H146" s="3">
        <v>50</v>
      </c>
      <c r="I146" s="3">
        <v>4.25</v>
      </c>
      <c r="J146" s="3">
        <v>1.65</v>
      </c>
      <c r="K146" s="3">
        <v>21.25</v>
      </c>
      <c r="L146" s="3">
        <v>129.5</v>
      </c>
    </row>
    <row r="147" spans="1:12" s="66" customFormat="1" ht="15" customHeight="1" x14ac:dyDescent="0.25">
      <c r="A147" s="59" t="s">
        <v>111</v>
      </c>
      <c r="B147" s="59"/>
      <c r="C147" s="6">
        <f t="shared" ref="C147:K147" si="18">SUM(C144:C146)</f>
        <v>350</v>
      </c>
      <c r="D147" s="6">
        <f t="shared" si="18"/>
        <v>17.29</v>
      </c>
      <c r="E147" s="6">
        <f t="shared" si="18"/>
        <v>18.420000000000002</v>
      </c>
      <c r="F147" s="6">
        <f t="shared" si="18"/>
        <v>46.15</v>
      </c>
      <c r="G147" s="6">
        <f t="shared" si="18"/>
        <v>340.28000000000003</v>
      </c>
      <c r="H147" s="6">
        <f t="shared" si="18"/>
        <v>450</v>
      </c>
      <c r="I147" s="6">
        <f t="shared" si="18"/>
        <v>19.7</v>
      </c>
      <c r="J147" s="6">
        <f t="shared" si="18"/>
        <v>20.65</v>
      </c>
      <c r="K147" s="6">
        <f t="shared" si="18"/>
        <v>55.65</v>
      </c>
      <c r="L147" s="6">
        <f>SUM(L144:L146)</f>
        <v>458.14</v>
      </c>
    </row>
    <row r="148" spans="1:12" s="66" customFormat="1" ht="15" customHeight="1" x14ac:dyDescent="0.25">
      <c r="A148" s="36" t="s">
        <v>131</v>
      </c>
      <c r="B148" s="57"/>
      <c r="C148" s="36">
        <f>C147+C141+C137+C127</f>
        <v>1476</v>
      </c>
      <c r="D148" s="57"/>
      <c r="E148" s="57"/>
      <c r="F148" s="57"/>
      <c r="G148" s="36">
        <f>G147+G141+G137+G127</f>
        <v>1481.5</v>
      </c>
      <c r="H148" s="36">
        <f>H147+H141+H137+H127</f>
        <v>1797</v>
      </c>
      <c r="I148" s="57"/>
      <c r="J148" s="57"/>
      <c r="K148" s="57"/>
      <c r="L148" s="36">
        <f>L147+L141+L137+L127</f>
        <v>1784.05</v>
      </c>
    </row>
    <row r="149" spans="1:12" s="66" customFormat="1" x14ac:dyDescent="0.25"/>
    <row r="150" spans="1:12" s="66" customFormat="1" ht="15" customHeight="1" x14ac:dyDescent="0.25">
      <c r="A150" s="204">
        <v>44593</v>
      </c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9"/>
    </row>
    <row r="151" spans="1:12" s="66" customFormat="1" ht="15" customHeight="1" x14ac:dyDescent="0.25">
      <c r="A151" s="207" t="s">
        <v>116</v>
      </c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9"/>
    </row>
    <row r="152" spans="1:12" s="55" customFormat="1" ht="15.75" customHeight="1" x14ac:dyDescent="0.25">
      <c r="A152" s="6">
        <v>168</v>
      </c>
      <c r="B152" s="11" t="s">
        <v>77</v>
      </c>
      <c r="C152" s="3">
        <v>150</v>
      </c>
      <c r="D152" s="3">
        <v>3.84</v>
      </c>
      <c r="E152" s="3">
        <v>4.97</v>
      </c>
      <c r="F152" s="3">
        <v>24.46</v>
      </c>
      <c r="G152" s="3">
        <v>157.6</v>
      </c>
      <c r="H152" s="3">
        <v>180</v>
      </c>
      <c r="I152" s="3">
        <v>4.6100000000000003</v>
      </c>
      <c r="J152" s="3">
        <v>5.97</v>
      </c>
      <c r="K152" s="3">
        <v>29.35</v>
      </c>
      <c r="L152" s="3">
        <v>189.12</v>
      </c>
    </row>
    <row r="153" spans="1:12" s="55" customFormat="1" ht="15.75" customHeight="1" x14ac:dyDescent="0.25">
      <c r="A153" s="6">
        <v>3</v>
      </c>
      <c r="B153" s="64" t="s">
        <v>153</v>
      </c>
      <c r="C153" s="6">
        <v>42</v>
      </c>
      <c r="D153" s="6">
        <v>4.41</v>
      </c>
      <c r="E153" s="6">
        <v>6.42</v>
      </c>
      <c r="F153" s="6">
        <v>13.58</v>
      </c>
      <c r="G153" s="6">
        <v>129.69999999999999</v>
      </c>
      <c r="H153" s="6">
        <v>51</v>
      </c>
      <c r="I153" s="6">
        <v>4.7300000000000004</v>
      </c>
      <c r="J153" s="6">
        <v>6.88</v>
      </c>
      <c r="K153" s="6">
        <v>14.56</v>
      </c>
      <c r="L153" s="6">
        <v>139</v>
      </c>
    </row>
    <row r="154" spans="1:12" s="55" customFormat="1" ht="15.75" customHeight="1" x14ac:dyDescent="0.25">
      <c r="A154" s="6">
        <v>410</v>
      </c>
      <c r="B154" s="10" t="s">
        <v>20</v>
      </c>
      <c r="C154" s="3">
        <v>150</v>
      </c>
      <c r="D154" s="3">
        <v>0.09</v>
      </c>
      <c r="E154" s="3">
        <v>0</v>
      </c>
      <c r="F154" s="3">
        <v>9.0299999999999994</v>
      </c>
      <c r="G154" s="3">
        <v>36.479999999999997</v>
      </c>
      <c r="H154" s="3">
        <v>200</v>
      </c>
      <c r="I154" s="3">
        <v>0.12</v>
      </c>
      <c r="J154" s="3">
        <v>0</v>
      </c>
      <c r="K154" s="3">
        <v>12.04</v>
      </c>
      <c r="L154" s="3">
        <v>48.64</v>
      </c>
    </row>
    <row r="155" spans="1:12" s="66" customFormat="1" ht="15" customHeight="1" x14ac:dyDescent="0.25">
      <c r="A155" s="80" t="s">
        <v>111</v>
      </c>
      <c r="B155" s="81"/>
      <c r="C155" s="6">
        <f t="shared" ref="C155:H155" si="19">SUM(C152:C154)</f>
        <v>342</v>
      </c>
      <c r="D155" s="6">
        <f t="shared" si="19"/>
        <v>8.34</v>
      </c>
      <c r="E155" s="6">
        <f t="shared" si="19"/>
        <v>11.39</v>
      </c>
      <c r="F155" s="6">
        <f t="shared" si="19"/>
        <v>47.07</v>
      </c>
      <c r="G155" s="6">
        <f t="shared" si="19"/>
        <v>323.77999999999997</v>
      </c>
      <c r="H155" s="6">
        <f t="shared" si="19"/>
        <v>431</v>
      </c>
      <c r="I155" s="6">
        <f>SUM(I152:I154)</f>
        <v>9.4599999999999991</v>
      </c>
      <c r="J155" s="6">
        <f>SUM(J152:J154)</f>
        <v>12.85</v>
      </c>
      <c r="K155" s="6">
        <f>SUM(K152:K154)</f>
        <v>55.95</v>
      </c>
      <c r="L155" s="6">
        <f>SUM(L152:L154)</f>
        <v>376.76</v>
      </c>
    </row>
    <row r="156" spans="1:12" s="66" customFormat="1" ht="15" customHeight="1" x14ac:dyDescent="0.25">
      <c r="A156" s="58"/>
      <c r="B156" s="58"/>
      <c r="C156" s="58"/>
      <c r="D156" s="37"/>
      <c r="E156" s="37"/>
      <c r="F156" s="37"/>
      <c r="G156" s="37"/>
      <c r="H156" s="37"/>
      <c r="I156" s="37"/>
      <c r="J156" s="37"/>
      <c r="K156" s="37"/>
      <c r="L156" s="37"/>
    </row>
    <row r="157" spans="1:12" s="66" customFormat="1" ht="15" customHeight="1" x14ac:dyDescent="0.25">
      <c r="A157" s="207" t="s">
        <v>117</v>
      </c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9"/>
    </row>
    <row r="158" spans="1:12" s="55" customFormat="1" ht="15.75" customHeight="1" x14ac:dyDescent="0.25">
      <c r="A158" s="6">
        <v>62</v>
      </c>
      <c r="B158" s="11" t="s">
        <v>43</v>
      </c>
      <c r="C158" s="3">
        <v>150</v>
      </c>
      <c r="D158" s="3">
        <v>1.1599999999999999</v>
      </c>
      <c r="E158" s="3">
        <v>3.8</v>
      </c>
      <c r="F158" s="3">
        <v>6.03</v>
      </c>
      <c r="G158" s="3">
        <v>62.5</v>
      </c>
      <c r="H158" s="3">
        <v>200</v>
      </c>
      <c r="I158" s="3">
        <v>1.55</v>
      </c>
      <c r="J158" s="3">
        <v>5.07</v>
      </c>
      <c r="K158" s="3">
        <v>8.0399999999999991</v>
      </c>
      <c r="L158" s="3">
        <v>83.33</v>
      </c>
    </row>
    <row r="159" spans="1:12" s="66" customFormat="1" ht="15.75" customHeight="1" x14ac:dyDescent="0.25">
      <c r="A159" s="6" t="s">
        <v>140</v>
      </c>
      <c r="B159" s="11" t="s">
        <v>26</v>
      </c>
      <c r="C159" s="3">
        <v>120</v>
      </c>
      <c r="D159" s="3">
        <v>13.8</v>
      </c>
      <c r="E159" s="3">
        <v>1.33</v>
      </c>
      <c r="F159" s="3">
        <v>30.48</v>
      </c>
      <c r="G159" s="3">
        <v>185.76</v>
      </c>
      <c r="H159" s="3">
        <v>130</v>
      </c>
      <c r="I159" s="3">
        <v>14.95</v>
      </c>
      <c r="J159" s="3">
        <v>1.44</v>
      </c>
      <c r="K159" s="3">
        <v>33.020000000000003</v>
      </c>
      <c r="L159" s="3">
        <v>201.24</v>
      </c>
    </row>
    <row r="160" spans="1:12" s="66" customFormat="1" ht="15.75" customHeight="1" x14ac:dyDescent="0.25">
      <c r="A160" s="6">
        <v>293</v>
      </c>
      <c r="B160" s="11" t="s">
        <v>27</v>
      </c>
      <c r="C160" s="3">
        <v>80</v>
      </c>
      <c r="D160" s="3">
        <v>14.85</v>
      </c>
      <c r="E160" s="3">
        <v>16.579999999999998</v>
      </c>
      <c r="F160" s="3">
        <v>4.62</v>
      </c>
      <c r="G160" s="3">
        <v>227.03</v>
      </c>
      <c r="H160" s="3">
        <v>90</v>
      </c>
      <c r="I160" s="3">
        <v>16.7</v>
      </c>
      <c r="J160" s="3">
        <v>18.649999999999999</v>
      </c>
      <c r="K160" s="3">
        <v>5.19</v>
      </c>
      <c r="L160" s="3">
        <v>255.4</v>
      </c>
    </row>
    <row r="161" spans="1:12" s="55" customFormat="1" ht="15.75" customHeight="1" x14ac:dyDescent="0.25">
      <c r="A161" s="6">
        <v>396</v>
      </c>
      <c r="B161" s="11" t="s">
        <v>28</v>
      </c>
      <c r="C161" s="3">
        <v>150</v>
      </c>
      <c r="D161" s="3">
        <v>0.1</v>
      </c>
      <c r="E161" s="3">
        <v>0</v>
      </c>
      <c r="F161" s="3">
        <v>15.86</v>
      </c>
      <c r="G161" s="3">
        <v>63.8</v>
      </c>
      <c r="H161" s="3">
        <v>200</v>
      </c>
      <c r="I161" s="3">
        <v>0.13</v>
      </c>
      <c r="J161" s="3">
        <v>0</v>
      </c>
      <c r="K161" s="3">
        <v>21.15</v>
      </c>
      <c r="L161" s="3">
        <v>85.1</v>
      </c>
    </row>
    <row r="162" spans="1:12" s="55" customFormat="1" x14ac:dyDescent="0.25">
      <c r="A162" s="6" t="s">
        <v>113</v>
      </c>
      <c r="B162" s="10" t="s">
        <v>124</v>
      </c>
      <c r="C162" s="3">
        <v>20</v>
      </c>
      <c r="D162" s="3">
        <v>1.4</v>
      </c>
      <c r="E162" s="3">
        <v>0.14000000000000001</v>
      </c>
      <c r="F162" s="3">
        <v>10</v>
      </c>
      <c r="G162" s="3">
        <v>48</v>
      </c>
      <c r="H162" s="3">
        <v>50</v>
      </c>
      <c r="I162" s="3">
        <v>3.5</v>
      </c>
      <c r="J162" s="3">
        <v>0.35</v>
      </c>
      <c r="K162" s="3">
        <v>24.95</v>
      </c>
      <c r="L162" s="3">
        <v>120</v>
      </c>
    </row>
    <row r="163" spans="1:12" s="66" customFormat="1" ht="15" customHeight="1" x14ac:dyDescent="0.25">
      <c r="A163" s="80" t="s">
        <v>111</v>
      </c>
      <c r="B163" s="81"/>
      <c r="C163" s="6">
        <f t="shared" ref="C163:L163" si="20">SUM(C158:C162)</f>
        <v>520</v>
      </c>
      <c r="D163" s="6">
        <f t="shared" si="20"/>
        <v>31.310000000000002</v>
      </c>
      <c r="E163" s="6">
        <f t="shared" si="20"/>
        <v>21.849999999999998</v>
      </c>
      <c r="F163" s="6">
        <f t="shared" si="20"/>
        <v>66.989999999999995</v>
      </c>
      <c r="G163" s="6">
        <f t="shared" si="20"/>
        <v>587.08999999999992</v>
      </c>
      <c r="H163" s="6">
        <f t="shared" si="20"/>
        <v>670</v>
      </c>
      <c r="I163" s="6">
        <f t="shared" si="20"/>
        <v>36.830000000000005</v>
      </c>
      <c r="J163" s="6">
        <f t="shared" si="20"/>
        <v>25.509999999999998</v>
      </c>
      <c r="K163" s="6">
        <f t="shared" si="20"/>
        <v>92.350000000000009</v>
      </c>
      <c r="L163" s="6">
        <f t="shared" si="20"/>
        <v>745.07</v>
      </c>
    </row>
    <row r="164" spans="1:12" s="66" customFormat="1" ht="15" customHeight="1" x14ac:dyDescent="0.25">
      <c r="A164" s="58"/>
      <c r="B164" s="58"/>
      <c r="C164" s="58"/>
      <c r="D164" s="37"/>
      <c r="E164" s="37"/>
      <c r="F164" s="37"/>
      <c r="G164" s="37"/>
      <c r="H164" s="37"/>
      <c r="I164" s="37"/>
      <c r="J164" s="37"/>
      <c r="K164" s="37"/>
      <c r="L164" s="37"/>
    </row>
    <row r="165" spans="1:12" s="66" customFormat="1" ht="15" customHeight="1" x14ac:dyDescent="0.25">
      <c r="A165" s="207" t="s">
        <v>125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9"/>
    </row>
    <row r="166" spans="1:12" s="55" customFormat="1" ht="15.75" customHeight="1" x14ac:dyDescent="0.25">
      <c r="A166" s="6" t="s">
        <v>113</v>
      </c>
      <c r="B166" s="59" t="s">
        <v>128</v>
      </c>
      <c r="C166" s="6">
        <v>200</v>
      </c>
      <c r="D166" s="6">
        <v>6</v>
      </c>
      <c r="E166" s="6">
        <v>6.4</v>
      </c>
      <c r="F166" s="6">
        <v>9.4</v>
      </c>
      <c r="G166" s="6">
        <v>116</v>
      </c>
      <c r="H166" s="6">
        <v>200</v>
      </c>
      <c r="I166" s="6">
        <v>6</v>
      </c>
      <c r="J166" s="6">
        <v>6.4</v>
      </c>
      <c r="K166" s="6">
        <v>9.4</v>
      </c>
      <c r="L166" s="6">
        <v>116</v>
      </c>
    </row>
    <row r="167" spans="1:12" s="55" customFormat="1" x14ac:dyDescent="0.25">
      <c r="A167" s="6" t="s">
        <v>113</v>
      </c>
      <c r="B167" s="12" t="s">
        <v>112</v>
      </c>
      <c r="C167" s="6">
        <v>15</v>
      </c>
      <c r="D167" s="6">
        <v>1.1299999999999999</v>
      </c>
      <c r="E167" s="6">
        <v>2.25</v>
      </c>
      <c r="F167" s="6">
        <v>10.4</v>
      </c>
      <c r="G167" s="6">
        <v>68</v>
      </c>
      <c r="H167" s="6">
        <v>15</v>
      </c>
      <c r="I167" s="6">
        <v>1.1299999999999999</v>
      </c>
      <c r="J167" s="6">
        <v>2.25</v>
      </c>
      <c r="K167" s="6">
        <v>10.4</v>
      </c>
      <c r="L167" s="6">
        <v>68</v>
      </c>
    </row>
    <row r="168" spans="1:12" s="66" customFormat="1" ht="15" customHeight="1" x14ac:dyDescent="0.25">
      <c r="A168" s="80" t="s">
        <v>111</v>
      </c>
      <c r="B168" s="81"/>
      <c r="C168" s="6">
        <f t="shared" ref="C168:K168" si="21">SUM(C166:C167)</f>
        <v>215</v>
      </c>
      <c r="D168" s="6">
        <f t="shared" si="21"/>
        <v>7.13</v>
      </c>
      <c r="E168" s="6">
        <f t="shared" si="21"/>
        <v>8.65</v>
      </c>
      <c r="F168" s="6">
        <f t="shared" si="21"/>
        <v>19.8</v>
      </c>
      <c r="G168" s="6">
        <f t="shared" si="21"/>
        <v>184</v>
      </c>
      <c r="H168" s="6">
        <f t="shared" si="21"/>
        <v>215</v>
      </c>
      <c r="I168" s="6">
        <f t="shared" si="21"/>
        <v>7.13</v>
      </c>
      <c r="J168" s="6">
        <f t="shared" si="21"/>
        <v>8.65</v>
      </c>
      <c r="K168" s="6">
        <f t="shared" si="21"/>
        <v>19.8</v>
      </c>
      <c r="L168" s="6">
        <f>SUM(L166:L167)</f>
        <v>184</v>
      </c>
    </row>
    <row r="169" spans="1:12" s="66" customFormat="1" ht="15" customHeight="1" x14ac:dyDescent="0.25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</row>
    <row r="170" spans="1:12" s="66" customFormat="1" ht="15" customHeight="1" x14ac:dyDescent="0.25">
      <c r="A170" s="207" t="s">
        <v>129</v>
      </c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9"/>
    </row>
    <row r="171" spans="1:12" s="55" customFormat="1" ht="15.75" customHeight="1" x14ac:dyDescent="0.25">
      <c r="A171" s="6">
        <v>217</v>
      </c>
      <c r="B171" s="12" t="s">
        <v>94</v>
      </c>
      <c r="C171" s="6">
        <v>150</v>
      </c>
      <c r="D171" s="6">
        <v>6.3</v>
      </c>
      <c r="E171" s="6">
        <v>5.25</v>
      </c>
      <c r="F171" s="6">
        <v>18.600000000000001</v>
      </c>
      <c r="G171" s="6">
        <v>147.9</v>
      </c>
      <c r="H171" s="6">
        <v>200</v>
      </c>
      <c r="I171" s="6">
        <v>8.4</v>
      </c>
      <c r="J171" s="6">
        <v>7</v>
      </c>
      <c r="K171" s="6">
        <v>24.8</v>
      </c>
      <c r="L171" s="6">
        <v>197.2</v>
      </c>
    </row>
    <row r="172" spans="1:12" s="66" customFormat="1" x14ac:dyDescent="0.25">
      <c r="A172" s="6">
        <v>437</v>
      </c>
      <c r="B172" s="11" t="s">
        <v>80</v>
      </c>
      <c r="C172" s="3">
        <v>40</v>
      </c>
      <c r="D172" s="3">
        <v>3.1</v>
      </c>
      <c r="E172" s="3">
        <v>2.6</v>
      </c>
      <c r="F172" s="3">
        <v>19.32</v>
      </c>
      <c r="G172" s="3">
        <v>113.15</v>
      </c>
      <c r="H172" s="3">
        <v>60</v>
      </c>
      <c r="I172" s="3">
        <v>3.88</v>
      </c>
      <c r="J172" s="3">
        <v>3.25</v>
      </c>
      <c r="K172" s="3">
        <v>24.15</v>
      </c>
      <c r="L172" s="3">
        <v>169.3</v>
      </c>
    </row>
    <row r="173" spans="1:12" s="55" customFormat="1" ht="15.75" customHeight="1" x14ac:dyDescent="0.25">
      <c r="A173" s="6">
        <v>410</v>
      </c>
      <c r="B173" s="10" t="s">
        <v>20</v>
      </c>
      <c r="C173" s="3">
        <v>150</v>
      </c>
      <c r="D173" s="3">
        <v>0.09</v>
      </c>
      <c r="E173" s="3">
        <v>0</v>
      </c>
      <c r="F173" s="3">
        <v>9.0299999999999994</v>
      </c>
      <c r="G173" s="3">
        <v>36.479999999999997</v>
      </c>
      <c r="H173" s="3">
        <v>200</v>
      </c>
      <c r="I173" s="3">
        <v>0.12</v>
      </c>
      <c r="J173" s="3">
        <v>0</v>
      </c>
      <c r="K173" s="3">
        <v>12.04</v>
      </c>
      <c r="L173" s="3">
        <v>48.64</v>
      </c>
    </row>
    <row r="174" spans="1:12" s="66" customFormat="1" x14ac:dyDescent="0.25">
      <c r="A174" s="6" t="s">
        <v>113</v>
      </c>
      <c r="B174" s="10" t="s">
        <v>16</v>
      </c>
      <c r="C174" s="3">
        <v>20</v>
      </c>
      <c r="D174" s="3">
        <v>1.7</v>
      </c>
      <c r="E174" s="3">
        <v>0.66</v>
      </c>
      <c r="F174" s="3">
        <v>8.5</v>
      </c>
      <c r="G174" s="3">
        <v>51.8</v>
      </c>
      <c r="H174" s="3">
        <v>25</v>
      </c>
      <c r="I174" s="3">
        <v>2.13</v>
      </c>
      <c r="J174" s="3">
        <v>0.83</v>
      </c>
      <c r="K174" s="3">
        <v>10.63</v>
      </c>
      <c r="L174" s="3">
        <v>64.7</v>
      </c>
    </row>
    <row r="175" spans="1:12" s="66" customFormat="1" ht="15" customHeight="1" x14ac:dyDescent="0.25">
      <c r="A175" s="59" t="s">
        <v>111</v>
      </c>
      <c r="B175" s="59"/>
      <c r="C175" s="6">
        <f t="shared" ref="C175:K175" si="22">SUM(C171:C174)</f>
        <v>360</v>
      </c>
      <c r="D175" s="6">
        <f t="shared" si="22"/>
        <v>11.19</v>
      </c>
      <c r="E175" s="6">
        <f t="shared" si="22"/>
        <v>8.51</v>
      </c>
      <c r="F175" s="6">
        <f t="shared" si="22"/>
        <v>55.45</v>
      </c>
      <c r="G175" s="6">
        <f t="shared" si="22"/>
        <v>349.33000000000004</v>
      </c>
      <c r="H175" s="6">
        <f t="shared" si="22"/>
        <v>485</v>
      </c>
      <c r="I175" s="6">
        <f t="shared" si="22"/>
        <v>14.530000000000001</v>
      </c>
      <c r="J175" s="6">
        <f t="shared" si="22"/>
        <v>11.08</v>
      </c>
      <c r="K175" s="6">
        <f t="shared" si="22"/>
        <v>71.62</v>
      </c>
      <c r="L175" s="6">
        <f>SUM(L171:L174)</f>
        <v>479.84</v>
      </c>
    </row>
    <row r="176" spans="1:12" s="66" customFormat="1" ht="15" customHeight="1" x14ac:dyDescent="0.25">
      <c r="A176" s="36" t="s">
        <v>131</v>
      </c>
      <c r="B176" s="57"/>
      <c r="C176" s="36">
        <f>C175+C166+C163+C155</f>
        <v>1422</v>
      </c>
      <c r="D176" s="57"/>
      <c r="E176" s="57"/>
      <c r="F176" s="57"/>
      <c r="G176" s="36">
        <f>G175+G168+G163+G155</f>
        <v>1444.2</v>
      </c>
      <c r="H176" s="36">
        <f>H175+H168+H163+H155</f>
        <v>1801</v>
      </c>
      <c r="I176" s="57"/>
      <c r="J176" s="57"/>
      <c r="K176" s="57"/>
      <c r="L176" s="36">
        <f>L175+L168+L163+L155</f>
        <v>1785.6699999999998</v>
      </c>
    </row>
    <row r="177" spans="1:12" s="66" customFormat="1" x14ac:dyDescent="0.25"/>
    <row r="178" spans="1:12" s="66" customFormat="1" ht="15" customHeight="1" x14ac:dyDescent="0.25">
      <c r="A178" s="204">
        <v>44595</v>
      </c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9"/>
    </row>
    <row r="179" spans="1:12" s="66" customFormat="1" ht="15" customHeight="1" x14ac:dyDescent="0.25">
      <c r="A179" s="207" t="s">
        <v>116</v>
      </c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9"/>
    </row>
    <row r="180" spans="1:12" s="55" customFormat="1" ht="15.75" customHeight="1" x14ac:dyDescent="0.25">
      <c r="A180" s="6">
        <v>168</v>
      </c>
      <c r="B180" s="11" t="s">
        <v>48</v>
      </c>
      <c r="C180" s="3">
        <v>150</v>
      </c>
      <c r="D180" s="3">
        <v>5.3</v>
      </c>
      <c r="E180" s="3">
        <v>4.88</v>
      </c>
      <c r="F180" s="3">
        <v>28.93</v>
      </c>
      <c r="G180" s="3">
        <v>180.64</v>
      </c>
      <c r="H180" s="3">
        <v>180</v>
      </c>
      <c r="I180" s="3">
        <v>6.39</v>
      </c>
      <c r="J180" s="3">
        <v>5.86</v>
      </c>
      <c r="K180" s="3">
        <v>34.72</v>
      </c>
      <c r="L180" s="3">
        <v>216.77</v>
      </c>
    </row>
    <row r="181" spans="1:12" s="55" customFormat="1" ht="15.75" customHeight="1" x14ac:dyDescent="0.25">
      <c r="A181" s="6">
        <v>1</v>
      </c>
      <c r="B181" s="12" t="s">
        <v>110</v>
      </c>
      <c r="C181" s="6">
        <v>36</v>
      </c>
      <c r="D181" s="6">
        <v>2.17</v>
      </c>
      <c r="E181" s="6">
        <v>6.79</v>
      </c>
      <c r="F181" s="6">
        <v>13.15</v>
      </c>
      <c r="G181" s="6">
        <v>122.4</v>
      </c>
      <c r="H181" s="6">
        <v>37</v>
      </c>
      <c r="I181" s="6">
        <v>2.2599999999999998</v>
      </c>
      <c r="J181" s="6">
        <v>6.98</v>
      </c>
      <c r="K181" s="6">
        <v>13.52</v>
      </c>
      <c r="L181" s="6">
        <v>122.4</v>
      </c>
    </row>
    <row r="182" spans="1:12" s="55" customFormat="1" ht="15.75" customHeight="1" x14ac:dyDescent="0.25">
      <c r="A182" s="6">
        <v>416</v>
      </c>
      <c r="B182" s="12" t="s">
        <v>108</v>
      </c>
      <c r="C182" s="6">
        <v>150</v>
      </c>
      <c r="D182" s="6">
        <v>3.15</v>
      </c>
      <c r="E182" s="6">
        <v>2.72</v>
      </c>
      <c r="F182" s="6">
        <v>12.96</v>
      </c>
      <c r="G182" s="6">
        <v>89</v>
      </c>
      <c r="H182" s="6">
        <v>200</v>
      </c>
      <c r="I182" s="6">
        <v>4.2</v>
      </c>
      <c r="J182" s="6">
        <v>3.62</v>
      </c>
      <c r="K182" s="6">
        <v>17.28</v>
      </c>
      <c r="L182" s="6">
        <v>118.66</v>
      </c>
    </row>
    <row r="183" spans="1:12" s="66" customFormat="1" ht="15" customHeight="1" x14ac:dyDescent="0.25">
      <c r="A183" s="80" t="s">
        <v>111</v>
      </c>
      <c r="B183" s="81"/>
      <c r="C183" s="6">
        <f t="shared" ref="C183:L183" si="23">SUM(C180:C182)</f>
        <v>336</v>
      </c>
      <c r="D183" s="6">
        <f t="shared" si="23"/>
        <v>10.62</v>
      </c>
      <c r="E183" s="6">
        <f t="shared" si="23"/>
        <v>14.39</v>
      </c>
      <c r="F183" s="6">
        <f t="shared" si="23"/>
        <v>55.04</v>
      </c>
      <c r="G183" s="6">
        <f t="shared" si="23"/>
        <v>392.03999999999996</v>
      </c>
      <c r="H183" s="6">
        <f t="shared" si="23"/>
        <v>417</v>
      </c>
      <c r="I183" s="6">
        <f t="shared" si="23"/>
        <v>12.849999999999998</v>
      </c>
      <c r="J183" s="6">
        <f t="shared" si="23"/>
        <v>16.46</v>
      </c>
      <c r="K183" s="6">
        <f t="shared" si="23"/>
        <v>65.52</v>
      </c>
      <c r="L183" s="6">
        <f t="shared" si="23"/>
        <v>457.83000000000004</v>
      </c>
    </row>
    <row r="184" spans="1:12" s="66" customFormat="1" ht="15" customHeight="1" x14ac:dyDescent="0.25">
      <c r="A184" s="58"/>
      <c r="B184" s="58"/>
      <c r="C184" s="58"/>
      <c r="D184" s="37"/>
      <c r="E184" s="37"/>
      <c r="F184" s="37"/>
      <c r="G184" s="37"/>
      <c r="H184" s="37"/>
      <c r="I184" s="37"/>
      <c r="J184" s="37"/>
      <c r="K184" s="37"/>
      <c r="L184" s="37"/>
    </row>
    <row r="185" spans="1:12" s="66" customFormat="1" ht="15" customHeight="1" x14ac:dyDescent="0.25">
      <c r="A185" s="207" t="s">
        <v>117</v>
      </c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9"/>
    </row>
    <row r="186" spans="1:12" s="55" customFormat="1" x14ac:dyDescent="0.25">
      <c r="A186" s="53"/>
      <c r="B186" s="11" t="s">
        <v>33</v>
      </c>
      <c r="C186" s="3">
        <v>150</v>
      </c>
      <c r="D186" s="3">
        <v>6</v>
      </c>
      <c r="E186" s="3">
        <v>8.85</v>
      </c>
      <c r="F186" s="3">
        <v>9.24</v>
      </c>
      <c r="G186" s="3">
        <v>155.24</v>
      </c>
      <c r="H186" s="3">
        <v>200</v>
      </c>
      <c r="I186" s="3">
        <v>8</v>
      </c>
      <c r="J186" s="3">
        <v>11.8</v>
      </c>
      <c r="K186" s="3">
        <v>12.32</v>
      </c>
      <c r="L186" s="3">
        <v>206.99</v>
      </c>
    </row>
    <row r="187" spans="1:12" s="55" customFormat="1" ht="15.75" customHeight="1" x14ac:dyDescent="0.25">
      <c r="A187" s="6">
        <v>339</v>
      </c>
      <c r="B187" s="10" t="s">
        <v>13</v>
      </c>
      <c r="C187" s="3">
        <v>120</v>
      </c>
      <c r="D187" s="3">
        <v>2.4500000000000002</v>
      </c>
      <c r="E187" s="3">
        <v>3.84</v>
      </c>
      <c r="F187" s="3">
        <v>16.350000000000001</v>
      </c>
      <c r="G187" s="3">
        <v>109.8</v>
      </c>
      <c r="H187" s="3">
        <v>130</v>
      </c>
      <c r="I187" s="3">
        <v>2.65</v>
      </c>
      <c r="J187" s="3">
        <v>4.16</v>
      </c>
      <c r="K187" s="3">
        <v>17.71</v>
      </c>
      <c r="L187" s="3">
        <v>118.95</v>
      </c>
    </row>
    <row r="188" spans="1:12" s="55" customFormat="1" ht="16.5" customHeight="1" x14ac:dyDescent="0.25">
      <c r="A188" s="6">
        <v>277</v>
      </c>
      <c r="B188" s="121" t="s">
        <v>99</v>
      </c>
      <c r="C188" s="3">
        <v>80</v>
      </c>
      <c r="D188" s="6">
        <v>9.73</v>
      </c>
      <c r="E188" s="6">
        <v>3.45</v>
      </c>
      <c r="F188" s="6">
        <v>10.06</v>
      </c>
      <c r="G188" s="6">
        <v>110.66</v>
      </c>
      <c r="H188" s="3">
        <v>90</v>
      </c>
      <c r="I188" s="6">
        <v>10.95</v>
      </c>
      <c r="J188" s="6">
        <v>3.88</v>
      </c>
      <c r="K188" s="6">
        <v>11.32</v>
      </c>
      <c r="L188" s="6">
        <v>124.5</v>
      </c>
    </row>
    <row r="189" spans="1:12" s="55" customFormat="1" x14ac:dyDescent="0.25">
      <c r="A189" s="6">
        <v>385</v>
      </c>
      <c r="B189" s="48" t="s">
        <v>219</v>
      </c>
      <c r="C189" s="6">
        <v>30</v>
      </c>
      <c r="D189" s="6">
        <v>0.5</v>
      </c>
      <c r="E189" s="6">
        <v>4.0199999999999996</v>
      </c>
      <c r="F189" s="6">
        <v>1.5</v>
      </c>
      <c r="G189" s="6">
        <v>44.04</v>
      </c>
      <c r="H189" s="6">
        <v>30</v>
      </c>
      <c r="I189" s="6">
        <v>0.5</v>
      </c>
      <c r="J189" s="6">
        <v>4.0199999999999996</v>
      </c>
      <c r="K189" s="6">
        <v>1.5</v>
      </c>
      <c r="L189" s="6">
        <v>44.04</v>
      </c>
    </row>
    <row r="190" spans="1:12" s="55" customFormat="1" ht="15.75" customHeight="1" x14ac:dyDescent="0.25">
      <c r="A190" s="6">
        <v>394</v>
      </c>
      <c r="B190" s="11" t="s">
        <v>185</v>
      </c>
      <c r="C190" s="3">
        <v>150</v>
      </c>
      <c r="D190" s="3">
        <v>0.25</v>
      </c>
      <c r="E190" s="3">
        <v>0</v>
      </c>
      <c r="F190" s="3">
        <v>17</v>
      </c>
      <c r="G190" s="3">
        <v>68.989999999999995</v>
      </c>
      <c r="H190" s="3">
        <v>200</v>
      </c>
      <c r="I190" s="3">
        <v>0.33</v>
      </c>
      <c r="J190" s="3">
        <v>0</v>
      </c>
      <c r="K190" s="3">
        <v>22.67</v>
      </c>
      <c r="L190" s="3">
        <v>91.99</v>
      </c>
    </row>
    <row r="191" spans="1:12" s="55" customFormat="1" x14ac:dyDescent="0.25">
      <c r="A191" s="6" t="s">
        <v>113</v>
      </c>
      <c r="B191" s="10" t="s">
        <v>124</v>
      </c>
      <c r="C191" s="3">
        <v>20</v>
      </c>
      <c r="D191" s="3">
        <v>1.4</v>
      </c>
      <c r="E191" s="3">
        <v>0.14000000000000001</v>
      </c>
      <c r="F191" s="3">
        <v>10</v>
      </c>
      <c r="G191" s="3">
        <v>48</v>
      </c>
      <c r="H191" s="3">
        <v>25</v>
      </c>
      <c r="I191" s="3">
        <v>1.75</v>
      </c>
      <c r="J191" s="3">
        <v>0.18</v>
      </c>
      <c r="K191" s="3">
        <v>12.48</v>
      </c>
      <c r="L191" s="3">
        <v>60</v>
      </c>
    </row>
    <row r="192" spans="1:12" s="66" customFormat="1" ht="15" customHeight="1" x14ac:dyDescent="0.25">
      <c r="A192" s="80" t="s">
        <v>111</v>
      </c>
      <c r="B192" s="81"/>
      <c r="C192" s="6">
        <f t="shared" ref="C192:L192" si="24">SUM(C186:C191)</f>
        <v>550</v>
      </c>
      <c r="D192" s="6">
        <f t="shared" si="24"/>
        <v>20.329999999999998</v>
      </c>
      <c r="E192" s="6">
        <f t="shared" si="24"/>
        <v>20.3</v>
      </c>
      <c r="F192" s="6">
        <f t="shared" si="24"/>
        <v>64.150000000000006</v>
      </c>
      <c r="G192" s="6">
        <f t="shared" si="24"/>
        <v>536.73</v>
      </c>
      <c r="H192" s="6">
        <f t="shared" si="24"/>
        <v>675</v>
      </c>
      <c r="I192" s="6">
        <f t="shared" si="24"/>
        <v>24.18</v>
      </c>
      <c r="J192" s="6">
        <f t="shared" si="24"/>
        <v>24.04</v>
      </c>
      <c r="K192" s="6">
        <f t="shared" si="24"/>
        <v>78.000000000000014</v>
      </c>
      <c r="L192" s="6">
        <f t="shared" si="24"/>
        <v>646.47</v>
      </c>
    </row>
    <row r="193" spans="1:12" s="66" customFormat="1" ht="15" customHeight="1" x14ac:dyDescent="0.25">
      <c r="A193" s="58"/>
      <c r="B193" s="58"/>
      <c r="C193" s="58"/>
      <c r="D193" s="37"/>
      <c r="E193" s="37"/>
      <c r="F193" s="37"/>
      <c r="G193" s="37"/>
      <c r="H193" s="37"/>
      <c r="I193" s="37"/>
      <c r="J193" s="37"/>
      <c r="K193" s="37"/>
      <c r="L193" s="37"/>
    </row>
    <row r="194" spans="1:12" s="66" customFormat="1" ht="15" customHeight="1" x14ac:dyDescent="0.25">
      <c r="A194" s="207" t="s">
        <v>125</v>
      </c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9"/>
    </row>
    <row r="195" spans="1:12" s="55" customFormat="1" x14ac:dyDescent="0.25">
      <c r="A195" s="6" t="s">
        <v>113</v>
      </c>
      <c r="B195" s="120" t="s">
        <v>182</v>
      </c>
      <c r="C195" s="3">
        <v>200</v>
      </c>
      <c r="D195" s="3">
        <v>0</v>
      </c>
      <c r="E195" s="3">
        <v>0</v>
      </c>
      <c r="F195" s="3">
        <v>22</v>
      </c>
      <c r="G195" s="3">
        <v>90</v>
      </c>
      <c r="H195" s="3">
        <v>200</v>
      </c>
      <c r="I195" s="3">
        <v>0</v>
      </c>
      <c r="J195" s="3">
        <v>0</v>
      </c>
      <c r="K195" s="3">
        <v>22</v>
      </c>
      <c r="L195" s="3">
        <v>90</v>
      </c>
    </row>
    <row r="196" spans="1:12" s="66" customFormat="1" ht="15" customHeight="1" x14ac:dyDescent="0.25">
      <c r="A196" s="80" t="s">
        <v>111</v>
      </c>
      <c r="B196" s="81"/>
      <c r="C196" s="6">
        <v>200</v>
      </c>
      <c r="D196" s="6">
        <f t="shared" ref="D196:K196" si="25">SUM(D195:D195)</f>
        <v>0</v>
      </c>
      <c r="E196" s="6">
        <f t="shared" si="25"/>
        <v>0</v>
      </c>
      <c r="F196" s="6">
        <f t="shared" si="25"/>
        <v>22</v>
      </c>
      <c r="G196" s="6">
        <f t="shared" si="25"/>
        <v>90</v>
      </c>
      <c r="H196" s="6">
        <f t="shared" si="25"/>
        <v>200</v>
      </c>
      <c r="I196" s="6">
        <f t="shared" si="25"/>
        <v>0</v>
      </c>
      <c r="J196" s="6">
        <f t="shared" si="25"/>
        <v>0</v>
      </c>
      <c r="K196" s="6">
        <f t="shared" si="25"/>
        <v>22</v>
      </c>
      <c r="L196" s="6">
        <f>SUM(L195:L195)</f>
        <v>90</v>
      </c>
    </row>
    <row r="197" spans="1:12" s="66" customFormat="1" ht="15" customHeight="1" x14ac:dyDescent="0.25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</row>
    <row r="198" spans="1:12" s="66" customFormat="1" ht="15" customHeight="1" x14ac:dyDescent="0.25">
      <c r="A198" s="207" t="s">
        <v>129</v>
      </c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9"/>
    </row>
    <row r="199" spans="1:12" s="55" customFormat="1" ht="15.75" customHeight="1" x14ac:dyDescent="0.25">
      <c r="A199" s="6">
        <v>220</v>
      </c>
      <c r="B199" s="11" t="s">
        <v>64</v>
      </c>
      <c r="C199" s="3">
        <v>150</v>
      </c>
      <c r="D199" s="3">
        <v>7.56</v>
      </c>
      <c r="E199" s="3">
        <v>10.39</v>
      </c>
      <c r="F199" s="3">
        <v>0.79</v>
      </c>
      <c r="G199" s="3">
        <v>228.45</v>
      </c>
      <c r="H199" s="3">
        <v>200</v>
      </c>
      <c r="I199" s="3">
        <v>10.1</v>
      </c>
      <c r="J199" s="3">
        <v>13.85</v>
      </c>
      <c r="K199" s="3">
        <v>1.1000000000000001</v>
      </c>
      <c r="L199" s="3">
        <v>304.60000000000002</v>
      </c>
    </row>
    <row r="200" spans="1:12" s="55" customFormat="1" ht="15.75" customHeight="1" x14ac:dyDescent="0.25">
      <c r="A200" s="6">
        <v>410</v>
      </c>
      <c r="B200" s="10" t="s">
        <v>20</v>
      </c>
      <c r="C200" s="3">
        <v>150</v>
      </c>
      <c r="D200" s="3">
        <v>0.09</v>
      </c>
      <c r="E200" s="3">
        <v>0</v>
      </c>
      <c r="F200" s="3">
        <v>9.0299999999999994</v>
      </c>
      <c r="G200" s="3">
        <v>36.479999999999997</v>
      </c>
      <c r="H200" s="3">
        <v>200</v>
      </c>
      <c r="I200" s="3">
        <v>0.12</v>
      </c>
      <c r="J200" s="3">
        <v>0</v>
      </c>
      <c r="K200" s="3">
        <v>12.04</v>
      </c>
      <c r="L200" s="3">
        <v>48.64</v>
      </c>
    </row>
    <row r="201" spans="1:12" s="55" customFormat="1" ht="15.75" customHeight="1" x14ac:dyDescent="0.25">
      <c r="A201" s="6" t="s">
        <v>113</v>
      </c>
      <c r="B201" s="59" t="s">
        <v>169</v>
      </c>
      <c r="C201" s="6">
        <v>30</v>
      </c>
      <c r="D201" s="6">
        <v>0.3</v>
      </c>
      <c r="E201" s="6">
        <v>2.13</v>
      </c>
      <c r="F201" s="6">
        <v>20.010000000000002</v>
      </c>
      <c r="G201" s="6">
        <v>100.5</v>
      </c>
      <c r="H201" s="6">
        <v>30</v>
      </c>
      <c r="I201" s="6">
        <v>0.3</v>
      </c>
      <c r="J201" s="6">
        <v>2.13</v>
      </c>
      <c r="K201" s="6">
        <v>20.010000000000002</v>
      </c>
      <c r="L201" s="6">
        <v>100.5</v>
      </c>
    </row>
    <row r="202" spans="1:12" s="55" customFormat="1" ht="15" customHeight="1" x14ac:dyDescent="0.25">
      <c r="A202" s="63" t="s">
        <v>113</v>
      </c>
      <c r="B202" s="10" t="s">
        <v>16</v>
      </c>
      <c r="C202" s="3">
        <v>20</v>
      </c>
      <c r="D202" s="3">
        <v>3.4</v>
      </c>
      <c r="E202" s="3">
        <v>1.32</v>
      </c>
      <c r="F202" s="3">
        <v>17</v>
      </c>
      <c r="G202" s="3">
        <v>51.8</v>
      </c>
      <c r="H202" s="3">
        <v>25</v>
      </c>
      <c r="I202" s="3">
        <v>4.25</v>
      </c>
      <c r="J202" s="3">
        <v>1.65</v>
      </c>
      <c r="K202" s="3">
        <v>21.25</v>
      </c>
      <c r="L202" s="3">
        <v>64.8</v>
      </c>
    </row>
    <row r="203" spans="1:12" s="66" customFormat="1" ht="15" customHeight="1" x14ac:dyDescent="0.25">
      <c r="A203" s="59" t="s">
        <v>111</v>
      </c>
      <c r="B203" s="59"/>
      <c r="C203" s="6">
        <f t="shared" ref="C203:L203" si="26">SUM(C199:C202)</f>
        <v>350</v>
      </c>
      <c r="D203" s="6">
        <f t="shared" si="26"/>
        <v>11.35</v>
      </c>
      <c r="E203" s="6">
        <f t="shared" si="26"/>
        <v>13.84</v>
      </c>
      <c r="F203" s="6">
        <f t="shared" si="26"/>
        <v>46.83</v>
      </c>
      <c r="G203" s="6">
        <f t="shared" si="26"/>
        <v>417.23</v>
      </c>
      <c r="H203" s="6">
        <f t="shared" si="26"/>
        <v>455</v>
      </c>
      <c r="I203" s="6">
        <f t="shared" si="26"/>
        <v>14.77</v>
      </c>
      <c r="J203" s="6">
        <f t="shared" si="26"/>
        <v>17.63</v>
      </c>
      <c r="K203" s="6">
        <f t="shared" si="26"/>
        <v>54.4</v>
      </c>
      <c r="L203" s="6">
        <f t="shared" si="26"/>
        <v>518.54</v>
      </c>
    </row>
    <row r="204" spans="1:12" s="66" customFormat="1" ht="15" customHeight="1" x14ac:dyDescent="0.25">
      <c r="A204" s="36" t="s">
        <v>131</v>
      </c>
      <c r="B204" s="57"/>
      <c r="C204" s="36">
        <f>C203+C196+C192+C183</f>
        <v>1436</v>
      </c>
      <c r="D204" s="57"/>
      <c r="E204" s="57"/>
      <c r="F204" s="57"/>
      <c r="G204" s="36">
        <f>G203+G196+G192+G183</f>
        <v>1436</v>
      </c>
      <c r="H204" s="36">
        <f>H203+H196+H192+H183</f>
        <v>1747</v>
      </c>
      <c r="I204" s="57"/>
      <c r="J204" s="57"/>
      <c r="K204" s="57"/>
      <c r="L204" s="36">
        <f>L203+L196+L192+L183</f>
        <v>1712.8400000000001</v>
      </c>
    </row>
    <row r="206" spans="1:12" s="66" customFormat="1" ht="15" customHeight="1" x14ac:dyDescent="0.25">
      <c r="A206" s="204">
        <v>44596</v>
      </c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9"/>
    </row>
    <row r="207" spans="1:12" s="66" customFormat="1" ht="15" customHeight="1" x14ac:dyDescent="0.25">
      <c r="A207" s="207" t="s">
        <v>116</v>
      </c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9"/>
    </row>
    <row r="208" spans="1:12" s="55" customFormat="1" ht="15.75" customHeight="1" x14ac:dyDescent="0.25">
      <c r="A208" s="6">
        <v>168</v>
      </c>
      <c r="B208" s="11" t="s">
        <v>82</v>
      </c>
      <c r="C208" s="3">
        <v>150</v>
      </c>
      <c r="D208" s="3">
        <v>4.08</v>
      </c>
      <c r="E208" s="3">
        <v>4.08</v>
      </c>
      <c r="F208" s="3">
        <v>25.05</v>
      </c>
      <c r="G208" s="3">
        <v>153</v>
      </c>
      <c r="H208" s="3">
        <v>180</v>
      </c>
      <c r="I208" s="3">
        <v>4.8899999999999997</v>
      </c>
      <c r="J208" s="3">
        <v>3.81</v>
      </c>
      <c r="K208" s="3">
        <v>30.04</v>
      </c>
      <c r="L208" s="3">
        <v>173.7</v>
      </c>
    </row>
    <row r="209" spans="1:12" s="55" customFormat="1" ht="15.75" customHeight="1" x14ac:dyDescent="0.25">
      <c r="A209" s="6">
        <v>1</v>
      </c>
      <c r="B209" s="12" t="s">
        <v>110</v>
      </c>
      <c r="C209" s="6">
        <v>36</v>
      </c>
      <c r="D209" s="6">
        <v>2.17</v>
      </c>
      <c r="E209" s="6">
        <v>6.79</v>
      </c>
      <c r="F209" s="6">
        <v>13.15</v>
      </c>
      <c r="G209" s="6">
        <v>122.4</v>
      </c>
      <c r="H209" s="6">
        <v>37</v>
      </c>
      <c r="I209" s="6">
        <v>2.2599999999999998</v>
      </c>
      <c r="J209" s="6">
        <v>6.98</v>
      </c>
      <c r="K209" s="6">
        <v>13.52</v>
      </c>
      <c r="L209" s="6">
        <v>125.8</v>
      </c>
    </row>
    <row r="210" spans="1:12" s="55" customFormat="1" ht="15.75" customHeight="1" x14ac:dyDescent="0.25">
      <c r="A210" s="6">
        <v>414</v>
      </c>
      <c r="B210" s="11" t="s">
        <v>24</v>
      </c>
      <c r="C210" s="3">
        <v>150</v>
      </c>
      <c r="D210" s="3">
        <v>2.09</v>
      </c>
      <c r="E210" s="3">
        <v>2.39</v>
      </c>
      <c r="F210" s="3">
        <v>14.78</v>
      </c>
      <c r="G210" s="3">
        <v>89.02</v>
      </c>
      <c r="H210" s="3">
        <v>200</v>
      </c>
      <c r="I210" s="3">
        <v>2.79</v>
      </c>
      <c r="J210" s="3">
        <v>3.19</v>
      </c>
      <c r="K210" s="3">
        <v>19.71</v>
      </c>
      <c r="L210" s="3">
        <v>118.69</v>
      </c>
    </row>
    <row r="211" spans="1:12" s="66" customFormat="1" ht="15" customHeight="1" x14ac:dyDescent="0.25">
      <c r="A211" s="80" t="s">
        <v>111</v>
      </c>
      <c r="B211" s="81"/>
      <c r="C211" s="6">
        <f t="shared" ref="C211:H211" si="27">SUM(C208:C210)</f>
        <v>336</v>
      </c>
      <c r="D211" s="6">
        <f t="shared" si="27"/>
        <v>8.34</v>
      </c>
      <c r="E211" s="6">
        <f t="shared" si="27"/>
        <v>13.260000000000002</v>
      </c>
      <c r="F211" s="6">
        <f t="shared" si="27"/>
        <v>52.980000000000004</v>
      </c>
      <c r="G211" s="6">
        <f t="shared" si="27"/>
        <v>364.41999999999996</v>
      </c>
      <c r="H211" s="6">
        <f t="shared" si="27"/>
        <v>417</v>
      </c>
      <c r="I211" s="6">
        <f>SUM(I208:I210)</f>
        <v>9.94</v>
      </c>
      <c r="J211" s="6">
        <f>SUM(J208:J210)</f>
        <v>13.98</v>
      </c>
      <c r="K211" s="6">
        <f>SUM(K208:K210)</f>
        <v>63.27</v>
      </c>
      <c r="L211" s="6">
        <f>SUM(L208:L210)</f>
        <v>418.19</v>
      </c>
    </row>
    <row r="212" spans="1:12" s="66" customFormat="1" ht="15" customHeight="1" x14ac:dyDescent="0.25">
      <c r="A212" s="58"/>
      <c r="B212" s="58"/>
      <c r="C212" s="58"/>
      <c r="D212" s="37"/>
      <c r="E212" s="37"/>
      <c r="F212" s="37"/>
      <c r="G212" s="37"/>
      <c r="H212" s="37"/>
      <c r="I212" s="37"/>
      <c r="J212" s="37"/>
      <c r="K212" s="37"/>
      <c r="L212" s="37"/>
    </row>
    <row r="213" spans="1:12" s="66" customFormat="1" ht="15" customHeight="1" x14ac:dyDescent="0.25">
      <c r="A213" s="207" t="s">
        <v>117</v>
      </c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9"/>
    </row>
    <row r="214" spans="1:12" s="55" customFormat="1" x14ac:dyDescent="0.25">
      <c r="A214" s="6">
        <v>88</v>
      </c>
      <c r="B214" s="48" t="s">
        <v>89</v>
      </c>
      <c r="C214" s="6">
        <v>150</v>
      </c>
      <c r="D214" s="6">
        <v>1.61</v>
      </c>
      <c r="E214" s="6">
        <v>1.7</v>
      </c>
      <c r="F214" s="6">
        <v>10.199999999999999</v>
      </c>
      <c r="G214" s="6">
        <v>62.8</v>
      </c>
      <c r="H214" s="6">
        <v>200</v>
      </c>
      <c r="I214" s="6">
        <v>2.68</v>
      </c>
      <c r="J214" s="6">
        <v>2.83</v>
      </c>
      <c r="K214" s="6">
        <v>17.14</v>
      </c>
      <c r="L214" s="6">
        <v>104.7</v>
      </c>
    </row>
    <row r="215" spans="1:12" s="55" customFormat="1" ht="15.75" customHeight="1" x14ac:dyDescent="0.25">
      <c r="A215" s="6">
        <v>332</v>
      </c>
      <c r="B215" s="11" t="s">
        <v>72</v>
      </c>
      <c r="C215" s="3">
        <v>120</v>
      </c>
      <c r="D215" s="3">
        <v>6.99</v>
      </c>
      <c r="E215" s="3">
        <v>4.34</v>
      </c>
      <c r="F215" s="3">
        <v>36</v>
      </c>
      <c r="G215" s="3">
        <v>211.05</v>
      </c>
      <c r="H215" s="3">
        <v>130</v>
      </c>
      <c r="I215" s="3">
        <v>7.57</v>
      </c>
      <c r="J215" s="3">
        <v>4.7</v>
      </c>
      <c r="K215" s="3">
        <v>39</v>
      </c>
      <c r="L215" s="3">
        <v>228.64</v>
      </c>
    </row>
    <row r="216" spans="1:12" s="55" customFormat="1" ht="15.75" customHeight="1" x14ac:dyDescent="0.25">
      <c r="A216" s="6">
        <v>299</v>
      </c>
      <c r="B216" s="11" t="s">
        <v>61</v>
      </c>
      <c r="C216" s="3">
        <v>60</v>
      </c>
      <c r="D216" s="3">
        <v>5.67</v>
      </c>
      <c r="E216" s="3">
        <v>13.74</v>
      </c>
      <c r="F216" s="3">
        <v>1.34</v>
      </c>
      <c r="G216" s="3">
        <v>154.05000000000001</v>
      </c>
      <c r="H216" s="3">
        <v>70</v>
      </c>
      <c r="I216" s="3">
        <v>6.61</v>
      </c>
      <c r="J216" s="3">
        <v>16.03</v>
      </c>
      <c r="K216" s="3">
        <v>1.56</v>
      </c>
      <c r="L216" s="3">
        <v>179.92</v>
      </c>
    </row>
    <row r="217" spans="1:12" s="55" customFormat="1" x14ac:dyDescent="0.25">
      <c r="A217" s="6">
        <v>366</v>
      </c>
      <c r="B217" s="47" t="s">
        <v>36</v>
      </c>
      <c r="C217" s="3" t="s">
        <v>265</v>
      </c>
      <c r="D217" s="3">
        <v>0.16</v>
      </c>
      <c r="E217" s="3">
        <v>1.1000000000000001</v>
      </c>
      <c r="F217" s="3">
        <v>1.57</v>
      </c>
      <c r="G217" s="3">
        <v>16.850000000000001</v>
      </c>
      <c r="H217" s="3">
        <v>30</v>
      </c>
      <c r="I217" s="3">
        <v>0.16</v>
      </c>
      <c r="J217" s="3">
        <v>1.1000000000000001</v>
      </c>
      <c r="K217" s="3">
        <v>1.57</v>
      </c>
      <c r="L217" s="3">
        <v>16.850000000000001</v>
      </c>
    </row>
    <row r="218" spans="1:12" s="55" customFormat="1" ht="15.75" customHeight="1" x14ac:dyDescent="0.25">
      <c r="A218" s="6">
        <v>396</v>
      </c>
      <c r="B218" s="11" t="s">
        <v>28</v>
      </c>
      <c r="C218" s="3">
        <v>150</v>
      </c>
      <c r="D218" s="3">
        <v>0.1</v>
      </c>
      <c r="E218" s="3">
        <v>0</v>
      </c>
      <c r="F218" s="3">
        <v>15.86</v>
      </c>
      <c r="G218" s="3">
        <v>63.8</v>
      </c>
      <c r="H218" s="3">
        <v>200</v>
      </c>
      <c r="I218" s="3">
        <v>0.13</v>
      </c>
      <c r="J218" s="3">
        <v>0</v>
      </c>
      <c r="K218" s="3">
        <v>21.15</v>
      </c>
      <c r="L218" s="3">
        <v>85.1</v>
      </c>
    </row>
    <row r="219" spans="1:12" s="55" customFormat="1" ht="15" customHeight="1" x14ac:dyDescent="0.25">
      <c r="A219" s="6" t="s">
        <v>113</v>
      </c>
      <c r="B219" s="10" t="s">
        <v>124</v>
      </c>
      <c r="C219" s="3">
        <v>40</v>
      </c>
      <c r="D219" s="3">
        <v>2.8</v>
      </c>
      <c r="E219" s="3">
        <v>0.28000000000000003</v>
      </c>
      <c r="F219" s="3">
        <v>19.96</v>
      </c>
      <c r="G219" s="3">
        <v>96</v>
      </c>
      <c r="H219" s="3">
        <v>50</v>
      </c>
      <c r="I219" s="3">
        <v>3.5</v>
      </c>
      <c r="J219" s="3">
        <v>0.35</v>
      </c>
      <c r="K219" s="3">
        <v>24.95</v>
      </c>
      <c r="L219" s="3">
        <v>120</v>
      </c>
    </row>
    <row r="220" spans="1:12" s="66" customFormat="1" ht="15" customHeight="1" x14ac:dyDescent="0.25">
      <c r="A220" s="80" t="s">
        <v>111</v>
      </c>
      <c r="B220" s="81"/>
      <c r="C220" s="6">
        <f t="shared" ref="C220:L220" si="28">SUM(C214:C219)</f>
        <v>520</v>
      </c>
      <c r="D220" s="6">
        <f t="shared" si="28"/>
        <v>17.329999999999998</v>
      </c>
      <c r="E220" s="6">
        <f t="shared" si="28"/>
        <v>21.160000000000004</v>
      </c>
      <c r="F220" s="6">
        <f t="shared" si="28"/>
        <v>84.93</v>
      </c>
      <c r="G220" s="6">
        <f t="shared" si="28"/>
        <v>604.55000000000007</v>
      </c>
      <c r="H220" s="6">
        <f t="shared" si="28"/>
        <v>680</v>
      </c>
      <c r="I220" s="6">
        <f t="shared" si="28"/>
        <v>20.65</v>
      </c>
      <c r="J220" s="6">
        <f t="shared" si="28"/>
        <v>25.010000000000005</v>
      </c>
      <c r="K220" s="6">
        <f t="shared" si="28"/>
        <v>105.37</v>
      </c>
      <c r="L220" s="6">
        <f t="shared" si="28"/>
        <v>735.21</v>
      </c>
    </row>
    <row r="221" spans="1:12" s="66" customFormat="1" ht="15" customHeight="1" x14ac:dyDescent="0.25">
      <c r="A221" s="58"/>
      <c r="B221" s="58"/>
      <c r="C221" s="58"/>
      <c r="D221" s="37"/>
      <c r="E221" s="37"/>
      <c r="F221" s="37"/>
      <c r="G221" s="37"/>
      <c r="H221" s="37"/>
      <c r="I221" s="37"/>
      <c r="J221" s="37"/>
      <c r="K221" s="37"/>
      <c r="L221" s="37"/>
    </row>
    <row r="222" spans="1:12" s="66" customFormat="1" ht="15" customHeight="1" x14ac:dyDescent="0.25">
      <c r="A222" s="207" t="s">
        <v>125</v>
      </c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9"/>
    </row>
    <row r="223" spans="1:12" s="55" customFormat="1" ht="15.75" customHeight="1" x14ac:dyDescent="0.25">
      <c r="A223" s="6">
        <v>417</v>
      </c>
      <c r="B223" s="11" t="s">
        <v>206</v>
      </c>
      <c r="C223" s="3">
        <v>200</v>
      </c>
      <c r="D223" s="3">
        <v>0.11</v>
      </c>
      <c r="E223" s="3">
        <v>0</v>
      </c>
      <c r="F223" s="3">
        <v>21.1</v>
      </c>
      <c r="G223" s="3">
        <v>84.7</v>
      </c>
      <c r="H223" s="3">
        <v>200</v>
      </c>
      <c r="I223" s="3">
        <v>0.11</v>
      </c>
      <c r="J223" s="3">
        <v>0</v>
      </c>
      <c r="K223" s="3">
        <v>21.1</v>
      </c>
      <c r="L223" s="3">
        <v>84.7</v>
      </c>
    </row>
    <row r="224" spans="1:12" s="66" customFormat="1" ht="15" customHeight="1" x14ac:dyDescent="0.25">
      <c r="A224" s="213" t="s">
        <v>111</v>
      </c>
      <c r="B224" s="214"/>
      <c r="C224" s="215"/>
      <c r="D224" s="6">
        <f>SUM(D223:D223)</f>
        <v>0.11</v>
      </c>
      <c r="E224" s="6">
        <f>SUM(E223:E223)</f>
        <v>0</v>
      </c>
      <c r="F224" s="6">
        <f>SUM(F223:F223)</f>
        <v>21.1</v>
      </c>
      <c r="G224" s="6">
        <f>SUM(G223:G223)</f>
        <v>84.7</v>
      </c>
      <c r="H224" s="6">
        <v>208</v>
      </c>
      <c r="I224" s="6">
        <f>SUM(I223:I223)</f>
        <v>0.11</v>
      </c>
      <c r="J224" s="6">
        <f>SUM(J223:J223)</f>
        <v>0</v>
      </c>
      <c r="K224" s="6">
        <f>SUM(K223:K223)</f>
        <v>21.1</v>
      </c>
      <c r="L224" s="6">
        <f>SUM(L223:L223)</f>
        <v>84.7</v>
      </c>
    </row>
    <row r="225" spans="1:12" s="66" customFormat="1" ht="15" customHeight="1" x14ac:dyDescent="0.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</row>
    <row r="226" spans="1:12" s="66" customFormat="1" ht="15" customHeight="1" x14ac:dyDescent="0.25">
      <c r="A226" s="207" t="s">
        <v>129</v>
      </c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9"/>
    </row>
    <row r="227" spans="1:12" s="66" customFormat="1" ht="15.75" customHeight="1" x14ac:dyDescent="0.25">
      <c r="A227" s="6">
        <v>135</v>
      </c>
      <c r="B227" s="12" t="s">
        <v>178</v>
      </c>
      <c r="C227" s="6">
        <v>180</v>
      </c>
      <c r="D227" s="6">
        <v>21.21</v>
      </c>
      <c r="E227" s="6">
        <v>14.85</v>
      </c>
      <c r="F227" s="6">
        <v>29.47</v>
      </c>
      <c r="G227" s="6">
        <v>328.77</v>
      </c>
      <c r="H227" s="6">
        <v>220</v>
      </c>
      <c r="I227" s="6">
        <v>25.92</v>
      </c>
      <c r="J227" s="6">
        <v>18.149999999999999</v>
      </c>
      <c r="K227" s="6">
        <v>36.020000000000003</v>
      </c>
      <c r="L227" s="6">
        <v>401.81</v>
      </c>
    </row>
    <row r="228" spans="1:12" s="55" customFormat="1" ht="15.75" customHeight="1" x14ac:dyDescent="0.25">
      <c r="A228" s="6" t="s">
        <v>113</v>
      </c>
      <c r="B228" s="12" t="s">
        <v>190</v>
      </c>
      <c r="C228" s="6">
        <v>25</v>
      </c>
      <c r="D228" s="6">
        <v>1.7</v>
      </c>
      <c r="E228" s="6">
        <v>2.13</v>
      </c>
      <c r="F228" s="6">
        <v>14.25</v>
      </c>
      <c r="G228" s="6">
        <v>76.75</v>
      </c>
      <c r="H228" s="6">
        <v>30</v>
      </c>
      <c r="I228" s="6">
        <v>2.04</v>
      </c>
      <c r="J228" s="6">
        <v>2.5499999999999998</v>
      </c>
      <c r="K228" s="6">
        <v>17.100000000000001</v>
      </c>
      <c r="L228" s="6">
        <v>92.1</v>
      </c>
    </row>
    <row r="229" spans="1:12" s="55" customFormat="1" ht="15" customHeight="1" x14ac:dyDescent="0.25">
      <c r="A229" s="6">
        <v>410</v>
      </c>
      <c r="B229" s="10" t="s">
        <v>130</v>
      </c>
      <c r="C229" s="3">
        <v>150</v>
      </c>
      <c r="D229" s="3">
        <v>4.4999999999999998E-2</v>
      </c>
      <c r="E229" s="3">
        <v>0</v>
      </c>
      <c r="F229" s="3">
        <v>4.51</v>
      </c>
      <c r="G229" s="3">
        <v>18.239999999999998</v>
      </c>
      <c r="H229" s="3">
        <v>200</v>
      </c>
      <c r="I229" s="3">
        <v>0.06</v>
      </c>
      <c r="J229" s="3">
        <v>0</v>
      </c>
      <c r="K229" s="3">
        <v>6.02</v>
      </c>
      <c r="L229" s="3">
        <v>24.32</v>
      </c>
    </row>
    <row r="230" spans="1:12" s="66" customFormat="1" ht="15" customHeight="1" x14ac:dyDescent="0.25">
      <c r="A230" s="59" t="s">
        <v>111</v>
      </c>
      <c r="B230" s="59"/>
      <c r="C230" s="6">
        <f>SUM(C227:C229)</f>
        <v>355</v>
      </c>
      <c r="D230" s="6">
        <f t="shared" ref="D230:K230" si="29">SUM(D227:D229)</f>
        <v>22.955000000000002</v>
      </c>
      <c r="E230" s="6">
        <f t="shared" si="29"/>
        <v>16.98</v>
      </c>
      <c r="F230" s="6">
        <f t="shared" si="29"/>
        <v>48.23</v>
      </c>
      <c r="G230" s="6">
        <f>SUM(G227:G229)</f>
        <v>423.76</v>
      </c>
      <c r="H230" s="6">
        <f>SUM(H227:H229)</f>
        <v>450</v>
      </c>
      <c r="I230" s="6">
        <f t="shared" si="29"/>
        <v>28.02</v>
      </c>
      <c r="J230" s="6">
        <f t="shared" si="29"/>
        <v>20.7</v>
      </c>
      <c r="K230" s="6">
        <f t="shared" si="29"/>
        <v>59.14</v>
      </c>
      <c r="L230" s="6">
        <f>SUM(L227:L229)</f>
        <v>518.23</v>
      </c>
    </row>
    <row r="231" spans="1:12" s="66" customFormat="1" ht="15" customHeight="1" x14ac:dyDescent="0.25">
      <c r="A231" s="36" t="s">
        <v>131</v>
      </c>
      <c r="B231" s="57"/>
      <c r="C231" s="36">
        <f>C230+C223+C220+C211</f>
        <v>1411</v>
      </c>
      <c r="D231" s="57"/>
      <c r="E231" s="57"/>
      <c r="F231" s="57"/>
      <c r="G231" s="36">
        <f>G230+G223+G220+G211</f>
        <v>1477.4299999999998</v>
      </c>
      <c r="H231" s="36">
        <f>H230+H223+H220+H211</f>
        <v>1747</v>
      </c>
      <c r="I231" s="57"/>
      <c r="J231" s="57"/>
      <c r="K231" s="57"/>
      <c r="L231" s="36">
        <f>L230+L223+L220+L211</f>
        <v>1756.3300000000002</v>
      </c>
    </row>
    <row r="233" spans="1:12" s="66" customFormat="1" ht="15" customHeight="1" x14ac:dyDescent="0.25">
      <c r="A233" s="204">
        <v>44599</v>
      </c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9"/>
    </row>
    <row r="234" spans="1:12" s="66" customFormat="1" ht="15" customHeight="1" x14ac:dyDescent="0.25">
      <c r="A234" s="207" t="s">
        <v>116</v>
      </c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9"/>
    </row>
    <row r="235" spans="1:12" s="55" customFormat="1" ht="15.75" customHeight="1" x14ac:dyDescent="0.25">
      <c r="A235" s="6">
        <v>168</v>
      </c>
      <c r="B235" s="11" t="s">
        <v>31</v>
      </c>
      <c r="C235" s="3">
        <v>150</v>
      </c>
      <c r="D235" s="3">
        <v>5.96</v>
      </c>
      <c r="E235" s="3">
        <v>6.16</v>
      </c>
      <c r="F235" s="3">
        <v>26.36</v>
      </c>
      <c r="G235" s="3">
        <v>184.63</v>
      </c>
      <c r="H235" s="3">
        <v>180</v>
      </c>
      <c r="I235" s="3">
        <v>7.16</v>
      </c>
      <c r="J235" s="3">
        <v>7.39</v>
      </c>
      <c r="K235" s="3">
        <v>28.94</v>
      </c>
      <c r="L235" s="3">
        <v>221.54</v>
      </c>
    </row>
    <row r="236" spans="1:12" s="55" customFormat="1" ht="15.75" customHeight="1" x14ac:dyDescent="0.25">
      <c r="A236" s="6">
        <v>2</v>
      </c>
      <c r="B236" s="64" t="s">
        <v>135</v>
      </c>
      <c r="C236" s="6">
        <v>42</v>
      </c>
      <c r="D236" s="6">
        <v>2.17</v>
      </c>
      <c r="E236" s="6">
        <v>6.79</v>
      </c>
      <c r="F236" s="6">
        <v>13.15</v>
      </c>
      <c r="G236" s="6">
        <v>136.91999999999999</v>
      </c>
      <c r="H236" s="6">
        <v>44</v>
      </c>
      <c r="I236" s="6">
        <v>2.2599999999999998</v>
      </c>
      <c r="J236" s="6">
        <v>6.98</v>
      </c>
      <c r="K236" s="6">
        <v>13.52</v>
      </c>
      <c r="L236" s="6">
        <v>142.74</v>
      </c>
    </row>
    <row r="237" spans="1:12" s="55" customFormat="1" ht="15" customHeight="1" x14ac:dyDescent="0.25">
      <c r="A237" s="6">
        <v>410</v>
      </c>
      <c r="B237" s="10" t="s">
        <v>130</v>
      </c>
      <c r="C237" s="3">
        <v>150</v>
      </c>
      <c r="D237" s="3">
        <v>4.4999999999999998E-2</v>
      </c>
      <c r="E237" s="3">
        <v>0</v>
      </c>
      <c r="F237" s="3">
        <v>4.51</v>
      </c>
      <c r="G237" s="3">
        <v>18.239999999999998</v>
      </c>
      <c r="H237" s="3">
        <v>200</v>
      </c>
      <c r="I237" s="3">
        <v>0.06</v>
      </c>
      <c r="J237" s="3">
        <v>0</v>
      </c>
      <c r="K237" s="3">
        <v>6.02</v>
      </c>
      <c r="L237" s="3">
        <v>24.32</v>
      </c>
    </row>
    <row r="238" spans="1:12" s="66" customFormat="1" ht="15" customHeight="1" x14ac:dyDescent="0.25">
      <c r="A238" s="80" t="s">
        <v>111</v>
      </c>
      <c r="B238" s="81"/>
      <c r="C238" s="6">
        <f t="shared" ref="C238:H238" si="30">SUM(C235:C237)</f>
        <v>342</v>
      </c>
      <c r="D238" s="6">
        <f t="shared" si="30"/>
        <v>8.1749999999999989</v>
      </c>
      <c r="E238" s="6">
        <f t="shared" si="30"/>
        <v>12.95</v>
      </c>
      <c r="F238" s="6">
        <f t="shared" si="30"/>
        <v>44.019999999999996</v>
      </c>
      <c r="G238" s="6">
        <f t="shared" si="30"/>
        <v>339.78999999999996</v>
      </c>
      <c r="H238" s="6">
        <f t="shared" si="30"/>
        <v>424</v>
      </c>
      <c r="I238" s="6">
        <f>SUM(I235:I237)</f>
        <v>9.48</v>
      </c>
      <c r="J238" s="6">
        <f>SUM(J235:J237)</f>
        <v>14.370000000000001</v>
      </c>
      <c r="K238" s="6">
        <f>SUM(K235:K237)</f>
        <v>48.480000000000004</v>
      </c>
      <c r="L238" s="6">
        <f>SUM(L235:L237)</f>
        <v>388.59999999999997</v>
      </c>
    </row>
    <row r="239" spans="1:12" s="66" customFormat="1" ht="15" customHeight="1" x14ac:dyDescent="0.25">
      <c r="A239" s="58"/>
      <c r="B239" s="58"/>
      <c r="C239" s="58"/>
      <c r="D239" s="37"/>
      <c r="E239" s="37"/>
      <c r="F239" s="37"/>
      <c r="G239" s="37"/>
      <c r="H239" s="37"/>
      <c r="I239" s="37"/>
      <c r="J239" s="37"/>
      <c r="K239" s="37"/>
      <c r="L239" s="37"/>
    </row>
    <row r="240" spans="1:12" s="66" customFormat="1" ht="15" customHeight="1" x14ac:dyDescent="0.25">
      <c r="A240" s="207" t="s">
        <v>117</v>
      </c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9"/>
    </row>
    <row r="241" spans="1:12" s="66" customFormat="1" ht="15.75" customHeight="1" x14ac:dyDescent="0.25">
      <c r="A241" s="6">
        <v>62</v>
      </c>
      <c r="B241" s="11" t="s">
        <v>43</v>
      </c>
      <c r="C241" s="3">
        <v>150</v>
      </c>
      <c r="D241" s="3">
        <v>1.1599999999999999</v>
      </c>
      <c r="E241" s="3">
        <v>3.8</v>
      </c>
      <c r="F241" s="3">
        <v>6.03</v>
      </c>
      <c r="G241" s="3">
        <v>62.5</v>
      </c>
      <c r="H241" s="3">
        <v>200</v>
      </c>
      <c r="I241" s="3">
        <v>1.55</v>
      </c>
      <c r="J241" s="3">
        <v>5.07</v>
      </c>
      <c r="K241" s="3">
        <v>8.0399999999999991</v>
      </c>
      <c r="L241" s="3">
        <v>83.33</v>
      </c>
    </row>
    <row r="242" spans="1:12" s="55" customFormat="1" x14ac:dyDescent="0.25">
      <c r="A242" s="6">
        <v>321</v>
      </c>
      <c r="B242" s="12" t="s">
        <v>162</v>
      </c>
      <c r="C242" s="6">
        <v>180</v>
      </c>
      <c r="D242" s="6">
        <v>16.940000000000001</v>
      </c>
      <c r="E242" s="6">
        <v>14.65</v>
      </c>
      <c r="F242" s="6">
        <v>30.09</v>
      </c>
      <c r="G242" s="6">
        <v>316.8</v>
      </c>
      <c r="H242" s="6">
        <v>200</v>
      </c>
      <c r="I242" s="6">
        <v>18.89</v>
      </c>
      <c r="J242" s="6">
        <v>15.94</v>
      </c>
      <c r="K242" s="6">
        <v>33.44</v>
      </c>
      <c r="L242" s="6">
        <v>352</v>
      </c>
    </row>
    <row r="243" spans="1:12" s="55" customFormat="1" ht="15.75" customHeight="1" x14ac:dyDescent="0.25">
      <c r="A243" s="6" t="s">
        <v>113</v>
      </c>
      <c r="B243" s="12" t="s">
        <v>154</v>
      </c>
      <c r="C243" s="6">
        <v>40</v>
      </c>
      <c r="D243" s="6">
        <v>0</v>
      </c>
      <c r="E243" s="6">
        <v>0</v>
      </c>
      <c r="F243" s="6">
        <v>1.2</v>
      </c>
      <c r="G243" s="6">
        <v>4.8</v>
      </c>
      <c r="H243" s="6">
        <v>50</v>
      </c>
      <c r="I243" s="6">
        <v>0</v>
      </c>
      <c r="J243" s="6">
        <v>0</v>
      </c>
      <c r="K243" s="6">
        <v>1.5</v>
      </c>
      <c r="L243" s="6">
        <v>6</v>
      </c>
    </row>
    <row r="244" spans="1:12" s="66" customFormat="1" ht="15.75" customHeight="1" x14ac:dyDescent="0.25">
      <c r="A244" s="6">
        <v>390</v>
      </c>
      <c r="B244" s="12" t="s">
        <v>139</v>
      </c>
      <c r="C244" s="6">
        <v>150</v>
      </c>
      <c r="D244" s="6">
        <v>0.24</v>
      </c>
      <c r="E244" s="6">
        <v>0.06</v>
      </c>
      <c r="F244" s="6">
        <v>18.149999999999999</v>
      </c>
      <c r="G244" s="6">
        <v>74.099999999999994</v>
      </c>
      <c r="H244" s="6">
        <v>200</v>
      </c>
      <c r="I244" s="6">
        <v>0.32</v>
      </c>
      <c r="J244" s="6">
        <v>0.08</v>
      </c>
      <c r="K244" s="6">
        <v>24.2</v>
      </c>
      <c r="L244" s="6">
        <v>98.8</v>
      </c>
    </row>
    <row r="245" spans="1:12" s="55" customFormat="1" ht="15" customHeight="1" x14ac:dyDescent="0.25">
      <c r="A245" s="6" t="s">
        <v>113</v>
      </c>
      <c r="B245" s="10" t="s">
        <v>124</v>
      </c>
      <c r="C245" s="3">
        <v>40</v>
      </c>
      <c r="D245" s="3">
        <v>2.8</v>
      </c>
      <c r="E245" s="3">
        <v>0.28000000000000003</v>
      </c>
      <c r="F245" s="3">
        <v>19.96</v>
      </c>
      <c r="G245" s="3">
        <v>96</v>
      </c>
      <c r="H245" s="3">
        <v>50</v>
      </c>
      <c r="I245" s="3">
        <v>3.5</v>
      </c>
      <c r="J245" s="3">
        <v>0.35</v>
      </c>
      <c r="K245" s="3">
        <v>24.95</v>
      </c>
      <c r="L245" s="3">
        <v>120</v>
      </c>
    </row>
    <row r="246" spans="1:12" s="66" customFormat="1" ht="15" customHeight="1" x14ac:dyDescent="0.25">
      <c r="A246" s="80" t="s">
        <v>111</v>
      </c>
      <c r="B246" s="81"/>
      <c r="C246" s="6">
        <f t="shared" ref="C246:L246" si="31">SUM(C241:C245)</f>
        <v>560</v>
      </c>
      <c r="D246" s="6">
        <f t="shared" si="31"/>
        <v>21.14</v>
      </c>
      <c r="E246" s="6">
        <f t="shared" si="31"/>
        <v>18.79</v>
      </c>
      <c r="F246" s="6">
        <f t="shared" si="31"/>
        <v>75.430000000000007</v>
      </c>
      <c r="G246" s="6">
        <f t="shared" si="31"/>
        <v>554.20000000000005</v>
      </c>
      <c r="H246" s="6">
        <f t="shared" si="31"/>
        <v>700</v>
      </c>
      <c r="I246" s="6">
        <f t="shared" si="31"/>
        <v>24.26</v>
      </c>
      <c r="J246" s="6">
        <f t="shared" si="31"/>
        <v>21.439999999999998</v>
      </c>
      <c r="K246" s="6">
        <f t="shared" si="31"/>
        <v>92.13</v>
      </c>
      <c r="L246" s="6">
        <f t="shared" si="31"/>
        <v>660.13</v>
      </c>
    </row>
    <row r="247" spans="1:12" s="66" customFormat="1" ht="15" customHeight="1" x14ac:dyDescent="0.25">
      <c r="A247" s="58"/>
      <c r="B247" s="58"/>
      <c r="C247" s="58"/>
      <c r="D247" s="37"/>
      <c r="E247" s="37"/>
      <c r="F247" s="37"/>
      <c r="G247" s="37"/>
      <c r="H247" s="37"/>
      <c r="I247" s="37"/>
      <c r="J247" s="37"/>
      <c r="K247" s="37"/>
      <c r="L247" s="37"/>
    </row>
    <row r="248" spans="1:12" s="66" customFormat="1" ht="15" customHeight="1" x14ac:dyDescent="0.25">
      <c r="A248" s="207" t="s">
        <v>125</v>
      </c>
      <c r="B248" s="208"/>
      <c r="C248" s="208"/>
      <c r="D248" s="208"/>
      <c r="E248" s="208"/>
      <c r="F248" s="208"/>
      <c r="G248" s="208"/>
      <c r="H248" s="208"/>
      <c r="I248" s="208"/>
      <c r="J248" s="208"/>
      <c r="K248" s="208"/>
      <c r="L248" s="209"/>
    </row>
    <row r="249" spans="1:12" s="66" customFormat="1" ht="15.75" customHeight="1" x14ac:dyDescent="0.25">
      <c r="A249" s="6" t="s">
        <v>113</v>
      </c>
      <c r="B249" s="59" t="s">
        <v>128</v>
      </c>
      <c r="C249" s="6">
        <v>150</v>
      </c>
      <c r="D249" s="6">
        <v>4.5</v>
      </c>
      <c r="E249" s="6">
        <v>4.8</v>
      </c>
      <c r="F249" s="6">
        <v>7.05</v>
      </c>
      <c r="G249" s="6">
        <v>87</v>
      </c>
      <c r="H249" s="6">
        <v>200</v>
      </c>
      <c r="I249" s="6">
        <v>6</v>
      </c>
      <c r="J249" s="6">
        <v>6.4</v>
      </c>
      <c r="K249" s="6">
        <v>9.4</v>
      </c>
      <c r="L249" s="6">
        <v>116</v>
      </c>
    </row>
    <row r="250" spans="1:12" s="66" customFormat="1" ht="15" customHeight="1" x14ac:dyDescent="0.25">
      <c r="A250" s="80" t="s">
        <v>111</v>
      </c>
      <c r="B250" s="81"/>
      <c r="C250" s="6">
        <f t="shared" ref="C250:L250" si="32">SUM(C249:C249)</f>
        <v>150</v>
      </c>
      <c r="D250" s="6">
        <f t="shared" si="32"/>
        <v>4.5</v>
      </c>
      <c r="E250" s="6">
        <f t="shared" si="32"/>
        <v>4.8</v>
      </c>
      <c r="F250" s="6">
        <f t="shared" si="32"/>
        <v>7.05</v>
      </c>
      <c r="G250" s="6">
        <f t="shared" si="32"/>
        <v>87</v>
      </c>
      <c r="H250" s="6">
        <f t="shared" si="32"/>
        <v>200</v>
      </c>
      <c r="I250" s="6">
        <f t="shared" si="32"/>
        <v>6</v>
      </c>
      <c r="J250" s="6">
        <f t="shared" si="32"/>
        <v>6.4</v>
      </c>
      <c r="K250" s="6">
        <f t="shared" si="32"/>
        <v>9.4</v>
      </c>
      <c r="L250" s="6">
        <f t="shared" si="32"/>
        <v>116</v>
      </c>
    </row>
    <row r="251" spans="1:12" s="66" customFormat="1" ht="15" customHeight="1" x14ac:dyDescent="0.25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</row>
    <row r="252" spans="1:12" s="66" customFormat="1" ht="15" customHeight="1" x14ac:dyDescent="0.25">
      <c r="A252" s="207" t="s">
        <v>129</v>
      </c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9"/>
    </row>
    <row r="253" spans="1:12" s="66" customFormat="1" ht="15.75" customHeight="1" x14ac:dyDescent="0.25">
      <c r="A253" s="6">
        <v>217</v>
      </c>
      <c r="B253" s="11" t="s">
        <v>97</v>
      </c>
      <c r="C253" s="3">
        <v>150</v>
      </c>
      <c r="D253" s="3">
        <v>19.07</v>
      </c>
      <c r="E253" s="3">
        <v>7.62</v>
      </c>
      <c r="F253" s="3">
        <v>19.34</v>
      </c>
      <c r="G253" s="3">
        <v>222.15</v>
      </c>
      <c r="H253" s="3">
        <v>200</v>
      </c>
      <c r="I253" s="3">
        <v>25.43</v>
      </c>
      <c r="J253" s="3">
        <v>10.16</v>
      </c>
      <c r="K253" s="3">
        <v>25.79</v>
      </c>
      <c r="L253" s="3">
        <v>296.2</v>
      </c>
    </row>
    <row r="254" spans="1:12" s="55" customFormat="1" ht="15.75" customHeight="1" x14ac:dyDescent="0.25">
      <c r="A254" s="6" t="s">
        <v>145</v>
      </c>
      <c r="B254" s="12" t="s">
        <v>146</v>
      </c>
      <c r="C254" s="6">
        <v>40</v>
      </c>
      <c r="D254" s="6">
        <v>5.32</v>
      </c>
      <c r="E254" s="6">
        <v>1.98</v>
      </c>
      <c r="F254" s="6">
        <v>31.44</v>
      </c>
      <c r="G254" s="6">
        <v>164.71</v>
      </c>
      <c r="H254" s="6">
        <v>60</v>
      </c>
      <c r="I254" s="6">
        <v>7.08</v>
      </c>
      <c r="J254" s="6">
        <v>2.63</v>
      </c>
      <c r="K254" s="6">
        <v>41.81</v>
      </c>
      <c r="L254" s="6">
        <v>219.07</v>
      </c>
    </row>
    <row r="255" spans="1:12" s="55" customFormat="1" ht="15" customHeight="1" x14ac:dyDescent="0.25">
      <c r="A255" s="6">
        <v>410</v>
      </c>
      <c r="B255" s="10" t="s">
        <v>130</v>
      </c>
      <c r="C255" s="3">
        <v>150</v>
      </c>
      <c r="D255" s="3">
        <v>4.4999999999999998E-2</v>
      </c>
      <c r="E255" s="3">
        <v>0</v>
      </c>
      <c r="F255" s="3">
        <v>4.51</v>
      </c>
      <c r="G255" s="3">
        <v>18.239999999999998</v>
      </c>
      <c r="H255" s="3">
        <v>200</v>
      </c>
      <c r="I255" s="3">
        <v>0.06</v>
      </c>
      <c r="J255" s="3">
        <v>0</v>
      </c>
      <c r="K255" s="3">
        <v>6.02</v>
      </c>
      <c r="L255" s="3">
        <v>24.32</v>
      </c>
    </row>
    <row r="256" spans="1:12" s="55" customFormat="1" ht="15" customHeight="1" x14ac:dyDescent="0.25">
      <c r="A256" s="63" t="s">
        <v>113</v>
      </c>
      <c r="B256" s="10" t="s">
        <v>16</v>
      </c>
      <c r="C256" s="3">
        <v>20</v>
      </c>
      <c r="D256" s="3">
        <v>3.4</v>
      </c>
      <c r="E256" s="3">
        <v>1.32</v>
      </c>
      <c r="F256" s="3">
        <v>17</v>
      </c>
      <c r="G256" s="3">
        <v>51.8</v>
      </c>
      <c r="H256" s="3">
        <v>25</v>
      </c>
      <c r="I256" s="3">
        <v>4.25</v>
      </c>
      <c r="J256" s="3">
        <v>1.65</v>
      </c>
      <c r="K256" s="3">
        <v>21.25</v>
      </c>
      <c r="L256" s="3">
        <v>64.8</v>
      </c>
    </row>
    <row r="257" spans="1:12" s="66" customFormat="1" ht="15" customHeight="1" x14ac:dyDescent="0.25">
      <c r="A257" s="59" t="s">
        <v>111</v>
      </c>
      <c r="B257" s="59"/>
      <c r="C257" s="6">
        <f t="shared" ref="C257:L257" si="33">SUM(C253:C256)</f>
        <v>360</v>
      </c>
      <c r="D257" s="6">
        <f t="shared" si="33"/>
        <v>27.835000000000001</v>
      </c>
      <c r="E257" s="6">
        <f t="shared" si="33"/>
        <v>10.92</v>
      </c>
      <c r="F257" s="6">
        <f t="shared" si="33"/>
        <v>72.289999999999992</v>
      </c>
      <c r="G257" s="6">
        <f t="shared" si="33"/>
        <v>456.90000000000003</v>
      </c>
      <c r="H257" s="6">
        <f t="shared" si="33"/>
        <v>485</v>
      </c>
      <c r="I257" s="6">
        <f t="shared" si="33"/>
        <v>36.82</v>
      </c>
      <c r="J257" s="6">
        <f t="shared" si="33"/>
        <v>14.44</v>
      </c>
      <c r="K257" s="6">
        <f t="shared" si="33"/>
        <v>94.86999999999999</v>
      </c>
      <c r="L257" s="6">
        <f t="shared" si="33"/>
        <v>604.39</v>
      </c>
    </row>
    <row r="258" spans="1:12" s="66" customFormat="1" x14ac:dyDescent="0.25">
      <c r="A258" s="36" t="s">
        <v>131</v>
      </c>
      <c r="B258" s="57"/>
      <c r="C258" s="36">
        <f>C257+C250+C246+C238</f>
        <v>1412</v>
      </c>
      <c r="D258" s="57"/>
      <c r="E258" s="57"/>
      <c r="F258" s="57"/>
      <c r="G258" s="36">
        <f>G257+G250+G246+G238</f>
        <v>1437.89</v>
      </c>
      <c r="H258" s="36">
        <f>H257+H250+H246+H238</f>
        <v>1809</v>
      </c>
      <c r="I258" s="57"/>
      <c r="J258" s="57"/>
      <c r="K258" s="57"/>
      <c r="L258" s="36">
        <f>L257+L250+L246+L238</f>
        <v>1769.12</v>
      </c>
    </row>
    <row r="259" spans="1:12" s="66" customFormat="1" x14ac:dyDescent="0.25">
      <c r="A259" s="36"/>
      <c r="B259" s="57"/>
      <c r="C259" s="36"/>
      <c r="D259" s="57"/>
      <c r="E259" s="57"/>
      <c r="F259" s="57"/>
      <c r="G259" s="36"/>
      <c r="H259" s="36"/>
      <c r="I259" s="57"/>
      <c r="J259" s="57"/>
      <c r="K259" s="57"/>
      <c r="L259" s="36"/>
    </row>
    <row r="260" spans="1:12" s="66" customFormat="1" ht="15" customHeight="1" x14ac:dyDescent="0.25">
      <c r="A260" s="204">
        <v>44600</v>
      </c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9"/>
    </row>
    <row r="261" spans="1:12" s="66" customFormat="1" ht="15" customHeight="1" x14ac:dyDescent="0.25">
      <c r="A261" s="207" t="s">
        <v>116</v>
      </c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9"/>
    </row>
    <row r="262" spans="1:12" s="55" customFormat="1" ht="15" customHeight="1" x14ac:dyDescent="0.25">
      <c r="A262" s="6">
        <v>100</v>
      </c>
      <c r="B262" s="11" t="s">
        <v>70</v>
      </c>
      <c r="C262" s="3">
        <v>150</v>
      </c>
      <c r="D262" s="3">
        <v>4.1900000000000004</v>
      </c>
      <c r="E262" s="3">
        <v>4.59</v>
      </c>
      <c r="F262" s="3">
        <v>14.8</v>
      </c>
      <c r="G262" s="3">
        <v>117.06</v>
      </c>
      <c r="H262" s="3">
        <v>200</v>
      </c>
      <c r="I262" s="3">
        <v>5.59</v>
      </c>
      <c r="J262" s="3">
        <v>6.12</v>
      </c>
      <c r="K262" s="3">
        <v>19.73</v>
      </c>
      <c r="L262" s="3">
        <v>156.1</v>
      </c>
    </row>
    <row r="263" spans="1:12" s="55" customFormat="1" ht="15.75" customHeight="1" x14ac:dyDescent="0.25">
      <c r="A263" s="6">
        <v>1</v>
      </c>
      <c r="B263" s="12" t="s">
        <v>110</v>
      </c>
      <c r="C263" s="6">
        <v>36</v>
      </c>
      <c r="D263" s="6">
        <v>2.17</v>
      </c>
      <c r="E263" s="6">
        <v>6.79</v>
      </c>
      <c r="F263" s="6">
        <v>13.15</v>
      </c>
      <c r="G263" s="6">
        <v>122.4</v>
      </c>
      <c r="H263" s="6">
        <v>37</v>
      </c>
      <c r="I263" s="6">
        <v>2.2599999999999998</v>
      </c>
      <c r="J263" s="6">
        <v>6.98</v>
      </c>
      <c r="K263" s="6">
        <v>13.52</v>
      </c>
      <c r="L263" s="6">
        <v>125.8</v>
      </c>
    </row>
    <row r="264" spans="1:12" s="55" customFormat="1" ht="15.75" customHeight="1" x14ac:dyDescent="0.25">
      <c r="A264" s="6">
        <v>410</v>
      </c>
      <c r="B264" s="10" t="s">
        <v>20</v>
      </c>
      <c r="C264" s="3">
        <v>150</v>
      </c>
      <c r="D264" s="3">
        <v>0.09</v>
      </c>
      <c r="E264" s="3">
        <v>0</v>
      </c>
      <c r="F264" s="3">
        <v>9.0299999999999994</v>
      </c>
      <c r="G264" s="3">
        <v>36.479999999999997</v>
      </c>
      <c r="H264" s="3">
        <v>200</v>
      </c>
      <c r="I264" s="3">
        <v>0.12</v>
      </c>
      <c r="J264" s="3">
        <v>0</v>
      </c>
      <c r="K264" s="3">
        <v>12.04</v>
      </c>
      <c r="L264" s="3">
        <v>48.64</v>
      </c>
    </row>
    <row r="265" spans="1:12" s="66" customFormat="1" ht="15" customHeight="1" x14ac:dyDescent="0.25">
      <c r="A265" s="80" t="s">
        <v>111</v>
      </c>
      <c r="B265" s="81"/>
      <c r="C265" s="6">
        <f t="shared" ref="C265:H265" si="34">SUM(C262:C264)</f>
        <v>336</v>
      </c>
      <c r="D265" s="6">
        <f t="shared" si="34"/>
        <v>6.45</v>
      </c>
      <c r="E265" s="6">
        <f t="shared" si="34"/>
        <v>11.379999999999999</v>
      </c>
      <c r="F265" s="6">
        <f t="shared" si="34"/>
        <v>36.980000000000004</v>
      </c>
      <c r="G265" s="6">
        <f t="shared" si="34"/>
        <v>275.94</v>
      </c>
      <c r="H265" s="6">
        <f t="shared" si="34"/>
        <v>437</v>
      </c>
      <c r="I265" s="6">
        <f>SUM(I262:I264)</f>
        <v>7.97</v>
      </c>
      <c r="J265" s="6">
        <f>SUM(J262:J264)</f>
        <v>13.100000000000001</v>
      </c>
      <c r="K265" s="6">
        <f>SUM(K262:K264)</f>
        <v>45.29</v>
      </c>
      <c r="L265" s="6">
        <f>SUM(L262:L264)</f>
        <v>330.53999999999996</v>
      </c>
    </row>
    <row r="266" spans="1:12" s="66" customFormat="1" ht="15" customHeight="1" x14ac:dyDescent="0.25">
      <c r="A266" s="58"/>
      <c r="B266" s="58"/>
      <c r="C266" s="58"/>
      <c r="D266" s="37"/>
      <c r="E266" s="37"/>
      <c r="F266" s="37"/>
      <c r="G266" s="37"/>
      <c r="H266" s="37"/>
      <c r="I266" s="37"/>
      <c r="J266" s="37"/>
      <c r="K266" s="37"/>
      <c r="L266" s="37"/>
    </row>
    <row r="267" spans="1:12" s="66" customFormat="1" ht="15" customHeight="1" x14ac:dyDescent="0.25">
      <c r="A267" s="207" t="s">
        <v>117</v>
      </c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9"/>
    </row>
    <row r="268" spans="1:12" s="66" customFormat="1" x14ac:dyDescent="0.25">
      <c r="A268" s="6">
        <v>86</v>
      </c>
      <c r="B268" s="12" t="s">
        <v>103</v>
      </c>
      <c r="C268" s="3">
        <v>150</v>
      </c>
      <c r="D268" s="3">
        <v>6</v>
      </c>
      <c r="E268" s="3">
        <v>8.85</v>
      </c>
      <c r="F268" s="3">
        <v>9.24</v>
      </c>
      <c r="G268" s="3">
        <v>155.24</v>
      </c>
      <c r="H268" s="3">
        <v>200</v>
      </c>
      <c r="I268" s="3">
        <v>8</v>
      </c>
      <c r="J268" s="3">
        <v>11.8</v>
      </c>
      <c r="K268" s="3">
        <v>12.32</v>
      </c>
      <c r="L268" s="3">
        <v>206.99</v>
      </c>
    </row>
    <row r="269" spans="1:12" s="66" customFormat="1" ht="15.75" customHeight="1" x14ac:dyDescent="0.25">
      <c r="A269" s="6">
        <v>136</v>
      </c>
      <c r="B269" s="11" t="s">
        <v>75</v>
      </c>
      <c r="C269" s="3">
        <v>120</v>
      </c>
      <c r="D269" s="3">
        <v>2.5</v>
      </c>
      <c r="E269" s="3">
        <v>5.62</v>
      </c>
      <c r="F269" s="3">
        <v>21.76</v>
      </c>
      <c r="G269" s="3">
        <v>145.96</v>
      </c>
      <c r="H269" s="3">
        <v>130</v>
      </c>
      <c r="I269" s="3">
        <v>2.71</v>
      </c>
      <c r="J269" s="3">
        <v>6.09</v>
      </c>
      <c r="K269" s="3">
        <v>23.57</v>
      </c>
      <c r="L269" s="3">
        <v>158.12</v>
      </c>
    </row>
    <row r="270" spans="1:12" s="55" customFormat="1" ht="15.75" customHeight="1" x14ac:dyDescent="0.25">
      <c r="A270" s="6">
        <v>299</v>
      </c>
      <c r="B270" s="11" t="s">
        <v>61</v>
      </c>
      <c r="C270" s="3">
        <v>60</v>
      </c>
      <c r="D270" s="3">
        <v>5.67</v>
      </c>
      <c r="E270" s="3">
        <v>13.74</v>
      </c>
      <c r="F270" s="3">
        <v>1.34</v>
      </c>
      <c r="G270" s="3">
        <v>154.05000000000001</v>
      </c>
      <c r="H270" s="3">
        <v>70</v>
      </c>
      <c r="I270" s="3">
        <v>6.61</v>
      </c>
      <c r="J270" s="3">
        <v>16.03</v>
      </c>
      <c r="K270" s="3">
        <v>1.56</v>
      </c>
      <c r="L270" s="3">
        <v>179.92</v>
      </c>
    </row>
    <row r="271" spans="1:12" s="55" customFormat="1" x14ac:dyDescent="0.25">
      <c r="A271" s="6">
        <v>385</v>
      </c>
      <c r="B271" s="48" t="s">
        <v>219</v>
      </c>
      <c r="C271" s="6">
        <v>30</v>
      </c>
      <c r="D271" s="6">
        <v>0.5</v>
      </c>
      <c r="E271" s="6">
        <v>4.0199999999999996</v>
      </c>
      <c r="F271" s="6">
        <v>1.5</v>
      </c>
      <c r="G271" s="6">
        <v>44.04</v>
      </c>
      <c r="H271" s="6">
        <v>30</v>
      </c>
      <c r="I271" s="6">
        <v>0.5</v>
      </c>
      <c r="J271" s="6">
        <v>4.0199999999999996</v>
      </c>
      <c r="K271" s="6">
        <v>1.5</v>
      </c>
      <c r="L271" s="6">
        <v>44.04</v>
      </c>
    </row>
    <row r="272" spans="1:12" s="66" customFormat="1" ht="15.75" customHeight="1" x14ac:dyDescent="0.25">
      <c r="A272" s="6">
        <v>34</v>
      </c>
      <c r="B272" s="11" t="s">
        <v>37</v>
      </c>
      <c r="C272" s="3">
        <v>40</v>
      </c>
      <c r="D272" s="3">
        <v>0.88</v>
      </c>
      <c r="E272" s="3">
        <v>2.68</v>
      </c>
      <c r="F272" s="3">
        <v>4.12</v>
      </c>
      <c r="G272" s="3">
        <v>44</v>
      </c>
      <c r="H272" s="3">
        <v>50</v>
      </c>
      <c r="I272" s="3">
        <v>1.1000000000000001</v>
      </c>
      <c r="J272" s="3">
        <v>3.35</v>
      </c>
      <c r="K272" s="3">
        <v>5.15</v>
      </c>
      <c r="L272" s="3">
        <v>55</v>
      </c>
    </row>
    <row r="273" spans="1:12" s="55" customFormat="1" ht="15.75" customHeight="1" x14ac:dyDescent="0.25">
      <c r="A273" s="6">
        <v>394</v>
      </c>
      <c r="B273" s="11" t="s">
        <v>185</v>
      </c>
      <c r="C273" s="3">
        <v>150</v>
      </c>
      <c r="D273" s="3">
        <v>0.25</v>
      </c>
      <c r="E273" s="3">
        <v>0</v>
      </c>
      <c r="F273" s="3">
        <v>17</v>
      </c>
      <c r="G273" s="3">
        <v>68.989999999999995</v>
      </c>
      <c r="H273" s="3">
        <v>200</v>
      </c>
      <c r="I273" s="3">
        <v>0.33</v>
      </c>
      <c r="J273" s="3">
        <v>0</v>
      </c>
      <c r="K273" s="3">
        <v>22.67</v>
      </c>
      <c r="L273" s="3">
        <v>91.99</v>
      </c>
    </row>
    <row r="274" spans="1:12" s="55" customFormat="1" ht="15" customHeight="1" x14ac:dyDescent="0.25">
      <c r="A274" s="6" t="s">
        <v>113</v>
      </c>
      <c r="B274" s="10" t="s">
        <v>124</v>
      </c>
      <c r="C274" s="3">
        <v>40</v>
      </c>
      <c r="D274" s="3">
        <v>2.8</v>
      </c>
      <c r="E274" s="3">
        <v>0.28000000000000003</v>
      </c>
      <c r="F274" s="3">
        <v>19.96</v>
      </c>
      <c r="G274" s="3">
        <v>96</v>
      </c>
      <c r="H274" s="3">
        <v>50</v>
      </c>
      <c r="I274" s="3">
        <v>3.5</v>
      </c>
      <c r="J274" s="3">
        <v>0.35</v>
      </c>
      <c r="K274" s="3">
        <v>24.95</v>
      </c>
      <c r="L274" s="3">
        <v>120</v>
      </c>
    </row>
    <row r="275" spans="1:12" s="66" customFormat="1" ht="15" customHeight="1" x14ac:dyDescent="0.25">
      <c r="A275" s="80" t="s">
        <v>111</v>
      </c>
      <c r="B275" s="81"/>
      <c r="C275" s="6">
        <f t="shared" ref="C275:K275" si="35">SUM(C268:C274)</f>
        <v>590</v>
      </c>
      <c r="D275" s="6">
        <f t="shared" si="35"/>
        <v>18.600000000000001</v>
      </c>
      <c r="E275" s="6">
        <f t="shared" si="35"/>
        <v>35.190000000000005</v>
      </c>
      <c r="F275" s="6">
        <f t="shared" si="35"/>
        <v>74.92</v>
      </c>
      <c r="G275" s="6">
        <f t="shared" si="35"/>
        <v>708.28000000000009</v>
      </c>
      <c r="H275" s="6">
        <f t="shared" si="35"/>
        <v>730</v>
      </c>
      <c r="I275" s="6">
        <f t="shared" si="35"/>
        <v>22.75</v>
      </c>
      <c r="J275" s="6">
        <f t="shared" si="35"/>
        <v>41.64</v>
      </c>
      <c r="K275" s="6">
        <f t="shared" si="35"/>
        <v>91.720000000000013</v>
      </c>
      <c r="L275" s="6">
        <f>SUM(L268:L274)</f>
        <v>856.06</v>
      </c>
    </row>
    <row r="276" spans="1:12" s="66" customFormat="1" ht="15" customHeight="1" x14ac:dyDescent="0.25">
      <c r="A276" s="58"/>
      <c r="B276" s="58"/>
      <c r="C276" s="58"/>
      <c r="D276" s="37"/>
      <c r="E276" s="37"/>
      <c r="F276" s="37"/>
      <c r="G276" s="37"/>
      <c r="H276" s="37"/>
      <c r="I276" s="37"/>
      <c r="J276" s="37"/>
      <c r="K276" s="37"/>
      <c r="L276" s="37"/>
    </row>
    <row r="277" spans="1:12" s="66" customFormat="1" ht="15" customHeight="1" x14ac:dyDescent="0.25">
      <c r="A277" s="207" t="s">
        <v>125</v>
      </c>
      <c r="B277" s="208"/>
      <c r="C277" s="208"/>
      <c r="D277" s="208"/>
      <c r="E277" s="208"/>
      <c r="F277" s="208"/>
      <c r="G277" s="208"/>
      <c r="H277" s="208"/>
      <c r="I277" s="208"/>
      <c r="J277" s="208"/>
      <c r="K277" s="208"/>
      <c r="L277" s="209"/>
    </row>
    <row r="278" spans="1:12" s="66" customFormat="1" ht="15.75" customHeight="1" x14ac:dyDescent="0.25">
      <c r="A278" s="6">
        <v>417</v>
      </c>
      <c r="B278" s="11" t="s">
        <v>206</v>
      </c>
      <c r="C278" s="5">
        <v>150</v>
      </c>
      <c r="D278" s="5">
        <v>0.08</v>
      </c>
      <c r="E278" s="5">
        <v>0</v>
      </c>
      <c r="F278" s="5">
        <v>15.8</v>
      </c>
      <c r="G278" s="5">
        <v>63.52</v>
      </c>
      <c r="H278" s="3">
        <v>200</v>
      </c>
      <c r="I278" s="5">
        <v>0.11</v>
      </c>
      <c r="J278" s="5">
        <v>0</v>
      </c>
      <c r="K278" s="5">
        <v>21.1</v>
      </c>
      <c r="L278" s="3">
        <v>84.7</v>
      </c>
    </row>
    <row r="279" spans="1:12" s="55" customFormat="1" ht="15.75" customHeight="1" x14ac:dyDescent="0.25">
      <c r="A279" s="6" t="s">
        <v>113</v>
      </c>
      <c r="B279" s="12" t="s">
        <v>164</v>
      </c>
      <c r="C279" s="6">
        <v>15</v>
      </c>
      <c r="D279" s="6">
        <v>0.63</v>
      </c>
      <c r="E279" s="6">
        <v>3.18</v>
      </c>
      <c r="F279" s="6">
        <v>9.6</v>
      </c>
      <c r="G279" s="6">
        <v>68.55</v>
      </c>
      <c r="H279" s="6">
        <v>30</v>
      </c>
      <c r="I279" s="6">
        <v>1.26</v>
      </c>
      <c r="J279" s="6">
        <v>6.36</v>
      </c>
      <c r="K279" s="6">
        <v>19.2</v>
      </c>
      <c r="L279" s="6">
        <v>137.1</v>
      </c>
    </row>
    <row r="280" spans="1:12" s="66" customFormat="1" ht="15" customHeight="1" x14ac:dyDescent="0.25">
      <c r="A280" s="213" t="s">
        <v>111</v>
      </c>
      <c r="B280" s="214"/>
      <c r="C280" s="215"/>
      <c r="D280" s="6">
        <f t="shared" ref="D280:K280" si="36">SUM(D278:D279)</f>
        <v>0.71</v>
      </c>
      <c r="E280" s="6">
        <f t="shared" si="36"/>
        <v>3.18</v>
      </c>
      <c r="F280" s="6">
        <f t="shared" si="36"/>
        <v>25.4</v>
      </c>
      <c r="G280" s="6">
        <f t="shared" si="36"/>
        <v>132.07</v>
      </c>
      <c r="H280" s="6">
        <f t="shared" si="36"/>
        <v>230</v>
      </c>
      <c r="I280" s="6">
        <f t="shared" si="36"/>
        <v>1.37</v>
      </c>
      <c r="J280" s="6">
        <f t="shared" si="36"/>
        <v>6.36</v>
      </c>
      <c r="K280" s="6">
        <f t="shared" si="36"/>
        <v>40.299999999999997</v>
      </c>
      <c r="L280" s="6">
        <f>SUM(L278:L279)</f>
        <v>221.8</v>
      </c>
    </row>
    <row r="281" spans="1:12" s="66" customFormat="1" ht="15" customHeight="1" x14ac:dyDescent="0.25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</row>
    <row r="282" spans="1:12" s="66" customFormat="1" ht="15" customHeight="1" x14ac:dyDescent="0.25">
      <c r="A282" s="207" t="s">
        <v>129</v>
      </c>
      <c r="B282" s="208"/>
      <c r="C282" s="208"/>
      <c r="D282" s="208"/>
      <c r="E282" s="208"/>
      <c r="F282" s="208"/>
      <c r="G282" s="208"/>
      <c r="H282" s="208"/>
      <c r="I282" s="208"/>
      <c r="J282" s="208"/>
      <c r="K282" s="208"/>
      <c r="L282" s="209"/>
    </row>
    <row r="283" spans="1:12" s="66" customFormat="1" x14ac:dyDescent="0.25">
      <c r="A283" s="6">
        <v>95</v>
      </c>
      <c r="B283" s="10" t="s">
        <v>19</v>
      </c>
      <c r="C283" s="3">
        <v>150</v>
      </c>
      <c r="D283" s="3">
        <v>7.93</v>
      </c>
      <c r="E283" s="3">
        <v>2.4700000000000002</v>
      </c>
      <c r="F283" s="3">
        <v>4.0199999999999996</v>
      </c>
      <c r="G283" s="3">
        <v>69.739999999999995</v>
      </c>
      <c r="H283" s="3">
        <v>200</v>
      </c>
      <c r="I283" s="3">
        <v>10.57</v>
      </c>
      <c r="J283" s="3">
        <v>3.29</v>
      </c>
      <c r="K283" s="3">
        <v>5.36</v>
      </c>
      <c r="L283" s="3">
        <v>92.99</v>
      </c>
    </row>
    <row r="284" spans="1:12" s="66" customFormat="1" ht="15.75" customHeight="1" x14ac:dyDescent="0.25">
      <c r="A284" s="6" t="s">
        <v>113</v>
      </c>
      <c r="B284" s="59" t="s">
        <v>169</v>
      </c>
      <c r="C284" s="6">
        <v>30</v>
      </c>
      <c r="D284" s="6">
        <v>0.3</v>
      </c>
      <c r="E284" s="6">
        <v>2.13</v>
      </c>
      <c r="F284" s="6">
        <v>20.010000000000002</v>
      </c>
      <c r="G284" s="6">
        <v>100.5</v>
      </c>
      <c r="H284" s="6">
        <v>30</v>
      </c>
      <c r="I284" s="6">
        <v>0.3</v>
      </c>
      <c r="J284" s="6">
        <v>2.13</v>
      </c>
      <c r="K284" s="6">
        <v>20.010000000000002</v>
      </c>
      <c r="L284" s="6">
        <v>100.5</v>
      </c>
    </row>
    <row r="285" spans="1:12" s="66" customFormat="1" x14ac:dyDescent="0.25">
      <c r="A285" s="6" t="s">
        <v>113</v>
      </c>
      <c r="B285" s="10" t="s">
        <v>16</v>
      </c>
      <c r="C285" s="3">
        <v>20</v>
      </c>
      <c r="D285" s="3">
        <v>1.7</v>
      </c>
      <c r="E285" s="3">
        <v>0.66</v>
      </c>
      <c r="F285" s="3">
        <v>8.5</v>
      </c>
      <c r="G285" s="3">
        <v>51.8</v>
      </c>
      <c r="H285" s="3">
        <v>25</v>
      </c>
      <c r="I285" s="3">
        <v>2.13</v>
      </c>
      <c r="J285" s="3">
        <v>0.83</v>
      </c>
      <c r="K285" s="3">
        <v>10.63</v>
      </c>
      <c r="L285" s="3">
        <v>64.7</v>
      </c>
    </row>
    <row r="286" spans="1:12" s="55" customFormat="1" ht="15" customHeight="1" x14ac:dyDescent="0.25">
      <c r="A286" s="6">
        <v>410</v>
      </c>
      <c r="B286" s="10" t="s">
        <v>130</v>
      </c>
      <c r="C286" s="3">
        <v>150</v>
      </c>
      <c r="D286" s="3">
        <v>4.4999999999999998E-2</v>
      </c>
      <c r="E286" s="3">
        <v>0</v>
      </c>
      <c r="F286" s="3">
        <v>4.51</v>
      </c>
      <c r="G286" s="3">
        <v>18.239999999999998</v>
      </c>
      <c r="H286" s="3">
        <v>200</v>
      </c>
      <c r="I286" s="3">
        <v>0.06</v>
      </c>
      <c r="J286" s="3">
        <v>0</v>
      </c>
      <c r="K286" s="3">
        <v>6.02</v>
      </c>
      <c r="L286" s="3">
        <v>24.32</v>
      </c>
    </row>
    <row r="287" spans="1:12" s="66" customFormat="1" ht="15" customHeight="1" x14ac:dyDescent="0.25">
      <c r="A287" s="59" t="s">
        <v>111</v>
      </c>
      <c r="B287" s="59"/>
      <c r="C287" s="6">
        <f t="shared" ref="C287:K287" si="37">SUM(C283:C286)</f>
        <v>350</v>
      </c>
      <c r="D287" s="6">
        <f t="shared" si="37"/>
        <v>9.9749999999999996</v>
      </c>
      <c r="E287" s="6">
        <f t="shared" si="37"/>
        <v>5.26</v>
      </c>
      <c r="F287" s="6">
        <f t="shared" si="37"/>
        <v>37.04</v>
      </c>
      <c r="G287" s="6">
        <f t="shared" si="37"/>
        <v>240.28000000000003</v>
      </c>
      <c r="H287" s="6">
        <f t="shared" si="37"/>
        <v>455</v>
      </c>
      <c r="I287" s="6">
        <f t="shared" si="37"/>
        <v>13.06</v>
      </c>
      <c r="J287" s="6">
        <f t="shared" si="37"/>
        <v>6.25</v>
      </c>
      <c r="K287" s="6">
        <f t="shared" si="37"/>
        <v>42.019999999999996</v>
      </c>
      <c r="L287" s="6">
        <f>SUM(L283:L286)</f>
        <v>282.51</v>
      </c>
    </row>
    <row r="288" spans="1:12" s="66" customFormat="1" x14ac:dyDescent="0.25">
      <c r="A288" s="36" t="s">
        <v>131</v>
      </c>
      <c r="B288" s="57"/>
      <c r="C288" s="36">
        <f>C287+C280+C275+C265</f>
        <v>1276</v>
      </c>
      <c r="D288" s="57"/>
      <c r="E288" s="57"/>
      <c r="F288" s="57"/>
      <c r="G288" s="36">
        <f>G287+G280+G275+G265</f>
        <v>1356.5700000000002</v>
      </c>
      <c r="H288" s="36">
        <f>H287+H280+H275+H265</f>
        <v>1852</v>
      </c>
      <c r="I288" s="57"/>
      <c r="J288" s="57"/>
      <c r="K288" s="57"/>
      <c r="L288" s="36">
        <f>L287+L280+L275+L265</f>
        <v>1690.9099999999999</v>
      </c>
    </row>
    <row r="289" spans="1:12" s="66" customFormat="1" x14ac:dyDescent="0.25">
      <c r="A289" s="221" t="s">
        <v>174</v>
      </c>
      <c r="B289" s="221"/>
      <c r="C289" s="221"/>
      <c r="D289" s="221"/>
      <c r="E289" s="36"/>
      <c r="F289" s="36"/>
      <c r="G289" s="36">
        <f>(G288+G258+G204+G231+G176+G148+G120+G94+G66+G38)/10</f>
        <v>1415.0200000000002</v>
      </c>
      <c r="H289" s="57"/>
      <c r="I289" s="36"/>
      <c r="J289" s="36"/>
      <c r="K289" s="36"/>
      <c r="L289" s="36">
        <f>(L288+L258+L204+L231+L176+L148+L120+L94+L66+L38)/10</f>
        <v>1745.1349999999998</v>
      </c>
    </row>
    <row r="290" spans="1:12" ht="15" customHeight="1" x14ac:dyDescent="0.25">
      <c r="A290" s="36"/>
      <c r="B290" s="57"/>
      <c r="C290" s="36"/>
      <c r="D290" s="57"/>
      <c r="E290" s="57"/>
      <c r="F290" s="57"/>
      <c r="G290" s="36"/>
      <c r="H290" s="36"/>
      <c r="I290" s="57"/>
      <c r="J290" s="57"/>
      <c r="K290" s="57"/>
      <c r="L290" s="36"/>
    </row>
    <row r="291" spans="1:12" x14ac:dyDescent="0.25">
      <c r="A291" s="67"/>
      <c r="B291" s="67"/>
      <c r="C291" s="67"/>
      <c r="D291" s="67"/>
      <c r="E291" s="57"/>
      <c r="F291" s="57"/>
      <c r="G291" s="36"/>
      <c r="H291" s="57"/>
      <c r="I291" s="57"/>
      <c r="J291" s="57"/>
      <c r="K291" s="57"/>
      <c r="L291" s="36"/>
    </row>
    <row r="292" spans="1:12" x14ac:dyDescent="0.25">
      <c r="A292" s="194" t="s">
        <v>203</v>
      </c>
      <c r="B292" s="194"/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</row>
    <row r="293" spans="1:12" ht="28.5" customHeight="1" x14ac:dyDescent="0.25">
      <c r="A293" s="194" t="s">
        <v>204</v>
      </c>
      <c r="B293" s="194"/>
      <c r="C293" s="194"/>
      <c r="D293" s="194"/>
      <c r="E293" s="194"/>
      <c r="F293" s="194"/>
      <c r="G293" s="194"/>
      <c r="H293" s="194"/>
      <c r="I293" s="194"/>
      <c r="J293" s="194"/>
      <c r="K293" s="194"/>
      <c r="L293" s="194"/>
    </row>
    <row r="294" spans="1:12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</row>
    <row r="295" spans="1:12" x14ac:dyDescent="0.25">
      <c r="A295" s="222" t="s">
        <v>173</v>
      </c>
      <c r="B295" s="222"/>
      <c r="C295" s="57"/>
      <c r="D295" s="57"/>
      <c r="E295" s="57"/>
      <c r="F295" s="57"/>
      <c r="G295" s="57"/>
      <c r="H295" s="57"/>
      <c r="I295" s="57"/>
      <c r="J295" s="57"/>
      <c r="K295" s="57"/>
      <c r="L295" s="57"/>
    </row>
  </sheetData>
  <mergeCells count="64">
    <mergeCell ref="A293:L293"/>
    <mergeCell ref="A295:B295"/>
    <mergeCell ref="A280:C280"/>
    <mergeCell ref="A233:L233"/>
    <mergeCell ref="A234:L234"/>
    <mergeCell ref="A240:L240"/>
    <mergeCell ref="A248:L248"/>
    <mergeCell ref="A252:L252"/>
    <mergeCell ref="A260:L260"/>
    <mergeCell ref="A261:L261"/>
    <mergeCell ref="A267:L267"/>
    <mergeCell ref="A277:L277"/>
    <mergeCell ref="A282:L282"/>
    <mergeCell ref="A289:D289"/>
    <mergeCell ref="A292:L292"/>
    <mergeCell ref="A165:L165"/>
    <mergeCell ref="A170:L170"/>
    <mergeCell ref="A178:L178"/>
    <mergeCell ref="A179:L179"/>
    <mergeCell ref="A213:L213"/>
    <mergeCell ref="A185:L185"/>
    <mergeCell ref="A194:L194"/>
    <mergeCell ref="A198:L198"/>
    <mergeCell ref="A222:L222"/>
    <mergeCell ref="A224:C224"/>
    <mergeCell ref="A226:L226"/>
    <mergeCell ref="A206:L206"/>
    <mergeCell ref="A207:L207"/>
    <mergeCell ref="A157:L157"/>
    <mergeCell ref="A97:L97"/>
    <mergeCell ref="A103:L103"/>
    <mergeCell ref="A110:L110"/>
    <mergeCell ref="A115:L115"/>
    <mergeCell ref="A122:L122"/>
    <mergeCell ref="A123:L123"/>
    <mergeCell ref="A129:L129"/>
    <mergeCell ref="A139:L139"/>
    <mergeCell ref="A143:L143"/>
    <mergeCell ref="A150:L150"/>
    <mergeCell ref="A151:L151"/>
    <mergeCell ref="A96:L96"/>
    <mergeCell ref="A30:C30"/>
    <mergeCell ref="A32:L32"/>
    <mergeCell ref="A40:L40"/>
    <mergeCell ref="A41:L41"/>
    <mergeCell ref="A47:L47"/>
    <mergeCell ref="A57:L57"/>
    <mergeCell ref="A68:L68"/>
    <mergeCell ref="A69:L69"/>
    <mergeCell ref="A75:L75"/>
    <mergeCell ref="A84:L84"/>
    <mergeCell ref="A88:L88"/>
    <mergeCell ref="A27:L27"/>
    <mergeCell ref="H2:K2"/>
    <mergeCell ref="H3:J3"/>
    <mergeCell ref="H4:K4"/>
    <mergeCell ref="H5:K5"/>
    <mergeCell ref="B7:K7"/>
    <mergeCell ref="B8:K8"/>
    <mergeCell ref="C9:G9"/>
    <mergeCell ref="H9:L9"/>
    <mergeCell ref="A11:L11"/>
    <mergeCell ref="A12:L12"/>
    <mergeCell ref="A18:L18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94"/>
  <sheetViews>
    <sheetView topLeftCell="A264" workbookViewId="0">
      <selection activeCell="M280" sqref="M280"/>
    </sheetView>
  </sheetViews>
  <sheetFormatPr defaultRowHeight="15" x14ac:dyDescent="0.25"/>
  <cols>
    <col min="1" max="1" width="11.140625" style="66" customWidth="1"/>
    <col min="2" max="2" width="28.42578125" style="66" customWidth="1"/>
    <col min="3" max="12" width="9.140625" style="66"/>
  </cols>
  <sheetData>
    <row r="1" spans="1:1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/>
      <c r="B2" s="57"/>
      <c r="C2" s="57"/>
      <c r="D2" s="57"/>
      <c r="E2" s="57"/>
      <c r="F2" s="57"/>
      <c r="G2" s="57"/>
      <c r="H2" s="210" t="s">
        <v>121</v>
      </c>
      <c r="I2" s="210"/>
      <c r="J2" s="210"/>
      <c r="K2" s="210"/>
      <c r="L2" s="57"/>
    </row>
    <row r="3" spans="1:12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s="66" customForma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66" customFormat="1" x14ac:dyDescent="0.25">
      <c r="A5" s="57"/>
      <c r="B5" s="57"/>
      <c r="C5" s="57"/>
      <c r="D5" s="57"/>
      <c r="E5" s="57"/>
      <c r="F5" s="57"/>
      <c r="G5" s="57"/>
      <c r="H5" s="210" t="s">
        <v>267</v>
      </c>
      <c r="I5" s="210"/>
      <c r="J5" s="210"/>
      <c r="K5" s="210"/>
      <c r="L5" s="57"/>
    </row>
    <row r="6" spans="1:12" s="66" customFormat="1" x14ac:dyDescent="0.25">
      <c r="A6" s="57"/>
      <c r="B6" s="57"/>
      <c r="C6" s="57"/>
      <c r="D6" s="57"/>
      <c r="E6" s="57"/>
      <c r="F6" s="57"/>
      <c r="G6" s="57"/>
      <c r="H6" s="210" t="s">
        <v>122</v>
      </c>
      <c r="I6" s="210"/>
      <c r="J6" s="210"/>
      <c r="K6" s="57"/>
      <c r="L6" s="57"/>
    </row>
    <row r="7" spans="1:12" s="66" customFormat="1" x14ac:dyDescent="0.25">
      <c r="A7" s="57"/>
      <c r="B7" s="57"/>
      <c r="C7" s="57"/>
      <c r="D7" s="57"/>
      <c r="E7" s="57"/>
      <c r="F7" s="57"/>
      <c r="G7" s="57"/>
      <c r="H7" s="210" t="s">
        <v>120</v>
      </c>
      <c r="I7" s="210"/>
      <c r="J7" s="210"/>
      <c r="K7" s="210"/>
      <c r="L7" s="57"/>
    </row>
    <row r="8" spans="1:12" s="66" customFormat="1" x14ac:dyDescent="0.25">
      <c r="A8" s="57"/>
      <c r="B8" s="57"/>
      <c r="C8" s="57"/>
      <c r="D8" s="57"/>
      <c r="E8" s="57"/>
      <c r="F8" s="57"/>
      <c r="G8" s="57"/>
      <c r="H8" s="210" t="s">
        <v>228</v>
      </c>
      <c r="I8" s="210"/>
      <c r="J8" s="210"/>
      <c r="K8" s="210"/>
      <c r="L8" s="57"/>
    </row>
    <row r="9" spans="1:12" s="66" customFormat="1" x14ac:dyDescent="0.25">
      <c r="A9" s="57"/>
      <c r="B9" s="57"/>
      <c r="C9" s="57"/>
      <c r="D9" s="57"/>
      <c r="E9" s="57"/>
      <c r="F9" s="57"/>
      <c r="G9" s="57"/>
      <c r="H9" s="58"/>
      <c r="I9" s="58"/>
      <c r="J9" s="58"/>
      <c r="K9" s="58"/>
      <c r="L9" s="57"/>
    </row>
    <row r="10" spans="1:12" s="66" customFormat="1" x14ac:dyDescent="0.25">
      <c r="A10" s="57"/>
      <c r="B10" s="211" t="s">
        <v>270</v>
      </c>
      <c r="C10" s="211"/>
      <c r="D10" s="211"/>
      <c r="E10" s="211"/>
      <c r="F10" s="211"/>
      <c r="G10" s="211"/>
      <c r="H10" s="211"/>
      <c r="I10" s="211"/>
      <c r="J10" s="211"/>
      <c r="K10" s="211"/>
      <c r="L10" s="57"/>
    </row>
    <row r="11" spans="1:12" s="66" customFormat="1" x14ac:dyDescent="0.25">
      <c r="A11" s="57"/>
      <c r="B11" s="212" t="s">
        <v>261</v>
      </c>
      <c r="C11" s="212"/>
      <c r="D11" s="212"/>
      <c r="E11" s="212"/>
      <c r="F11" s="212"/>
      <c r="G11" s="212"/>
      <c r="H11" s="212"/>
      <c r="I11" s="212"/>
      <c r="J11" s="212"/>
      <c r="K11" s="212"/>
      <c r="L11" s="57"/>
    </row>
    <row r="12" spans="1:12" s="66" customFormat="1" ht="15" customHeight="1" x14ac:dyDescent="0.25">
      <c r="A12" s="204">
        <v>44601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s="66" customFormat="1" ht="15" customHeight="1" x14ac:dyDescent="0.25">
      <c r="A13" s="207" t="s">
        <v>116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9"/>
    </row>
    <row r="14" spans="1:12" s="66" customFormat="1" ht="15.75" customHeight="1" x14ac:dyDescent="0.25">
      <c r="A14" s="6">
        <v>168</v>
      </c>
      <c r="B14" s="11" t="s">
        <v>48</v>
      </c>
      <c r="C14" s="3">
        <v>150</v>
      </c>
      <c r="D14" s="3">
        <v>5.3</v>
      </c>
      <c r="E14" s="3">
        <v>4.88</v>
      </c>
      <c r="F14" s="3">
        <v>28.93</v>
      </c>
      <c r="G14" s="3">
        <v>180.64</v>
      </c>
      <c r="H14" s="3">
        <v>180</v>
      </c>
      <c r="I14" s="3">
        <v>6.39</v>
      </c>
      <c r="J14" s="3">
        <v>5.86</v>
      </c>
      <c r="K14" s="3">
        <v>34.72</v>
      </c>
      <c r="L14" s="3">
        <v>216.77</v>
      </c>
    </row>
    <row r="15" spans="1:12" s="66" customFormat="1" ht="15.75" customHeight="1" x14ac:dyDescent="0.25">
      <c r="A15" s="6">
        <v>3</v>
      </c>
      <c r="B15" s="64" t="s">
        <v>153</v>
      </c>
      <c r="C15" s="6">
        <v>42</v>
      </c>
      <c r="D15" s="6">
        <v>4.41</v>
      </c>
      <c r="E15" s="6">
        <v>6.42</v>
      </c>
      <c r="F15" s="6">
        <v>13.58</v>
      </c>
      <c r="G15" s="6">
        <v>129.69999999999999</v>
      </c>
      <c r="H15" s="6">
        <v>51</v>
      </c>
      <c r="I15" s="6">
        <v>4.7300000000000004</v>
      </c>
      <c r="J15" s="6">
        <v>6.88</v>
      </c>
      <c r="K15" s="6">
        <v>14.56</v>
      </c>
      <c r="L15" s="6">
        <v>139</v>
      </c>
    </row>
    <row r="16" spans="1:12" s="66" customFormat="1" ht="15.75" customHeight="1" x14ac:dyDescent="0.25">
      <c r="A16" s="6">
        <v>410</v>
      </c>
      <c r="B16" s="10" t="s">
        <v>20</v>
      </c>
      <c r="C16" s="3">
        <v>150</v>
      </c>
      <c r="D16" s="3">
        <v>0.09</v>
      </c>
      <c r="E16" s="3">
        <v>0</v>
      </c>
      <c r="F16" s="3">
        <v>9.0299999999999994</v>
      </c>
      <c r="G16" s="3">
        <v>36.479999999999997</v>
      </c>
      <c r="H16" s="3">
        <v>200</v>
      </c>
      <c r="I16" s="3">
        <v>0.12</v>
      </c>
      <c r="J16" s="3">
        <v>0</v>
      </c>
      <c r="K16" s="3">
        <v>12.04</v>
      </c>
      <c r="L16" s="3">
        <v>48.64</v>
      </c>
    </row>
    <row r="17" spans="1:12" s="66" customFormat="1" ht="15" customHeight="1" x14ac:dyDescent="0.25">
      <c r="A17" s="80" t="s">
        <v>111</v>
      </c>
      <c r="B17" s="81"/>
      <c r="C17" s="6">
        <f t="shared" ref="C17:H17" si="0">SUM(C14:C16)</f>
        <v>342</v>
      </c>
      <c r="D17" s="6">
        <f t="shared" si="0"/>
        <v>9.8000000000000007</v>
      </c>
      <c r="E17" s="6">
        <f t="shared" si="0"/>
        <v>11.3</v>
      </c>
      <c r="F17" s="6">
        <f t="shared" si="0"/>
        <v>51.54</v>
      </c>
      <c r="G17" s="6">
        <f t="shared" si="0"/>
        <v>346.82</v>
      </c>
      <c r="H17" s="6">
        <f t="shared" si="0"/>
        <v>431</v>
      </c>
      <c r="I17" s="6">
        <f>SUM(I14:I16)</f>
        <v>11.24</v>
      </c>
      <c r="J17" s="6">
        <f>SUM(J14:J16)</f>
        <v>12.74</v>
      </c>
      <c r="K17" s="6">
        <f>SUM(K14:K16)</f>
        <v>61.32</v>
      </c>
      <c r="L17" s="6">
        <f>SUM(L14:L16)</f>
        <v>404.40999999999997</v>
      </c>
    </row>
    <row r="18" spans="1:12" s="66" customFormat="1" ht="15" customHeight="1" x14ac:dyDescent="0.25">
      <c r="A18" s="58"/>
      <c r="B18" s="58"/>
      <c r="C18" s="58"/>
      <c r="D18" s="37"/>
      <c r="E18" s="37"/>
      <c r="F18" s="37"/>
      <c r="G18" s="37"/>
      <c r="H18" s="37"/>
      <c r="I18" s="37"/>
      <c r="J18" s="37"/>
      <c r="K18" s="37"/>
      <c r="L18" s="37"/>
    </row>
    <row r="19" spans="1:12" s="66" customFormat="1" ht="15" customHeight="1" x14ac:dyDescent="0.25">
      <c r="A19" s="207" t="s">
        <v>117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9"/>
    </row>
    <row r="20" spans="1:12" s="66" customFormat="1" x14ac:dyDescent="0.25">
      <c r="A20" s="53"/>
      <c r="B20" s="48" t="s">
        <v>88</v>
      </c>
      <c r="C20" s="6">
        <v>150</v>
      </c>
      <c r="D20" s="3">
        <v>5.93</v>
      </c>
      <c r="E20" s="3">
        <v>6.08</v>
      </c>
      <c r="F20" s="3">
        <v>6.85</v>
      </c>
      <c r="G20" s="3">
        <v>84.98</v>
      </c>
      <c r="H20" s="6">
        <v>200</v>
      </c>
      <c r="I20" s="6">
        <v>6.28</v>
      </c>
      <c r="J20" s="3">
        <v>7.11</v>
      </c>
      <c r="K20" s="3">
        <v>9.66</v>
      </c>
      <c r="L20" s="3">
        <v>126.79</v>
      </c>
    </row>
    <row r="21" spans="1:12" s="66" customFormat="1" ht="15.75" customHeight="1" x14ac:dyDescent="0.25">
      <c r="A21" s="6">
        <v>637</v>
      </c>
      <c r="B21" s="12" t="s">
        <v>157</v>
      </c>
      <c r="C21" s="6">
        <v>200</v>
      </c>
      <c r="D21" s="6">
        <v>10.32</v>
      </c>
      <c r="E21" s="6">
        <v>13.84</v>
      </c>
      <c r="F21" s="6">
        <v>26.21</v>
      </c>
      <c r="G21" s="6">
        <v>318.88</v>
      </c>
      <c r="H21" s="6">
        <v>200</v>
      </c>
      <c r="I21" s="6">
        <v>11.35</v>
      </c>
      <c r="J21" s="6">
        <v>15.22</v>
      </c>
      <c r="K21" s="6">
        <v>28.83</v>
      </c>
      <c r="L21" s="6">
        <v>350.77</v>
      </c>
    </row>
    <row r="22" spans="1:12" s="66" customFormat="1" ht="15.75" customHeight="1" x14ac:dyDescent="0.25">
      <c r="A22" s="6">
        <v>396</v>
      </c>
      <c r="B22" s="11" t="s">
        <v>28</v>
      </c>
      <c r="C22" s="3">
        <v>150</v>
      </c>
      <c r="D22" s="3">
        <v>0.1</v>
      </c>
      <c r="E22" s="3">
        <v>0</v>
      </c>
      <c r="F22" s="3">
        <v>15.86</v>
      </c>
      <c r="G22" s="3">
        <v>63.8</v>
      </c>
      <c r="H22" s="3">
        <v>200</v>
      </c>
      <c r="I22" s="3">
        <v>0.13</v>
      </c>
      <c r="J22" s="3">
        <v>0</v>
      </c>
      <c r="K22" s="3">
        <v>21.15</v>
      </c>
      <c r="L22" s="3">
        <v>85.1</v>
      </c>
    </row>
    <row r="23" spans="1:12" s="66" customFormat="1" ht="15" customHeight="1" x14ac:dyDescent="0.25">
      <c r="A23" s="63" t="s">
        <v>113</v>
      </c>
      <c r="B23" s="10" t="s">
        <v>124</v>
      </c>
      <c r="C23" s="3">
        <v>40</v>
      </c>
      <c r="D23" s="3">
        <v>2.8</v>
      </c>
      <c r="E23" s="3">
        <v>0.28000000000000003</v>
      </c>
      <c r="F23" s="3">
        <v>19.96</v>
      </c>
      <c r="G23" s="3">
        <v>96</v>
      </c>
      <c r="H23" s="3">
        <v>50</v>
      </c>
      <c r="I23" s="3">
        <v>2.8</v>
      </c>
      <c r="J23" s="3">
        <v>0.28000000000000003</v>
      </c>
      <c r="K23" s="3">
        <v>19.96</v>
      </c>
      <c r="L23" s="3">
        <v>120</v>
      </c>
    </row>
    <row r="24" spans="1:12" s="66" customFormat="1" ht="15" customHeight="1" x14ac:dyDescent="0.25">
      <c r="A24" s="80" t="s">
        <v>111</v>
      </c>
      <c r="B24" s="81"/>
      <c r="C24" s="6">
        <f t="shared" ref="C24:L24" si="1">SUM(C20:C23)</f>
        <v>540</v>
      </c>
      <c r="D24" s="6">
        <f t="shared" si="1"/>
        <v>19.150000000000002</v>
      </c>
      <c r="E24" s="6">
        <f t="shared" si="1"/>
        <v>20.200000000000003</v>
      </c>
      <c r="F24" s="6">
        <f t="shared" si="1"/>
        <v>68.88</v>
      </c>
      <c r="G24" s="6">
        <f t="shared" si="1"/>
        <v>563.66000000000008</v>
      </c>
      <c r="H24" s="6">
        <f t="shared" si="1"/>
        <v>650</v>
      </c>
      <c r="I24" s="6">
        <f t="shared" si="1"/>
        <v>20.56</v>
      </c>
      <c r="J24" s="6">
        <f t="shared" si="1"/>
        <v>22.610000000000003</v>
      </c>
      <c r="K24" s="6">
        <f t="shared" si="1"/>
        <v>79.599999999999994</v>
      </c>
      <c r="L24" s="6">
        <f t="shared" si="1"/>
        <v>682.66</v>
      </c>
    </row>
    <row r="25" spans="1:12" s="66" customFormat="1" ht="15" customHeight="1" x14ac:dyDescent="0.25">
      <c r="A25" s="58"/>
      <c r="B25" s="58"/>
      <c r="C25" s="58"/>
      <c r="D25" s="37"/>
      <c r="E25" s="37"/>
      <c r="F25" s="37"/>
      <c r="G25" s="37"/>
      <c r="H25" s="37"/>
      <c r="I25" s="37"/>
      <c r="J25" s="37"/>
      <c r="K25" s="37"/>
      <c r="L25" s="37"/>
    </row>
    <row r="26" spans="1:12" s="66" customFormat="1" ht="15" customHeight="1" x14ac:dyDescent="0.25">
      <c r="A26" s="207" t="s">
        <v>125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9"/>
    </row>
    <row r="27" spans="1:12" s="66" customFormat="1" ht="15.75" customHeight="1" x14ac:dyDescent="0.25">
      <c r="A27" s="6" t="s">
        <v>113</v>
      </c>
      <c r="B27" s="59" t="s">
        <v>216</v>
      </c>
      <c r="C27" s="6">
        <v>200</v>
      </c>
      <c r="D27" s="6">
        <v>6</v>
      </c>
      <c r="E27" s="6">
        <v>6.4</v>
      </c>
      <c r="F27" s="6">
        <v>9.4</v>
      </c>
      <c r="G27" s="6">
        <v>116</v>
      </c>
      <c r="H27" s="6">
        <v>200</v>
      </c>
      <c r="I27" s="6">
        <v>6</v>
      </c>
      <c r="J27" s="6">
        <v>6.4</v>
      </c>
      <c r="K27" s="6">
        <v>9.4</v>
      </c>
      <c r="L27" s="6">
        <v>116</v>
      </c>
    </row>
    <row r="28" spans="1:12" s="66" customFormat="1" x14ac:dyDescent="0.25">
      <c r="A28" s="6" t="s">
        <v>113</v>
      </c>
      <c r="B28" s="12" t="s">
        <v>112</v>
      </c>
      <c r="C28" s="6">
        <v>15</v>
      </c>
      <c r="D28" s="6">
        <v>1.1200000000000001</v>
      </c>
      <c r="E28" s="6">
        <v>2.25</v>
      </c>
      <c r="F28" s="6">
        <v>10.199999999999999</v>
      </c>
      <c r="G28" s="6">
        <v>66</v>
      </c>
      <c r="H28" s="6">
        <v>30</v>
      </c>
      <c r="I28" s="6">
        <v>2.25</v>
      </c>
      <c r="J28" s="6">
        <v>4.5</v>
      </c>
      <c r="K28" s="6">
        <v>20.399999999999999</v>
      </c>
      <c r="L28" s="6">
        <v>132</v>
      </c>
    </row>
    <row r="29" spans="1:12" s="66" customFormat="1" ht="15" customHeight="1" x14ac:dyDescent="0.25">
      <c r="A29" s="59" t="s">
        <v>111</v>
      </c>
      <c r="B29" s="59"/>
      <c r="C29" s="6">
        <f t="shared" ref="C29:K29" si="2">SUM(C25:C28)</f>
        <v>215</v>
      </c>
      <c r="D29" s="6">
        <f t="shared" si="2"/>
        <v>7.12</v>
      </c>
      <c r="E29" s="6">
        <f t="shared" si="2"/>
        <v>8.65</v>
      </c>
      <c r="F29" s="6">
        <f t="shared" si="2"/>
        <v>19.600000000000001</v>
      </c>
      <c r="G29" s="6">
        <f t="shared" si="2"/>
        <v>182</v>
      </c>
      <c r="H29" s="6">
        <f t="shared" si="2"/>
        <v>230</v>
      </c>
      <c r="I29" s="6">
        <f t="shared" si="2"/>
        <v>8.25</v>
      </c>
      <c r="J29" s="6">
        <f t="shared" si="2"/>
        <v>10.9</v>
      </c>
      <c r="K29" s="6">
        <f t="shared" si="2"/>
        <v>29.799999999999997</v>
      </c>
      <c r="L29" s="6">
        <f>SUM(L25:L28)</f>
        <v>248</v>
      </c>
    </row>
    <row r="30" spans="1:12" s="66" customFormat="1" ht="15" customHeight="1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s="66" customFormat="1" ht="15" customHeight="1" x14ac:dyDescent="0.25">
      <c r="A31" s="207" t="s">
        <v>129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9"/>
    </row>
    <row r="32" spans="1:12" s="66" customFormat="1" ht="15.75" customHeight="1" x14ac:dyDescent="0.25">
      <c r="A32" s="6">
        <v>252</v>
      </c>
      <c r="B32" s="20" t="s">
        <v>251</v>
      </c>
      <c r="C32" s="3">
        <v>150</v>
      </c>
      <c r="D32" s="3">
        <v>21.92</v>
      </c>
      <c r="E32" s="3">
        <v>9.08</v>
      </c>
      <c r="F32" s="3">
        <v>21.83</v>
      </c>
      <c r="G32" s="3">
        <v>256.68</v>
      </c>
      <c r="H32" s="3">
        <v>180</v>
      </c>
      <c r="I32" s="3">
        <v>25.57</v>
      </c>
      <c r="J32" s="3">
        <v>10.59</v>
      </c>
      <c r="K32" s="3">
        <v>25.47</v>
      </c>
      <c r="L32" s="3">
        <v>299.45999999999998</v>
      </c>
    </row>
    <row r="33" spans="1:12" s="66" customFormat="1" ht="15.75" customHeight="1" x14ac:dyDescent="0.25">
      <c r="A33" s="6" t="s">
        <v>113</v>
      </c>
      <c r="B33" s="12" t="s">
        <v>190</v>
      </c>
      <c r="C33" s="6">
        <v>25</v>
      </c>
      <c r="D33" s="6">
        <v>1.7</v>
      </c>
      <c r="E33" s="6">
        <v>2.13</v>
      </c>
      <c r="F33" s="6">
        <v>14.25</v>
      </c>
      <c r="G33" s="6">
        <v>76.75</v>
      </c>
      <c r="H33" s="6">
        <v>30</v>
      </c>
      <c r="I33" s="6">
        <v>2.04</v>
      </c>
      <c r="J33" s="6">
        <v>2.5499999999999998</v>
      </c>
      <c r="K33" s="6">
        <v>17.100000000000001</v>
      </c>
      <c r="L33" s="6">
        <v>92.1</v>
      </c>
    </row>
    <row r="34" spans="1:12" s="66" customFormat="1" ht="15" customHeight="1" x14ac:dyDescent="0.25">
      <c r="A34" s="6">
        <v>410</v>
      </c>
      <c r="B34" s="10" t="s">
        <v>130</v>
      </c>
      <c r="C34" s="3">
        <v>150</v>
      </c>
      <c r="D34" s="3">
        <v>4.4999999999999998E-2</v>
      </c>
      <c r="E34" s="3">
        <v>0</v>
      </c>
      <c r="F34" s="3">
        <v>4.51</v>
      </c>
      <c r="G34" s="3">
        <v>18.239999999999998</v>
      </c>
      <c r="H34" s="3">
        <v>200</v>
      </c>
      <c r="I34" s="3">
        <v>0.06</v>
      </c>
      <c r="J34" s="3">
        <v>0</v>
      </c>
      <c r="K34" s="3">
        <v>6.02</v>
      </c>
      <c r="L34" s="3">
        <v>24.32</v>
      </c>
    </row>
    <row r="35" spans="1:12" s="66" customFormat="1" ht="15" customHeight="1" x14ac:dyDescent="0.25">
      <c r="A35" s="59" t="s">
        <v>111</v>
      </c>
      <c r="B35" s="59"/>
      <c r="C35" s="6">
        <f t="shared" ref="C35:L35" si="3">SUM(C32:C34)</f>
        <v>325</v>
      </c>
      <c r="D35" s="6">
        <f t="shared" si="3"/>
        <v>23.665000000000003</v>
      </c>
      <c r="E35" s="6">
        <f t="shared" si="3"/>
        <v>11.21</v>
      </c>
      <c r="F35" s="6">
        <f t="shared" si="3"/>
        <v>40.589999999999996</v>
      </c>
      <c r="G35" s="6">
        <f t="shared" si="3"/>
        <v>351.67</v>
      </c>
      <c r="H35" s="6">
        <f t="shared" si="3"/>
        <v>410</v>
      </c>
      <c r="I35" s="6">
        <f t="shared" si="3"/>
        <v>27.669999999999998</v>
      </c>
      <c r="J35" s="6">
        <f t="shared" si="3"/>
        <v>13.14</v>
      </c>
      <c r="K35" s="6">
        <f t="shared" si="3"/>
        <v>48.59</v>
      </c>
      <c r="L35" s="6">
        <f t="shared" si="3"/>
        <v>415.87999999999994</v>
      </c>
    </row>
    <row r="36" spans="1:12" s="66" customFormat="1" ht="15" customHeight="1" x14ac:dyDescent="0.25">
      <c r="A36" s="36" t="s">
        <v>131</v>
      </c>
      <c r="B36" s="57"/>
      <c r="C36" s="36">
        <f>C35+C29+C24+C17</f>
        <v>1422</v>
      </c>
      <c r="D36" s="57"/>
      <c r="E36" s="57"/>
      <c r="F36" s="57"/>
      <c r="G36" s="36">
        <f>G35+G29+G24+G17</f>
        <v>1444.15</v>
      </c>
      <c r="H36" s="36">
        <f>H35+H29+H24+H17</f>
        <v>1721</v>
      </c>
      <c r="I36" s="57"/>
      <c r="J36" s="57"/>
      <c r="K36" s="57"/>
      <c r="L36" s="36">
        <f>L35+L29+L24+L17</f>
        <v>1750.9499999999998</v>
      </c>
    </row>
    <row r="37" spans="1:12" s="66" customFormat="1" x14ac:dyDescent="0.25"/>
    <row r="38" spans="1:12" s="66" customFormat="1" ht="15" customHeight="1" x14ac:dyDescent="0.25">
      <c r="A38" s="204">
        <v>44602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9"/>
    </row>
    <row r="39" spans="1:12" s="66" customFormat="1" ht="15" customHeight="1" x14ac:dyDescent="0.25">
      <c r="A39" s="207" t="s">
        <v>116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9"/>
    </row>
    <row r="40" spans="1:12" s="66" customFormat="1" ht="15.75" customHeight="1" x14ac:dyDescent="0.25">
      <c r="A40" s="6">
        <v>168</v>
      </c>
      <c r="B40" s="10" t="s">
        <v>8</v>
      </c>
      <c r="C40" s="3">
        <v>150</v>
      </c>
      <c r="D40" s="3">
        <v>4.74</v>
      </c>
      <c r="E40" s="3">
        <v>6.68</v>
      </c>
      <c r="F40" s="3">
        <v>19.12</v>
      </c>
      <c r="G40" s="3">
        <v>155.54</v>
      </c>
      <c r="H40" s="3">
        <v>180</v>
      </c>
      <c r="I40" s="3">
        <v>5.69</v>
      </c>
      <c r="J40" s="3">
        <v>8.02</v>
      </c>
      <c r="K40" s="3">
        <v>22.94</v>
      </c>
      <c r="L40" s="3">
        <v>155.54</v>
      </c>
    </row>
    <row r="41" spans="1:12" s="66" customFormat="1" ht="15.75" customHeight="1" x14ac:dyDescent="0.25">
      <c r="A41" s="6">
        <v>1</v>
      </c>
      <c r="B41" s="12" t="s">
        <v>110</v>
      </c>
      <c r="C41" s="6">
        <v>36</v>
      </c>
      <c r="D41" s="6">
        <v>2.17</v>
      </c>
      <c r="E41" s="6">
        <v>6.79</v>
      </c>
      <c r="F41" s="6">
        <v>13.15</v>
      </c>
      <c r="G41" s="6">
        <v>122.4</v>
      </c>
      <c r="H41" s="6">
        <v>37</v>
      </c>
      <c r="I41" s="6">
        <v>2.2599999999999998</v>
      </c>
      <c r="J41" s="6">
        <v>6.98</v>
      </c>
      <c r="K41" s="6">
        <v>13.52</v>
      </c>
      <c r="L41" s="6">
        <v>122.4</v>
      </c>
    </row>
    <row r="42" spans="1:12" s="66" customFormat="1" ht="15.75" customHeight="1" x14ac:dyDescent="0.25">
      <c r="A42" s="6">
        <v>413</v>
      </c>
      <c r="B42" s="11" t="s">
        <v>32</v>
      </c>
      <c r="C42" s="3">
        <v>150</v>
      </c>
      <c r="D42" s="3">
        <v>1.05</v>
      </c>
      <c r="E42" s="3">
        <v>1.2</v>
      </c>
      <c r="F42" s="3">
        <v>13.01</v>
      </c>
      <c r="G42" s="3">
        <v>66.989999999999995</v>
      </c>
      <c r="H42" s="3">
        <v>200</v>
      </c>
      <c r="I42" s="3">
        <v>1.4</v>
      </c>
      <c r="J42" s="3">
        <v>1.6</v>
      </c>
      <c r="K42" s="3">
        <v>17.350000000000001</v>
      </c>
      <c r="L42" s="3">
        <v>66.989999999999995</v>
      </c>
    </row>
    <row r="43" spans="1:12" s="66" customFormat="1" ht="15" customHeight="1" x14ac:dyDescent="0.25">
      <c r="A43" s="80" t="s">
        <v>111</v>
      </c>
      <c r="B43" s="81"/>
      <c r="C43" s="6">
        <f t="shared" ref="C43:L43" si="4">SUM(C40:C42)</f>
        <v>336</v>
      </c>
      <c r="D43" s="6">
        <f t="shared" si="4"/>
        <v>7.96</v>
      </c>
      <c r="E43" s="6">
        <f t="shared" si="4"/>
        <v>14.669999999999998</v>
      </c>
      <c r="F43" s="6">
        <f t="shared" si="4"/>
        <v>45.28</v>
      </c>
      <c r="G43" s="6">
        <f t="shared" si="4"/>
        <v>344.93</v>
      </c>
      <c r="H43" s="6">
        <f t="shared" si="4"/>
        <v>417</v>
      </c>
      <c r="I43" s="6">
        <f t="shared" si="4"/>
        <v>9.35</v>
      </c>
      <c r="J43" s="6">
        <f t="shared" si="4"/>
        <v>16.600000000000001</v>
      </c>
      <c r="K43" s="6">
        <f t="shared" si="4"/>
        <v>53.81</v>
      </c>
      <c r="L43" s="6">
        <f t="shared" si="4"/>
        <v>344.93</v>
      </c>
    </row>
    <row r="44" spans="1:12" s="66" customFormat="1" ht="15" customHeight="1" x14ac:dyDescent="0.25">
      <c r="A44" s="58"/>
      <c r="B44" s="58"/>
      <c r="C44" s="58"/>
      <c r="D44" s="37"/>
      <c r="E44" s="37"/>
      <c r="F44" s="37"/>
      <c r="G44" s="37"/>
      <c r="H44" s="37"/>
      <c r="I44" s="37"/>
      <c r="J44" s="37"/>
      <c r="K44" s="37"/>
      <c r="L44" s="37"/>
    </row>
    <row r="45" spans="1:12" s="66" customFormat="1" ht="15" customHeight="1" x14ac:dyDescent="0.25">
      <c r="A45" s="207" t="s">
        <v>117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9"/>
    </row>
    <row r="46" spans="1:12" s="66" customFormat="1" x14ac:dyDescent="0.25">
      <c r="A46" s="6">
        <v>91</v>
      </c>
      <c r="B46" s="12" t="s">
        <v>85</v>
      </c>
      <c r="C46" s="3">
        <v>150</v>
      </c>
      <c r="D46" s="3">
        <v>6</v>
      </c>
      <c r="E46" s="3">
        <v>8.85</v>
      </c>
      <c r="F46" s="3">
        <v>9.24</v>
      </c>
      <c r="G46" s="3">
        <v>155.24</v>
      </c>
      <c r="H46" s="3">
        <v>200</v>
      </c>
      <c r="I46" s="3">
        <v>8</v>
      </c>
      <c r="J46" s="3">
        <v>11.8</v>
      </c>
      <c r="K46" s="3">
        <v>12.32</v>
      </c>
      <c r="L46" s="3">
        <v>206.99</v>
      </c>
    </row>
    <row r="47" spans="1:12" s="66" customFormat="1" x14ac:dyDescent="0.25">
      <c r="A47" s="6">
        <v>332</v>
      </c>
      <c r="B47" s="48" t="s">
        <v>91</v>
      </c>
      <c r="C47" s="6">
        <v>120</v>
      </c>
      <c r="D47" s="6">
        <v>2.92</v>
      </c>
      <c r="E47" s="6">
        <v>4.29</v>
      </c>
      <c r="F47" s="6">
        <v>29.34</v>
      </c>
      <c r="G47" s="6">
        <v>167.76</v>
      </c>
      <c r="H47" s="3">
        <v>130</v>
      </c>
      <c r="I47" s="4">
        <v>3.37</v>
      </c>
      <c r="J47" s="4">
        <v>4.34</v>
      </c>
      <c r="K47" s="4">
        <v>34.92</v>
      </c>
      <c r="L47" s="3">
        <v>195.15</v>
      </c>
    </row>
    <row r="48" spans="1:12" s="66" customFormat="1" x14ac:dyDescent="0.25">
      <c r="A48" s="6">
        <v>261</v>
      </c>
      <c r="B48" s="47" t="s">
        <v>73</v>
      </c>
      <c r="C48" s="3">
        <v>80</v>
      </c>
      <c r="D48" s="3">
        <v>8.2899999999999991</v>
      </c>
      <c r="E48" s="3">
        <v>4.58</v>
      </c>
      <c r="F48" s="3">
        <v>4.2699999999999996</v>
      </c>
      <c r="G48" s="3">
        <v>171.51</v>
      </c>
      <c r="H48" s="3">
        <v>90</v>
      </c>
      <c r="I48" s="3">
        <v>9.32</v>
      </c>
      <c r="J48" s="3">
        <v>5.12</v>
      </c>
      <c r="K48" s="3">
        <v>4.83</v>
      </c>
      <c r="L48" s="3">
        <v>192.94</v>
      </c>
    </row>
    <row r="49" spans="1:12" s="66" customFormat="1" ht="15.75" customHeight="1" x14ac:dyDescent="0.25">
      <c r="A49" s="6">
        <v>394</v>
      </c>
      <c r="B49" s="11" t="s">
        <v>139</v>
      </c>
      <c r="C49" s="3">
        <v>150</v>
      </c>
      <c r="D49" s="3">
        <v>0.25</v>
      </c>
      <c r="E49" s="3">
        <v>0</v>
      </c>
      <c r="F49" s="3">
        <v>17</v>
      </c>
      <c r="G49" s="3">
        <v>68.989999999999995</v>
      </c>
      <c r="H49" s="3">
        <v>200</v>
      </c>
      <c r="I49" s="3">
        <v>0.33</v>
      </c>
      <c r="J49" s="3">
        <v>0</v>
      </c>
      <c r="K49" s="3">
        <v>22.67</v>
      </c>
      <c r="L49" s="3">
        <v>91.99</v>
      </c>
    </row>
    <row r="50" spans="1:12" s="66" customFormat="1" ht="15" customHeight="1" x14ac:dyDescent="0.25">
      <c r="A50" s="63" t="s">
        <v>113</v>
      </c>
      <c r="B50" s="10" t="s">
        <v>124</v>
      </c>
      <c r="C50" s="3">
        <v>40</v>
      </c>
      <c r="D50" s="3">
        <v>2.8</v>
      </c>
      <c r="E50" s="3">
        <v>0.28000000000000003</v>
      </c>
      <c r="F50" s="3">
        <v>19.96</v>
      </c>
      <c r="G50" s="3">
        <v>96</v>
      </c>
      <c r="H50" s="3">
        <v>50</v>
      </c>
      <c r="I50" s="3">
        <v>2.8</v>
      </c>
      <c r="J50" s="3">
        <v>0.28000000000000003</v>
      </c>
      <c r="K50" s="3">
        <v>19.96</v>
      </c>
      <c r="L50" s="3">
        <v>120</v>
      </c>
    </row>
    <row r="51" spans="1:12" s="66" customFormat="1" ht="15" customHeight="1" x14ac:dyDescent="0.25">
      <c r="A51" s="80" t="s">
        <v>111</v>
      </c>
      <c r="B51" s="81"/>
      <c r="C51" s="6">
        <f t="shared" ref="C51:K51" si="5">SUM(C46:C50)</f>
        <v>540</v>
      </c>
      <c r="D51" s="6">
        <f t="shared" si="5"/>
        <v>20.260000000000002</v>
      </c>
      <c r="E51" s="6">
        <f t="shared" si="5"/>
        <v>18</v>
      </c>
      <c r="F51" s="6">
        <f t="shared" si="5"/>
        <v>79.81</v>
      </c>
      <c r="G51" s="6">
        <f t="shared" si="5"/>
        <v>659.5</v>
      </c>
      <c r="H51" s="6">
        <f t="shared" si="5"/>
        <v>670</v>
      </c>
      <c r="I51" s="6">
        <f t="shared" si="5"/>
        <v>23.82</v>
      </c>
      <c r="J51" s="6">
        <f t="shared" si="5"/>
        <v>21.540000000000003</v>
      </c>
      <c r="K51" s="6">
        <f t="shared" si="5"/>
        <v>94.700000000000017</v>
      </c>
      <c r="L51" s="6">
        <f>SUM(L46:L50)</f>
        <v>807.06999999999994</v>
      </c>
    </row>
    <row r="52" spans="1:12" s="66" customFormat="1" ht="15" customHeight="1" x14ac:dyDescent="0.25">
      <c r="A52" s="58"/>
      <c r="B52" s="58"/>
      <c r="C52" s="58"/>
      <c r="D52" s="37"/>
      <c r="E52" s="37"/>
      <c r="F52" s="37"/>
      <c r="G52" s="37"/>
      <c r="H52" s="37"/>
      <c r="I52" s="37"/>
      <c r="J52" s="37"/>
      <c r="K52" s="37"/>
      <c r="L52" s="37"/>
    </row>
    <row r="53" spans="1:12" s="66" customFormat="1" ht="15" customHeight="1" x14ac:dyDescent="0.25">
      <c r="A53" s="207" t="s">
        <v>125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9"/>
    </row>
    <row r="54" spans="1:12" s="66" customFormat="1" x14ac:dyDescent="0.25">
      <c r="A54" s="6" t="s">
        <v>113</v>
      </c>
      <c r="B54" s="120" t="s">
        <v>182</v>
      </c>
      <c r="C54" s="3">
        <v>200</v>
      </c>
      <c r="D54" s="3">
        <v>0</v>
      </c>
      <c r="E54" s="3">
        <v>0</v>
      </c>
      <c r="F54" s="3">
        <v>22</v>
      </c>
      <c r="G54" s="3">
        <v>90</v>
      </c>
      <c r="H54" s="3">
        <v>200</v>
      </c>
      <c r="I54" s="3">
        <v>0</v>
      </c>
      <c r="J54" s="3">
        <v>0</v>
      </c>
      <c r="K54" s="3">
        <v>22</v>
      </c>
      <c r="L54" s="3">
        <v>90</v>
      </c>
    </row>
    <row r="55" spans="1:12" s="66" customFormat="1" ht="15" customHeight="1" x14ac:dyDescent="0.25">
      <c r="A55" s="80" t="s">
        <v>111</v>
      </c>
      <c r="B55" s="81"/>
      <c r="C55" s="3">
        <v>200</v>
      </c>
      <c r="D55" s="6">
        <f>SUM(D54:D54)</f>
        <v>0</v>
      </c>
      <c r="E55" s="6">
        <f>SUM(E54:E54)</f>
        <v>0</v>
      </c>
      <c r="F55" s="6">
        <f>SUM(F54:F54)</f>
        <v>22</v>
      </c>
      <c r="G55" s="6">
        <f>SUM(G54:G54)</f>
        <v>90</v>
      </c>
      <c r="H55" s="3">
        <v>200</v>
      </c>
      <c r="I55" s="6">
        <f>SUM(I54:I54)</f>
        <v>0</v>
      </c>
      <c r="J55" s="6">
        <f>SUM(J54:J54)</f>
        <v>0</v>
      </c>
      <c r="K55" s="6">
        <f>SUM(K54:K54)</f>
        <v>22</v>
      </c>
      <c r="L55" s="6">
        <f>SUM(L54:L54)</f>
        <v>90</v>
      </c>
    </row>
    <row r="56" spans="1:12" s="66" customFormat="1" ht="15" customHeight="1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2" s="66" customFormat="1" ht="15" customHeight="1" x14ac:dyDescent="0.25">
      <c r="A57" s="207" t="s">
        <v>129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9"/>
    </row>
    <row r="58" spans="1:12" s="66" customFormat="1" ht="15.75" customHeight="1" x14ac:dyDescent="0.25">
      <c r="A58" s="6">
        <v>233</v>
      </c>
      <c r="B58" s="11" t="s">
        <v>47</v>
      </c>
      <c r="C58" s="3">
        <v>180</v>
      </c>
      <c r="D58" s="3">
        <v>13.8</v>
      </c>
      <c r="E58" s="3">
        <v>17.100000000000001</v>
      </c>
      <c r="F58" s="3">
        <v>20.12</v>
      </c>
      <c r="G58" s="3">
        <v>252</v>
      </c>
      <c r="H58" s="3">
        <v>200</v>
      </c>
      <c r="I58" s="3">
        <v>15.33</v>
      </c>
      <c r="J58" s="3">
        <v>19</v>
      </c>
      <c r="K58" s="3">
        <v>22.36</v>
      </c>
      <c r="L58" s="3">
        <v>280</v>
      </c>
    </row>
    <row r="59" spans="1:12" s="66" customFormat="1" ht="15.75" customHeight="1" x14ac:dyDescent="0.25">
      <c r="A59" s="6">
        <v>410</v>
      </c>
      <c r="B59" s="10" t="s">
        <v>20</v>
      </c>
      <c r="C59" s="3">
        <v>150</v>
      </c>
      <c r="D59" s="3">
        <v>0.09</v>
      </c>
      <c r="E59" s="3">
        <v>0</v>
      </c>
      <c r="F59" s="3">
        <v>9.0299999999999994</v>
      </c>
      <c r="G59" s="3">
        <v>36.479999999999997</v>
      </c>
      <c r="H59" s="3">
        <v>200</v>
      </c>
      <c r="I59" s="3">
        <v>0.12</v>
      </c>
      <c r="J59" s="3">
        <v>0</v>
      </c>
      <c r="K59" s="3">
        <v>12.04</v>
      </c>
      <c r="L59" s="3">
        <v>48.64</v>
      </c>
    </row>
    <row r="60" spans="1:12" s="66" customFormat="1" ht="15.75" customHeight="1" x14ac:dyDescent="0.25">
      <c r="A60" s="6" t="s">
        <v>113</v>
      </c>
      <c r="B60" s="12" t="s">
        <v>115</v>
      </c>
      <c r="C60" s="6">
        <v>15</v>
      </c>
      <c r="D60" s="6">
        <v>0.08</v>
      </c>
      <c r="E60" s="6">
        <v>0</v>
      </c>
      <c r="F60" s="6">
        <v>11.41</v>
      </c>
      <c r="G60" s="6">
        <v>90</v>
      </c>
      <c r="H60" s="6">
        <v>30</v>
      </c>
      <c r="I60" s="6">
        <v>0.15</v>
      </c>
      <c r="J60" s="6">
        <v>0</v>
      </c>
      <c r="K60" s="6">
        <v>22.83</v>
      </c>
      <c r="L60" s="6">
        <v>91.2</v>
      </c>
    </row>
    <row r="61" spans="1:12" s="66" customFormat="1" ht="15" customHeight="1" x14ac:dyDescent="0.25">
      <c r="A61" s="63" t="s">
        <v>113</v>
      </c>
      <c r="B61" s="10" t="s">
        <v>16</v>
      </c>
      <c r="C61" s="3">
        <v>20</v>
      </c>
      <c r="D61" s="3">
        <v>3.4</v>
      </c>
      <c r="E61" s="3">
        <v>1.32</v>
      </c>
      <c r="F61" s="3">
        <v>17</v>
      </c>
      <c r="G61" s="3">
        <v>51.8</v>
      </c>
      <c r="H61" s="3">
        <v>25</v>
      </c>
      <c r="I61" s="3">
        <v>4.25</v>
      </c>
      <c r="J61" s="3">
        <v>1.65</v>
      </c>
      <c r="K61" s="3">
        <v>21.25</v>
      </c>
      <c r="L61" s="3">
        <v>64.8</v>
      </c>
    </row>
    <row r="62" spans="1:12" s="66" customFormat="1" ht="15" customHeight="1" x14ac:dyDescent="0.25">
      <c r="A62" s="59" t="s">
        <v>111</v>
      </c>
      <c r="B62" s="59"/>
      <c r="C62" s="6">
        <f t="shared" ref="C62:L62" si="6">SUM(C58:C61)</f>
        <v>365</v>
      </c>
      <c r="D62" s="6">
        <f t="shared" si="6"/>
        <v>17.37</v>
      </c>
      <c r="E62" s="6">
        <f t="shared" si="6"/>
        <v>18.420000000000002</v>
      </c>
      <c r="F62" s="6">
        <f t="shared" si="6"/>
        <v>57.56</v>
      </c>
      <c r="G62" s="6">
        <f>SUM(G58:G61)</f>
        <v>430.28000000000003</v>
      </c>
      <c r="H62" s="6">
        <f t="shared" si="6"/>
        <v>455</v>
      </c>
      <c r="I62" s="6">
        <f t="shared" si="6"/>
        <v>19.850000000000001</v>
      </c>
      <c r="J62" s="6">
        <f t="shared" si="6"/>
        <v>20.65</v>
      </c>
      <c r="K62" s="6">
        <f t="shared" si="6"/>
        <v>78.47999999999999</v>
      </c>
      <c r="L62" s="6">
        <f t="shared" si="6"/>
        <v>484.64</v>
      </c>
    </row>
    <row r="63" spans="1:12" s="66" customFormat="1" ht="15" customHeight="1" x14ac:dyDescent="0.25">
      <c r="A63" s="36" t="s">
        <v>131</v>
      </c>
      <c r="B63" s="57"/>
      <c r="C63" s="36">
        <f>C62+C55+C51+C43</f>
        <v>1441</v>
      </c>
      <c r="D63" s="57"/>
      <c r="E63" s="57"/>
      <c r="F63" s="57"/>
      <c r="G63" s="36">
        <f>G62+G55+G51+G43</f>
        <v>1524.71</v>
      </c>
      <c r="H63" s="36">
        <f>H62+H55+H51+H43</f>
        <v>1742</v>
      </c>
      <c r="I63" s="57"/>
      <c r="J63" s="57"/>
      <c r="K63" s="57"/>
      <c r="L63" s="36">
        <f>L62+L55+L51+L43</f>
        <v>1726.64</v>
      </c>
    </row>
    <row r="64" spans="1:12" s="66" customFormat="1" x14ac:dyDescent="0.25"/>
    <row r="65" spans="1:12" s="66" customFormat="1" ht="15" customHeight="1" x14ac:dyDescent="0.25">
      <c r="A65" s="204">
        <v>44603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9"/>
    </row>
    <row r="66" spans="1:12" s="66" customFormat="1" ht="15" customHeight="1" x14ac:dyDescent="0.25">
      <c r="A66" s="207" t="s">
        <v>116</v>
      </c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9"/>
    </row>
    <row r="67" spans="1:12" s="66" customFormat="1" ht="15.75" customHeight="1" x14ac:dyDescent="0.25">
      <c r="A67" s="6">
        <v>168</v>
      </c>
      <c r="B67" s="11" t="s">
        <v>31</v>
      </c>
      <c r="C67" s="3">
        <v>150</v>
      </c>
      <c r="D67" s="3">
        <v>5.96</v>
      </c>
      <c r="E67" s="3">
        <v>6.16</v>
      </c>
      <c r="F67" s="3">
        <v>26.36</v>
      </c>
      <c r="G67" s="3">
        <v>184.63</v>
      </c>
      <c r="H67" s="3">
        <v>180</v>
      </c>
      <c r="I67" s="3">
        <v>7.16</v>
      </c>
      <c r="J67" s="3">
        <v>7.39</v>
      </c>
      <c r="K67" s="3">
        <v>28.94</v>
      </c>
      <c r="L67" s="3">
        <v>221.54</v>
      </c>
    </row>
    <row r="68" spans="1:12" s="66" customFormat="1" ht="15.75" customHeight="1" x14ac:dyDescent="0.25">
      <c r="A68" s="6">
        <v>2</v>
      </c>
      <c r="B68" s="64" t="s">
        <v>135</v>
      </c>
      <c r="C68" s="6">
        <v>42</v>
      </c>
      <c r="D68" s="6">
        <v>2.17</v>
      </c>
      <c r="E68" s="6">
        <v>6.79</v>
      </c>
      <c r="F68" s="6">
        <v>13.15</v>
      </c>
      <c r="G68" s="6">
        <v>136.91999999999999</v>
      </c>
      <c r="H68" s="6">
        <v>44</v>
      </c>
      <c r="I68" s="6">
        <v>2.2599999999999998</v>
      </c>
      <c r="J68" s="6">
        <v>6.98</v>
      </c>
      <c r="K68" s="6">
        <v>13.52</v>
      </c>
      <c r="L68" s="6">
        <v>142.74</v>
      </c>
    </row>
    <row r="69" spans="1:12" s="66" customFormat="1" ht="15" customHeight="1" x14ac:dyDescent="0.25">
      <c r="A69" s="6">
        <v>410</v>
      </c>
      <c r="B69" s="10" t="s">
        <v>130</v>
      </c>
      <c r="C69" s="3">
        <v>150</v>
      </c>
      <c r="D69" s="3">
        <v>4.4999999999999998E-2</v>
      </c>
      <c r="E69" s="3">
        <v>0</v>
      </c>
      <c r="F69" s="3">
        <v>4.51</v>
      </c>
      <c r="G69" s="3">
        <v>18.239999999999998</v>
      </c>
      <c r="H69" s="3">
        <v>200</v>
      </c>
      <c r="I69" s="3">
        <v>0.06</v>
      </c>
      <c r="J69" s="3">
        <v>0</v>
      </c>
      <c r="K69" s="3">
        <v>6.02</v>
      </c>
      <c r="L69" s="3">
        <v>24.32</v>
      </c>
    </row>
    <row r="70" spans="1:12" s="66" customFormat="1" ht="15" customHeight="1" x14ac:dyDescent="0.25">
      <c r="A70" s="80" t="s">
        <v>111</v>
      </c>
      <c r="B70" s="81"/>
      <c r="C70" s="6">
        <f t="shared" ref="C70:H70" si="7">SUM(C67:C69)</f>
        <v>342</v>
      </c>
      <c r="D70" s="6">
        <f t="shared" si="7"/>
        <v>8.1749999999999989</v>
      </c>
      <c r="E70" s="6">
        <f t="shared" si="7"/>
        <v>12.95</v>
      </c>
      <c r="F70" s="6">
        <f t="shared" si="7"/>
        <v>44.019999999999996</v>
      </c>
      <c r="G70" s="6">
        <f t="shared" si="7"/>
        <v>339.78999999999996</v>
      </c>
      <c r="H70" s="6">
        <f t="shared" si="7"/>
        <v>424</v>
      </c>
      <c r="I70" s="6">
        <f>SUM(I67:I69)</f>
        <v>9.48</v>
      </c>
      <c r="J70" s="6">
        <f>SUM(J67:J69)</f>
        <v>14.370000000000001</v>
      </c>
      <c r="K70" s="6">
        <f>SUM(K67:K69)</f>
        <v>48.480000000000004</v>
      </c>
      <c r="L70" s="6">
        <f>SUM(L67:L69)</f>
        <v>388.59999999999997</v>
      </c>
    </row>
    <row r="71" spans="1:12" s="66" customFormat="1" ht="15" customHeight="1" x14ac:dyDescent="0.25">
      <c r="A71" s="58"/>
      <c r="B71" s="58"/>
      <c r="C71" s="58"/>
      <c r="D71" s="37"/>
      <c r="E71" s="37"/>
      <c r="F71" s="37"/>
      <c r="G71" s="37"/>
      <c r="H71" s="37"/>
      <c r="I71" s="37"/>
      <c r="J71" s="37"/>
      <c r="K71" s="37"/>
      <c r="L71" s="37"/>
    </row>
    <row r="72" spans="1:12" s="66" customFormat="1" ht="15" customHeight="1" x14ac:dyDescent="0.25">
      <c r="A72" s="207" t="s">
        <v>117</v>
      </c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9"/>
    </row>
    <row r="73" spans="1:12" s="66" customFormat="1" x14ac:dyDescent="0.25">
      <c r="A73" s="6">
        <v>87</v>
      </c>
      <c r="B73" s="11" t="s">
        <v>78</v>
      </c>
      <c r="C73" s="3">
        <v>150</v>
      </c>
      <c r="D73" s="3">
        <v>1.8</v>
      </c>
      <c r="E73" s="3">
        <v>2.85</v>
      </c>
      <c r="F73" s="3">
        <v>2.95</v>
      </c>
      <c r="G73" s="3">
        <v>59.27</v>
      </c>
      <c r="H73" s="3">
        <v>200</v>
      </c>
      <c r="I73" s="3">
        <v>2.4</v>
      </c>
      <c r="J73" s="3">
        <v>3.8</v>
      </c>
      <c r="K73" s="3">
        <v>3.93</v>
      </c>
      <c r="L73" s="3">
        <v>79</v>
      </c>
    </row>
    <row r="74" spans="1:12" s="66" customFormat="1" ht="15.75" customHeight="1" x14ac:dyDescent="0.25">
      <c r="A74" s="6">
        <v>219</v>
      </c>
      <c r="B74" s="11" t="s">
        <v>34</v>
      </c>
      <c r="C74" s="3">
        <v>120</v>
      </c>
      <c r="D74" s="3">
        <v>4.41</v>
      </c>
      <c r="E74" s="3">
        <v>4.25</v>
      </c>
      <c r="F74" s="3">
        <v>28.27</v>
      </c>
      <c r="G74" s="3">
        <v>168.87</v>
      </c>
      <c r="H74" s="3">
        <v>130</v>
      </c>
      <c r="I74" s="3">
        <v>4.78</v>
      </c>
      <c r="J74" s="3">
        <v>4.5999999999999996</v>
      </c>
      <c r="K74" s="3">
        <v>30.63</v>
      </c>
      <c r="L74" s="3">
        <v>182.94</v>
      </c>
    </row>
    <row r="75" spans="1:12" s="66" customFormat="1" x14ac:dyDescent="0.25">
      <c r="A75" s="6">
        <v>312</v>
      </c>
      <c r="B75" s="47" t="s">
        <v>50</v>
      </c>
      <c r="C75" s="3">
        <v>60</v>
      </c>
      <c r="D75" s="3">
        <v>8.3000000000000007</v>
      </c>
      <c r="E75" s="3">
        <v>5.6</v>
      </c>
      <c r="F75" s="3">
        <v>3.36</v>
      </c>
      <c r="G75" s="3">
        <v>97.04</v>
      </c>
      <c r="H75" s="3">
        <v>70</v>
      </c>
      <c r="I75" s="3">
        <v>9.68</v>
      </c>
      <c r="J75" s="3">
        <v>6.53</v>
      </c>
      <c r="K75" s="3">
        <v>3.92</v>
      </c>
      <c r="L75" s="3">
        <v>113.21</v>
      </c>
    </row>
    <row r="76" spans="1:12" s="66" customFormat="1" x14ac:dyDescent="0.25">
      <c r="A76" s="6">
        <v>366</v>
      </c>
      <c r="B76" s="47" t="s">
        <v>36</v>
      </c>
      <c r="C76" s="3">
        <v>30</v>
      </c>
      <c r="D76" s="3">
        <v>0.16</v>
      </c>
      <c r="E76" s="3">
        <v>1.1000000000000001</v>
      </c>
      <c r="F76" s="3">
        <v>1.57</v>
      </c>
      <c r="G76" s="3">
        <v>16.850000000000001</v>
      </c>
      <c r="H76" s="3">
        <v>30</v>
      </c>
      <c r="I76" s="3">
        <v>0.16</v>
      </c>
      <c r="J76" s="3">
        <v>1.1000000000000001</v>
      </c>
      <c r="K76" s="3">
        <v>1.57</v>
      </c>
      <c r="L76" s="3">
        <v>16.850000000000001</v>
      </c>
    </row>
    <row r="77" spans="1:12" s="66" customFormat="1" ht="15.75" customHeight="1" x14ac:dyDescent="0.25">
      <c r="A77" s="6">
        <v>34</v>
      </c>
      <c r="B77" s="11" t="s">
        <v>37</v>
      </c>
      <c r="C77" s="3">
        <v>40</v>
      </c>
      <c r="D77" s="3">
        <v>0.88</v>
      </c>
      <c r="E77" s="3">
        <v>2.68</v>
      </c>
      <c r="F77" s="3">
        <v>4.12</v>
      </c>
      <c r="G77" s="3">
        <v>44</v>
      </c>
      <c r="H77" s="3">
        <v>50</v>
      </c>
      <c r="I77" s="3">
        <v>1.1000000000000001</v>
      </c>
      <c r="J77" s="3">
        <v>3.35</v>
      </c>
      <c r="K77" s="3">
        <v>5.15</v>
      </c>
      <c r="L77" s="3">
        <v>55</v>
      </c>
    </row>
    <row r="78" spans="1:12" s="66" customFormat="1" ht="15.75" customHeight="1" x14ac:dyDescent="0.25">
      <c r="A78" s="6">
        <v>396</v>
      </c>
      <c r="B78" s="11" t="s">
        <v>28</v>
      </c>
      <c r="C78" s="3">
        <v>150</v>
      </c>
      <c r="D78" s="3">
        <v>0.1</v>
      </c>
      <c r="E78" s="3">
        <v>0</v>
      </c>
      <c r="F78" s="3">
        <v>15.86</v>
      </c>
      <c r="G78" s="3">
        <v>63.8</v>
      </c>
      <c r="H78" s="3">
        <v>200</v>
      </c>
      <c r="I78" s="3">
        <v>0.13</v>
      </c>
      <c r="J78" s="3">
        <v>0</v>
      </c>
      <c r="K78" s="3">
        <v>21.15</v>
      </c>
      <c r="L78" s="3">
        <v>85.1</v>
      </c>
    </row>
    <row r="79" spans="1:12" s="87" customFormat="1" ht="15" customHeight="1" x14ac:dyDescent="0.25">
      <c r="A79" s="125" t="s">
        <v>113</v>
      </c>
      <c r="B79" s="10" t="s">
        <v>124</v>
      </c>
      <c r="C79" s="32">
        <v>40</v>
      </c>
      <c r="D79" s="32">
        <v>2.8</v>
      </c>
      <c r="E79" s="32">
        <v>0.28000000000000003</v>
      </c>
      <c r="F79" s="32">
        <v>19.96</v>
      </c>
      <c r="G79" s="32">
        <v>96</v>
      </c>
      <c r="H79" s="32">
        <v>50</v>
      </c>
      <c r="I79" s="32">
        <v>2.8</v>
      </c>
      <c r="J79" s="32">
        <v>0.28000000000000003</v>
      </c>
      <c r="K79" s="32">
        <v>19.96</v>
      </c>
      <c r="L79" s="32">
        <v>120</v>
      </c>
    </row>
    <row r="80" spans="1:12" s="66" customFormat="1" ht="15" customHeight="1" x14ac:dyDescent="0.25">
      <c r="A80" s="80" t="s">
        <v>111</v>
      </c>
      <c r="B80" s="81"/>
      <c r="C80" s="6">
        <f t="shared" ref="C80:K80" si="8">SUM(C73:C79)</f>
        <v>590</v>
      </c>
      <c r="D80" s="6">
        <f t="shared" si="8"/>
        <v>18.450000000000003</v>
      </c>
      <c r="E80" s="6">
        <f t="shared" si="8"/>
        <v>16.760000000000002</v>
      </c>
      <c r="F80" s="6">
        <f t="shared" si="8"/>
        <v>76.09</v>
      </c>
      <c r="G80" s="6">
        <f t="shared" si="8"/>
        <v>545.83000000000004</v>
      </c>
      <c r="H80" s="6">
        <f t="shared" si="8"/>
        <v>730</v>
      </c>
      <c r="I80" s="6">
        <f t="shared" si="8"/>
        <v>21.05</v>
      </c>
      <c r="J80" s="6">
        <f t="shared" si="8"/>
        <v>19.660000000000004</v>
      </c>
      <c r="K80" s="6">
        <f t="shared" si="8"/>
        <v>86.31</v>
      </c>
      <c r="L80" s="6">
        <f>SUM(L73:L79)</f>
        <v>652.1</v>
      </c>
    </row>
    <row r="81" spans="1:12" s="66" customFormat="1" ht="15" customHeight="1" x14ac:dyDescent="0.25">
      <c r="A81" s="58"/>
      <c r="B81" s="58"/>
      <c r="C81" s="58"/>
      <c r="D81" s="37"/>
      <c r="E81" s="37"/>
      <c r="F81" s="37"/>
      <c r="G81" s="37"/>
      <c r="H81" s="37"/>
      <c r="I81" s="37"/>
      <c r="J81" s="37"/>
      <c r="K81" s="37"/>
      <c r="L81" s="37"/>
    </row>
    <row r="82" spans="1:12" s="66" customFormat="1" ht="15" customHeight="1" x14ac:dyDescent="0.25">
      <c r="A82" s="207" t="s">
        <v>125</v>
      </c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9"/>
    </row>
    <row r="83" spans="1:12" s="66" customFormat="1" ht="15.75" customHeight="1" x14ac:dyDescent="0.25">
      <c r="A83" s="6" t="s">
        <v>113</v>
      </c>
      <c r="B83" s="59" t="s">
        <v>216</v>
      </c>
      <c r="C83" s="6">
        <v>200</v>
      </c>
      <c r="D83" s="6">
        <v>6</v>
      </c>
      <c r="E83" s="6">
        <v>6.4</v>
      </c>
      <c r="F83" s="6">
        <v>9.4</v>
      </c>
      <c r="G83" s="6">
        <v>116</v>
      </c>
      <c r="H83" s="6">
        <v>200</v>
      </c>
      <c r="I83" s="6">
        <v>6</v>
      </c>
      <c r="J83" s="6">
        <v>6.4</v>
      </c>
      <c r="K83" s="6">
        <v>9.4</v>
      </c>
      <c r="L83" s="6">
        <v>116</v>
      </c>
    </row>
    <row r="84" spans="1:12" s="66" customFormat="1" x14ac:dyDescent="0.25">
      <c r="A84" s="6" t="s">
        <v>113</v>
      </c>
      <c r="B84" s="12" t="s">
        <v>112</v>
      </c>
      <c r="C84" s="6">
        <v>15</v>
      </c>
      <c r="D84" s="6">
        <v>1.1200000000000001</v>
      </c>
      <c r="E84" s="6">
        <v>2.25</v>
      </c>
      <c r="F84" s="6">
        <v>10.199999999999999</v>
      </c>
      <c r="G84" s="6">
        <v>66</v>
      </c>
      <c r="H84" s="6">
        <v>30</v>
      </c>
      <c r="I84" s="6">
        <v>2.25</v>
      </c>
      <c r="J84" s="6">
        <v>4.5</v>
      </c>
      <c r="K84" s="6">
        <v>20.399999999999999</v>
      </c>
      <c r="L84" s="6">
        <v>132</v>
      </c>
    </row>
    <row r="85" spans="1:12" s="66" customFormat="1" ht="15" customHeight="1" x14ac:dyDescent="0.25">
      <c r="A85" s="80" t="s">
        <v>111</v>
      </c>
      <c r="B85" s="81"/>
      <c r="C85" s="6">
        <f t="shared" ref="C85:K85" si="9">SUM(C83:C84)</f>
        <v>215</v>
      </c>
      <c r="D85" s="6">
        <f t="shared" si="9"/>
        <v>7.12</v>
      </c>
      <c r="E85" s="6">
        <f t="shared" si="9"/>
        <v>8.65</v>
      </c>
      <c r="F85" s="6">
        <f t="shared" si="9"/>
        <v>19.600000000000001</v>
      </c>
      <c r="G85" s="6">
        <f t="shared" si="9"/>
        <v>182</v>
      </c>
      <c r="H85" s="6">
        <f t="shared" si="9"/>
        <v>230</v>
      </c>
      <c r="I85" s="6">
        <f t="shared" si="9"/>
        <v>8.25</v>
      </c>
      <c r="J85" s="6">
        <f t="shared" si="9"/>
        <v>10.9</v>
      </c>
      <c r="K85" s="6">
        <f t="shared" si="9"/>
        <v>29.799999999999997</v>
      </c>
      <c r="L85" s="6">
        <f>SUM(L83:L84)</f>
        <v>248</v>
      </c>
    </row>
    <row r="86" spans="1:12" s="66" customFormat="1" ht="15" customHeight="1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</row>
    <row r="87" spans="1:12" s="66" customFormat="1" ht="15" customHeight="1" x14ac:dyDescent="0.25">
      <c r="A87" s="207" t="s">
        <v>129</v>
      </c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9"/>
    </row>
    <row r="88" spans="1:12" s="66" customFormat="1" ht="15.75" customHeight="1" x14ac:dyDescent="0.25">
      <c r="A88" s="6">
        <v>136</v>
      </c>
      <c r="B88" s="11" t="s">
        <v>75</v>
      </c>
      <c r="C88" s="3">
        <v>120</v>
      </c>
      <c r="D88" s="3">
        <v>2.5</v>
      </c>
      <c r="E88" s="3">
        <v>5.62</v>
      </c>
      <c r="F88" s="3">
        <v>21.76</v>
      </c>
      <c r="G88" s="3">
        <v>145.96</v>
      </c>
      <c r="H88" s="3">
        <v>130</v>
      </c>
      <c r="I88" s="3">
        <v>2.71</v>
      </c>
      <c r="J88" s="3">
        <v>6.09</v>
      </c>
      <c r="K88" s="3">
        <v>23.57</v>
      </c>
      <c r="L88" s="3">
        <v>158.12</v>
      </c>
    </row>
    <row r="89" spans="1:12" s="66" customFormat="1" ht="15.75" customHeight="1" x14ac:dyDescent="0.25">
      <c r="A89" s="8" t="s">
        <v>113</v>
      </c>
      <c r="B89" s="123" t="s">
        <v>143</v>
      </c>
      <c r="C89" s="8">
        <v>40</v>
      </c>
      <c r="D89" s="8">
        <v>0.4</v>
      </c>
      <c r="E89" s="8">
        <v>4</v>
      </c>
      <c r="F89" s="8">
        <v>2.8</v>
      </c>
      <c r="G89" s="8">
        <v>48.8</v>
      </c>
      <c r="H89" s="6">
        <v>50</v>
      </c>
      <c r="I89" s="8">
        <v>0.5</v>
      </c>
      <c r="J89" s="8">
        <v>5</v>
      </c>
      <c r="K89" s="8">
        <v>3.5</v>
      </c>
      <c r="L89" s="6">
        <v>61</v>
      </c>
    </row>
    <row r="90" spans="1:12" s="66" customFormat="1" ht="15.75" customHeight="1" x14ac:dyDescent="0.25">
      <c r="A90" s="6" t="s">
        <v>113</v>
      </c>
      <c r="B90" s="59" t="s">
        <v>169</v>
      </c>
      <c r="C90" s="6">
        <v>30</v>
      </c>
      <c r="D90" s="6">
        <v>0.3</v>
      </c>
      <c r="E90" s="6">
        <v>2.13</v>
      </c>
      <c r="F90" s="6">
        <v>20.010000000000002</v>
      </c>
      <c r="G90" s="6">
        <v>100.5</v>
      </c>
      <c r="H90" s="6">
        <v>30</v>
      </c>
      <c r="I90" s="6">
        <v>0.3</v>
      </c>
      <c r="J90" s="6">
        <v>2.13</v>
      </c>
      <c r="K90" s="6">
        <v>20.010000000000002</v>
      </c>
      <c r="L90" s="6">
        <v>100.5</v>
      </c>
    </row>
    <row r="91" spans="1:12" s="66" customFormat="1" ht="15" customHeight="1" x14ac:dyDescent="0.25">
      <c r="A91" s="6">
        <v>410</v>
      </c>
      <c r="B91" s="10" t="s">
        <v>130</v>
      </c>
      <c r="C91" s="3">
        <v>150</v>
      </c>
      <c r="D91" s="3">
        <v>4.4999999999999998E-2</v>
      </c>
      <c r="E91" s="3">
        <v>0</v>
      </c>
      <c r="F91" s="3">
        <v>4.51</v>
      </c>
      <c r="G91" s="3">
        <v>18.239999999999998</v>
      </c>
      <c r="H91" s="3">
        <v>200</v>
      </c>
      <c r="I91" s="3">
        <v>0.06</v>
      </c>
      <c r="J91" s="3">
        <v>0</v>
      </c>
      <c r="K91" s="3">
        <v>6.02</v>
      </c>
      <c r="L91" s="3">
        <v>24.32</v>
      </c>
    </row>
    <row r="92" spans="1:12" s="66" customFormat="1" ht="15" customHeight="1" x14ac:dyDescent="0.25">
      <c r="A92" s="63" t="s">
        <v>113</v>
      </c>
      <c r="B92" s="10" t="s">
        <v>16</v>
      </c>
      <c r="C92" s="3">
        <v>20</v>
      </c>
      <c r="D92" s="3">
        <v>3.4</v>
      </c>
      <c r="E92" s="3">
        <v>1.32</v>
      </c>
      <c r="F92" s="3">
        <v>17</v>
      </c>
      <c r="G92" s="3">
        <v>51.8</v>
      </c>
      <c r="H92" s="3">
        <v>25</v>
      </c>
      <c r="I92" s="3">
        <v>4.25</v>
      </c>
      <c r="J92" s="3">
        <v>1.65</v>
      </c>
      <c r="K92" s="3">
        <v>21.25</v>
      </c>
      <c r="L92" s="3">
        <v>64.8</v>
      </c>
    </row>
    <row r="93" spans="1:12" s="66" customFormat="1" ht="15" customHeight="1" x14ac:dyDescent="0.25">
      <c r="A93" s="80" t="s">
        <v>111</v>
      </c>
      <c r="B93" s="81"/>
      <c r="C93" s="6">
        <f t="shared" ref="C93:K93" si="10">SUM(C88:C92)</f>
        <v>360</v>
      </c>
      <c r="D93" s="6">
        <f t="shared" si="10"/>
        <v>6.6449999999999996</v>
      </c>
      <c r="E93" s="6">
        <f t="shared" si="10"/>
        <v>13.07</v>
      </c>
      <c r="F93" s="6">
        <f t="shared" si="10"/>
        <v>66.080000000000013</v>
      </c>
      <c r="G93" s="6">
        <f t="shared" si="10"/>
        <v>365.3</v>
      </c>
      <c r="H93" s="6">
        <f t="shared" si="10"/>
        <v>435</v>
      </c>
      <c r="I93" s="6">
        <f t="shared" si="10"/>
        <v>7.82</v>
      </c>
      <c r="J93" s="6">
        <f t="shared" si="10"/>
        <v>14.87</v>
      </c>
      <c r="K93" s="6">
        <f t="shared" si="10"/>
        <v>74.349999999999994</v>
      </c>
      <c r="L93" s="6">
        <f>SUM(L88:L92)</f>
        <v>408.74</v>
      </c>
    </row>
    <row r="94" spans="1:12" s="66" customFormat="1" ht="15" customHeight="1" x14ac:dyDescent="0.25">
      <c r="A94" s="36" t="s">
        <v>131</v>
      </c>
      <c r="B94" s="57"/>
      <c r="C94" s="36">
        <f>C93+C85+C80+C70</f>
        <v>1507</v>
      </c>
      <c r="D94" s="57"/>
      <c r="E94" s="57"/>
      <c r="F94" s="57"/>
      <c r="G94" s="36">
        <f>G93+G85+G80+G70</f>
        <v>1432.92</v>
      </c>
      <c r="H94" s="36">
        <f>H93+H85+H80+H70</f>
        <v>1819</v>
      </c>
      <c r="I94" s="57"/>
      <c r="J94" s="57"/>
      <c r="K94" s="57"/>
      <c r="L94" s="36">
        <f>L93+L85+L80+L70</f>
        <v>1697.44</v>
      </c>
    </row>
    <row r="95" spans="1:12" s="66" customFormat="1" x14ac:dyDescent="0.25"/>
    <row r="96" spans="1:12" s="66" customFormat="1" ht="15" customHeight="1" x14ac:dyDescent="0.25">
      <c r="A96" s="204">
        <v>44606</v>
      </c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9"/>
    </row>
    <row r="97" spans="1:12" s="66" customFormat="1" ht="15" customHeight="1" x14ac:dyDescent="0.25">
      <c r="A97" s="207" t="s">
        <v>116</v>
      </c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9"/>
    </row>
    <row r="98" spans="1:12" s="66" customFormat="1" ht="15.75" customHeight="1" x14ac:dyDescent="0.25">
      <c r="A98" s="6">
        <v>168</v>
      </c>
      <c r="B98" s="11" t="s">
        <v>42</v>
      </c>
      <c r="C98" s="3">
        <v>150</v>
      </c>
      <c r="D98" s="3">
        <v>5.58</v>
      </c>
      <c r="E98" s="3">
        <v>6.05</v>
      </c>
      <c r="F98" s="3">
        <v>26.46</v>
      </c>
      <c r="G98" s="3">
        <v>182.94</v>
      </c>
      <c r="H98" s="3">
        <v>180</v>
      </c>
      <c r="I98" s="3">
        <v>6.7</v>
      </c>
      <c r="J98" s="3">
        <v>7.3</v>
      </c>
      <c r="K98" s="3">
        <v>31.75</v>
      </c>
      <c r="L98" s="3">
        <v>219.53</v>
      </c>
    </row>
    <row r="99" spans="1:12" s="66" customFormat="1" ht="15.75" customHeight="1" x14ac:dyDescent="0.25">
      <c r="A99" s="6">
        <v>1</v>
      </c>
      <c r="B99" s="12" t="s">
        <v>110</v>
      </c>
      <c r="C99" s="6">
        <v>36</v>
      </c>
      <c r="D99" s="6">
        <v>2.17</v>
      </c>
      <c r="E99" s="6">
        <v>6.79</v>
      </c>
      <c r="F99" s="6">
        <v>13.15</v>
      </c>
      <c r="G99" s="6">
        <v>122.4</v>
      </c>
      <c r="H99" s="6">
        <v>37</v>
      </c>
      <c r="I99" s="6">
        <v>2.2599999999999998</v>
      </c>
      <c r="J99" s="6">
        <v>6.98</v>
      </c>
      <c r="K99" s="6">
        <v>13.52</v>
      </c>
      <c r="L99" s="6">
        <v>125.8</v>
      </c>
    </row>
    <row r="100" spans="1:12" s="66" customFormat="1" ht="15.75" customHeight="1" x14ac:dyDescent="0.25">
      <c r="A100" s="6">
        <v>414</v>
      </c>
      <c r="B100" s="11" t="s">
        <v>24</v>
      </c>
      <c r="C100" s="3">
        <v>150</v>
      </c>
      <c r="D100" s="3">
        <v>2.09</v>
      </c>
      <c r="E100" s="3">
        <v>2.39</v>
      </c>
      <c r="F100" s="3">
        <v>14.78</v>
      </c>
      <c r="G100" s="3">
        <v>89.02</v>
      </c>
      <c r="H100" s="3">
        <v>200</v>
      </c>
      <c r="I100" s="3">
        <v>2.79</v>
      </c>
      <c r="J100" s="3">
        <v>3.19</v>
      </c>
      <c r="K100" s="3">
        <v>19.71</v>
      </c>
      <c r="L100" s="3">
        <v>118.69</v>
      </c>
    </row>
    <row r="101" spans="1:12" s="66" customFormat="1" ht="15" customHeight="1" x14ac:dyDescent="0.25">
      <c r="A101" s="80" t="s">
        <v>111</v>
      </c>
      <c r="B101" s="81"/>
      <c r="C101" s="6">
        <f t="shared" ref="C101:H101" si="11">SUM(C98:C100)</f>
        <v>336</v>
      </c>
      <c r="D101" s="6">
        <f t="shared" si="11"/>
        <v>9.84</v>
      </c>
      <c r="E101" s="6">
        <f t="shared" si="11"/>
        <v>15.23</v>
      </c>
      <c r="F101" s="6">
        <f t="shared" si="11"/>
        <v>54.39</v>
      </c>
      <c r="G101" s="6">
        <f t="shared" si="11"/>
        <v>394.36</v>
      </c>
      <c r="H101" s="6">
        <f t="shared" si="11"/>
        <v>417</v>
      </c>
      <c r="I101" s="6">
        <f>SUM(I98:I100)</f>
        <v>11.75</v>
      </c>
      <c r="J101" s="6">
        <f>SUM(J98:J100)</f>
        <v>17.470000000000002</v>
      </c>
      <c r="K101" s="6">
        <f>SUM(K98:K100)</f>
        <v>64.97999999999999</v>
      </c>
      <c r="L101" s="6">
        <f>SUM(L98:L100)</f>
        <v>464.02</v>
      </c>
    </row>
    <row r="102" spans="1:12" s="66" customFormat="1" ht="15" customHeight="1" x14ac:dyDescent="0.25">
      <c r="A102" s="58"/>
      <c r="B102" s="58"/>
      <c r="C102" s="58"/>
      <c r="D102" s="37"/>
      <c r="E102" s="37"/>
      <c r="F102" s="37"/>
      <c r="G102" s="37"/>
      <c r="H102" s="37"/>
      <c r="I102" s="37"/>
      <c r="J102" s="37"/>
      <c r="K102" s="37"/>
      <c r="L102" s="37"/>
    </row>
    <row r="103" spans="1:12" s="66" customFormat="1" ht="15" customHeight="1" x14ac:dyDescent="0.25">
      <c r="A103" s="207" t="s">
        <v>117</v>
      </c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9"/>
    </row>
    <row r="104" spans="1:12" s="66" customFormat="1" x14ac:dyDescent="0.25">
      <c r="A104" s="6" t="s">
        <v>141</v>
      </c>
      <c r="B104" s="47" t="s">
        <v>144</v>
      </c>
      <c r="C104" s="3">
        <v>150</v>
      </c>
      <c r="D104" s="3">
        <v>1.4</v>
      </c>
      <c r="E104" s="3">
        <v>2.33</v>
      </c>
      <c r="F104" s="3">
        <v>8.17</v>
      </c>
      <c r="G104" s="3">
        <v>59.27</v>
      </c>
      <c r="H104" s="3">
        <v>200</v>
      </c>
      <c r="I104" s="3">
        <v>1.87</v>
      </c>
      <c r="J104" s="3">
        <v>3.11</v>
      </c>
      <c r="K104" s="3">
        <v>10.9</v>
      </c>
      <c r="L104" s="3">
        <v>79</v>
      </c>
    </row>
    <row r="105" spans="1:12" s="66" customFormat="1" ht="15.75" customHeight="1" x14ac:dyDescent="0.25">
      <c r="A105" s="6">
        <v>291</v>
      </c>
      <c r="B105" s="89" t="s">
        <v>217</v>
      </c>
      <c r="C105" s="6">
        <v>200</v>
      </c>
      <c r="D105" s="6">
        <v>14.26</v>
      </c>
      <c r="E105" s="6">
        <v>10.54</v>
      </c>
      <c r="F105" s="6">
        <v>32.68</v>
      </c>
      <c r="G105" s="6">
        <v>283.2</v>
      </c>
      <c r="H105" s="6">
        <v>220</v>
      </c>
      <c r="I105" s="6">
        <v>15.69</v>
      </c>
      <c r="J105" s="6">
        <v>11.59</v>
      </c>
      <c r="K105" s="6">
        <v>35.950000000000003</v>
      </c>
      <c r="L105" s="6">
        <v>310.42</v>
      </c>
    </row>
    <row r="106" spans="1:12" s="66" customFormat="1" x14ac:dyDescent="0.25">
      <c r="A106" s="6">
        <v>385</v>
      </c>
      <c r="B106" s="48" t="s">
        <v>219</v>
      </c>
      <c r="C106" s="6">
        <v>30</v>
      </c>
      <c r="D106" s="6">
        <v>0.5</v>
      </c>
      <c r="E106" s="6">
        <v>4.0199999999999996</v>
      </c>
      <c r="F106" s="6">
        <v>1.5</v>
      </c>
      <c r="G106" s="6">
        <v>44.04</v>
      </c>
      <c r="H106" s="6">
        <v>30</v>
      </c>
      <c r="I106" s="6">
        <v>0.5</v>
      </c>
      <c r="J106" s="6">
        <v>4.0199999999999996</v>
      </c>
      <c r="K106" s="6">
        <v>1.5</v>
      </c>
      <c r="L106" s="6">
        <v>44.04</v>
      </c>
    </row>
    <row r="107" spans="1:12" s="66" customFormat="1" ht="15.75" customHeight="1" x14ac:dyDescent="0.25">
      <c r="A107" s="6">
        <v>394</v>
      </c>
      <c r="B107" s="11" t="s">
        <v>139</v>
      </c>
      <c r="C107" s="3">
        <v>150</v>
      </c>
      <c r="D107" s="3">
        <v>0.25</v>
      </c>
      <c r="E107" s="3">
        <v>0</v>
      </c>
      <c r="F107" s="3">
        <v>17</v>
      </c>
      <c r="G107" s="3">
        <v>68.989999999999995</v>
      </c>
      <c r="H107" s="3">
        <v>200</v>
      </c>
      <c r="I107" s="3">
        <v>0.33</v>
      </c>
      <c r="J107" s="3">
        <v>0</v>
      </c>
      <c r="K107" s="3">
        <v>22.67</v>
      </c>
      <c r="L107" s="3">
        <v>91.99</v>
      </c>
    </row>
    <row r="108" spans="1:12" s="66" customFormat="1" ht="15" customHeight="1" x14ac:dyDescent="0.25">
      <c r="A108" s="63" t="s">
        <v>113</v>
      </c>
      <c r="B108" s="10" t="s">
        <v>124</v>
      </c>
      <c r="C108" s="3">
        <v>20</v>
      </c>
      <c r="D108" s="3">
        <v>2.8</v>
      </c>
      <c r="E108" s="3">
        <v>0.28000000000000003</v>
      </c>
      <c r="F108" s="3">
        <v>19.96</v>
      </c>
      <c r="G108" s="3">
        <v>48</v>
      </c>
      <c r="H108" s="3">
        <v>50</v>
      </c>
      <c r="I108" s="3">
        <v>2.8</v>
      </c>
      <c r="J108" s="3">
        <v>0.28000000000000003</v>
      </c>
      <c r="K108" s="3">
        <v>19.96</v>
      </c>
      <c r="L108" s="3">
        <v>120</v>
      </c>
    </row>
    <row r="109" spans="1:12" s="66" customFormat="1" ht="15" customHeight="1" x14ac:dyDescent="0.25">
      <c r="A109" s="80" t="s">
        <v>111</v>
      </c>
      <c r="B109" s="81"/>
      <c r="C109" s="6">
        <f t="shared" ref="C109:L109" si="12">SUM(C104:C108)</f>
        <v>550</v>
      </c>
      <c r="D109" s="6">
        <f t="shared" si="12"/>
        <v>19.21</v>
      </c>
      <c r="E109" s="6">
        <f t="shared" si="12"/>
        <v>17.170000000000002</v>
      </c>
      <c r="F109" s="6">
        <f t="shared" si="12"/>
        <v>79.31</v>
      </c>
      <c r="G109" s="6">
        <f t="shared" si="12"/>
        <v>503.5</v>
      </c>
      <c r="H109" s="6">
        <f t="shared" si="12"/>
        <v>700</v>
      </c>
      <c r="I109" s="6">
        <f t="shared" si="12"/>
        <v>21.189999999999998</v>
      </c>
      <c r="J109" s="6">
        <f t="shared" si="12"/>
        <v>19</v>
      </c>
      <c r="K109" s="6">
        <f t="shared" si="12"/>
        <v>90.980000000000018</v>
      </c>
      <c r="L109" s="6">
        <f t="shared" si="12"/>
        <v>645.45000000000005</v>
      </c>
    </row>
    <row r="110" spans="1:12" s="66" customFormat="1" ht="15" customHeight="1" x14ac:dyDescent="0.25">
      <c r="A110" s="58"/>
      <c r="B110" s="58"/>
      <c r="C110" s="58"/>
      <c r="D110" s="37"/>
      <c r="E110" s="37"/>
      <c r="F110" s="37"/>
      <c r="G110" s="37"/>
      <c r="H110" s="37"/>
      <c r="I110" s="37"/>
      <c r="J110" s="37"/>
      <c r="K110" s="37"/>
      <c r="L110" s="37"/>
    </row>
    <row r="111" spans="1:12" s="66" customFormat="1" ht="15" customHeight="1" x14ac:dyDescent="0.25">
      <c r="A111" s="207" t="s">
        <v>125</v>
      </c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9"/>
    </row>
    <row r="112" spans="1:12" s="66" customFormat="1" ht="15.75" customHeight="1" x14ac:dyDescent="0.25">
      <c r="A112" s="6" t="s">
        <v>113</v>
      </c>
      <c r="B112" s="59" t="s">
        <v>128</v>
      </c>
      <c r="C112" s="6">
        <v>150</v>
      </c>
      <c r="D112" s="6">
        <v>4.5</v>
      </c>
      <c r="E112" s="6">
        <v>4.8</v>
      </c>
      <c r="F112" s="6">
        <v>7.05</v>
      </c>
      <c r="G112" s="6">
        <v>87</v>
      </c>
      <c r="H112" s="6">
        <v>200</v>
      </c>
      <c r="I112" s="6">
        <v>6</v>
      </c>
      <c r="J112" s="6">
        <v>6.4</v>
      </c>
      <c r="K112" s="6">
        <v>9.4</v>
      </c>
      <c r="L112" s="6">
        <v>116</v>
      </c>
    </row>
    <row r="113" spans="1:17" s="66" customFormat="1" ht="15" customHeight="1" x14ac:dyDescent="0.25">
      <c r="A113" s="213" t="s">
        <v>111</v>
      </c>
      <c r="B113" s="214"/>
      <c r="C113" s="215"/>
      <c r="D113" s="6">
        <f t="shared" ref="D113:K113" si="13">SUM(D112:D112)</f>
        <v>4.5</v>
      </c>
      <c r="E113" s="6">
        <f t="shared" si="13"/>
        <v>4.8</v>
      </c>
      <c r="F113" s="6">
        <f t="shared" si="13"/>
        <v>7.05</v>
      </c>
      <c r="G113" s="6">
        <f t="shared" si="13"/>
        <v>87</v>
      </c>
      <c r="H113" s="6">
        <f t="shared" si="13"/>
        <v>200</v>
      </c>
      <c r="I113" s="6">
        <f t="shared" si="13"/>
        <v>6</v>
      </c>
      <c r="J113" s="6">
        <f t="shared" si="13"/>
        <v>6.4</v>
      </c>
      <c r="K113" s="6">
        <f t="shared" si="13"/>
        <v>9.4</v>
      </c>
      <c r="L113" s="6">
        <f>SUM(L112:L112)</f>
        <v>116</v>
      </c>
    </row>
    <row r="114" spans="1:17" s="66" customFormat="1" ht="15" customHeight="1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</row>
    <row r="115" spans="1:17" s="66" customFormat="1" ht="15" customHeight="1" x14ac:dyDescent="0.25">
      <c r="A115" s="207" t="s">
        <v>129</v>
      </c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9"/>
    </row>
    <row r="116" spans="1:17" s="66" customFormat="1" ht="15.75" customHeight="1" x14ac:dyDescent="0.25">
      <c r="A116" s="6">
        <v>217</v>
      </c>
      <c r="B116" s="12" t="s">
        <v>94</v>
      </c>
      <c r="C116" s="6">
        <v>150</v>
      </c>
      <c r="D116" s="6">
        <v>6.3</v>
      </c>
      <c r="E116" s="6">
        <v>5.25</v>
      </c>
      <c r="F116" s="6">
        <v>18.600000000000001</v>
      </c>
      <c r="G116" s="6">
        <v>147.9</v>
      </c>
      <c r="H116" s="6">
        <v>200</v>
      </c>
      <c r="I116" s="6">
        <v>8.4</v>
      </c>
      <c r="J116" s="6">
        <v>7</v>
      </c>
      <c r="K116" s="6">
        <v>24.8</v>
      </c>
      <c r="L116" s="6">
        <v>197.2</v>
      </c>
    </row>
    <row r="117" spans="1:17" s="87" customFormat="1" ht="15.75" customHeight="1" x14ac:dyDescent="0.25">
      <c r="A117" s="6">
        <v>472</v>
      </c>
      <c r="B117" s="11" t="s">
        <v>92</v>
      </c>
      <c r="C117" s="3">
        <v>40</v>
      </c>
      <c r="D117" s="3">
        <v>2.71</v>
      </c>
      <c r="E117" s="3">
        <v>5.58</v>
      </c>
      <c r="F117" s="3">
        <v>20.85</v>
      </c>
      <c r="G117" s="3">
        <v>144.80000000000001</v>
      </c>
      <c r="H117" s="3">
        <v>60</v>
      </c>
      <c r="I117" s="3">
        <v>4.0599999999999996</v>
      </c>
      <c r="J117" s="3">
        <v>8.3699999999999992</v>
      </c>
      <c r="K117" s="3">
        <v>31.28</v>
      </c>
      <c r="L117" s="3">
        <v>217.2</v>
      </c>
    </row>
    <row r="118" spans="1:17" s="66" customFormat="1" ht="15" customHeight="1" x14ac:dyDescent="0.25">
      <c r="A118" s="6">
        <v>410</v>
      </c>
      <c r="B118" s="10" t="s">
        <v>130</v>
      </c>
      <c r="C118" s="3">
        <v>150</v>
      </c>
      <c r="D118" s="3">
        <v>4.4999999999999998E-2</v>
      </c>
      <c r="E118" s="3">
        <v>0</v>
      </c>
      <c r="F118" s="3">
        <v>4.51</v>
      </c>
      <c r="G118" s="3">
        <v>18.239999999999998</v>
      </c>
      <c r="H118" s="3">
        <v>200</v>
      </c>
      <c r="I118" s="3">
        <v>0.06</v>
      </c>
      <c r="J118" s="3">
        <v>0</v>
      </c>
      <c r="K118" s="3">
        <v>6.02</v>
      </c>
      <c r="L118" s="3">
        <v>24.32</v>
      </c>
    </row>
    <row r="119" spans="1:17" s="66" customFormat="1" ht="15" customHeight="1" x14ac:dyDescent="0.25">
      <c r="A119" s="63" t="s">
        <v>113</v>
      </c>
      <c r="B119" s="10" t="s">
        <v>16</v>
      </c>
      <c r="C119" s="3">
        <v>20</v>
      </c>
      <c r="D119" s="3">
        <v>3.4</v>
      </c>
      <c r="E119" s="3">
        <v>1.32</v>
      </c>
      <c r="F119" s="3">
        <v>17</v>
      </c>
      <c r="G119" s="3">
        <v>51.8</v>
      </c>
      <c r="H119" s="3">
        <v>25</v>
      </c>
      <c r="I119" s="3">
        <v>4.25</v>
      </c>
      <c r="J119" s="3">
        <v>1.65</v>
      </c>
      <c r="K119" s="3">
        <v>21.25</v>
      </c>
      <c r="L119" s="3">
        <v>64.8</v>
      </c>
    </row>
    <row r="120" spans="1:17" s="66" customFormat="1" ht="15" customHeight="1" x14ac:dyDescent="0.25">
      <c r="A120" s="59" t="s">
        <v>111</v>
      </c>
      <c r="B120" s="59"/>
      <c r="C120" s="6">
        <f t="shared" ref="C120:L120" si="14">SUM(C116:C119)</f>
        <v>360</v>
      </c>
      <c r="D120" s="6">
        <f t="shared" si="14"/>
        <v>12.455</v>
      </c>
      <c r="E120" s="6">
        <f t="shared" si="14"/>
        <v>12.15</v>
      </c>
      <c r="F120" s="6">
        <f t="shared" si="14"/>
        <v>60.96</v>
      </c>
      <c r="G120" s="6">
        <f t="shared" si="14"/>
        <v>362.74000000000007</v>
      </c>
      <c r="H120" s="6">
        <f t="shared" si="14"/>
        <v>485</v>
      </c>
      <c r="I120" s="6">
        <f t="shared" si="14"/>
        <v>16.770000000000003</v>
      </c>
      <c r="J120" s="6">
        <f t="shared" si="14"/>
        <v>17.02</v>
      </c>
      <c r="K120" s="6">
        <f t="shared" si="14"/>
        <v>83.35</v>
      </c>
      <c r="L120" s="6">
        <f t="shared" si="14"/>
        <v>503.52</v>
      </c>
    </row>
    <row r="121" spans="1:17" s="66" customFormat="1" ht="15" customHeight="1" x14ac:dyDescent="0.25">
      <c r="A121" s="36" t="s">
        <v>131</v>
      </c>
      <c r="B121" s="57"/>
      <c r="C121" s="36">
        <f>C120+C112+C109+C101</f>
        <v>1396</v>
      </c>
      <c r="D121" s="57"/>
      <c r="E121" s="57"/>
      <c r="F121" s="57"/>
      <c r="G121" s="36">
        <f>G120+G113+G109+G101</f>
        <v>1347.6</v>
      </c>
      <c r="H121" s="36">
        <f>H120+H113+H109+H101</f>
        <v>1802</v>
      </c>
      <c r="I121" s="57"/>
      <c r="J121" s="57"/>
      <c r="K121" s="57"/>
      <c r="L121" s="36">
        <f>L120+L113+L109+L101</f>
        <v>1728.99</v>
      </c>
    </row>
    <row r="122" spans="1:17" s="66" customFormat="1" x14ac:dyDescent="0.25"/>
    <row r="123" spans="1:17" s="66" customFormat="1" ht="15" customHeight="1" x14ac:dyDescent="0.25">
      <c r="A123" s="204">
        <v>44607</v>
      </c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9"/>
    </row>
    <row r="124" spans="1:17" s="66" customFormat="1" ht="15" customHeight="1" x14ac:dyDescent="0.25">
      <c r="A124" s="207" t="s">
        <v>116</v>
      </c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9"/>
    </row>
    <row r="125" spans="1:17" s="66" customFormat="1" ht="15.75" customHeight="1" x14ac:dyDescent="0.25">
      <c r="A125" s="6">
        <v>177</v>
      </c>
      <c r="B125" s="11" t="s">
        <v>83</v>
      </c>
      <c r="C125" s="3">
        <v>150</v>
      </c>
      <c r="D125" s="3">
        <v>3.86</v>
      </c>
      <c r="E125" s="3">
        <v>8.2899999999999991</v>
      </c>
      <c r="F125" s="3">
        <v>30.1</v>
      </c>
      <c r="G125" s="3">
        <v>224.6</v>
      </c>
      <c r="H125" s="3">
        <v>180</v>
      </c>
      <c r="I125" s="3">
        <v>4.75</v>
      </c>
      <c r="J125" s="3">
        <v>10.210000000000001</v>
      </c>
      <c r="K125" s="3">
        <v>37.130000000000003</v>
      </c>
      <c r="L125" s="3">
        <v>276.3</v>
      </c>
    </row>
    <row r="126" spans="1:17" s="66" customFormat="1" ht="15.75" customHeight="1" x14ac:dyDescent="0.25">
      <c r="A126" s="6">
        <v>3</v>
      </c>
      <c r="B126" s="64" t="s">
        <v>153</v>
      </c>
      <c r="C126" s="6">
        <v>42</v>
      </c>
      <c r="D126" s="6">
        <v>4.41</v>
      </c>
      <c r="E126" s="6">
        <v>6.42</v>
      </c>
      <c r="F126" s="6">
        <v>13.58</v>
      </c>
      <c r="G126" s="6">
        <v>129.69999999999999</v>
      </c>
      <c r="H126" s="6">
        <v>51</v>
      </c>
      <c r="I126" s="6">
        <v>4.7300000000000004</v>
      </c>
      <c r="J126" s="6">
        <v>6.88</v>
      </c>
      <c r="K126" s="6">
        <v>14.56</v>
      </c>
      <c r="L126" s="6">
        <v>139</v>
      </c>
    </row>
    <row r="127" spans="1:17" s="66" customFormat="1" ht="15.75" customHeight="1" x14ac:dyDescent="0.25">
      <c r="A127" s="6">
        <v>416</v>
      </c>
      <c r="B127" s="12" t="s">
        <v>108</v>
      </c>
      <c r="C127" s="6">
        <v>150</v>
      </c>
      <c r="D127" s="6">
        <v>3.15</v>
      </c>
      <c r="E127" s="6">
        <v>2.72</v>
      </c>
      <c r="F127" s="6">
        <v>12.96</v>
      </c>
      <c r="G127" s="6">
        <v>89</v>
      </c>
      <c r="H127" s="6">
        <v>200</v>
      </c>
      <c r="I127" s="6">
        <v>4.2</v>
      </c>
      <c r="J127" s="6">
        <v>3.62</v>
      </c>
      <c r="K127" s="6">
        <v>17.28</v>
      </c>
      <c r="L127" s="6">
        <v>118.66</v>
      </c>
      <c r="Q127" s="66" t="s">
        <v>104</v>
      </c>
    </row>
    <row r="128" spans="1:17" s="66" customFormat="1" ht="15" customHeight="1" x14ac:dyDescent="0.25">
      <c r="A128" s="80" t="s">
        <v>111</v>
      </c>
      <c r="B128" s="81"/>
      <c r="C128" s="6">
        <f t="shared" ref="C128:H128" si="15">SUM(C125:C127)</f>
        <v>342</v>
      </c>
      <c r="D128" s="6">
        <f t="shared" si="15"/>
        <v>11.42</v>
      </c>
      <c r="E128" s="6">
        <f t="shared" si="15"/>
        <v>17.43</v>
      </c>
      <c r="F128" s="6">
        <f t="shared" si="15"/>
        <v>56.64</v>
      </c>
      <c r="G128" s="6">
        <f t="shared" si="15"/>
        <v>443.29999999999995</v>
      </c>
      <c r="H128" s="6">
        <f t="shared" si="15"/>
        <v>431</v>
      </c>
      <c r="I128" s="6">
        <f>SUM(I125:I127)</f>
        <v>13.68</v>
      </c>
      <c r="J128" s="6">
        <f>SUM(J125:J127)</f>
        <v>20.71</v>
      </c>
      <c r="K128" s="6">
        <f>SUM(K125:K127)</f>
        <v>68.97</v>
      </c>
      <c r="L128" s="6">
        <f>SUM(L125:L127)</f>
        <v>533.96</v>
      </c>
    </row>
    <row r="129" spans="1:12" s="66" customFormat="1" ht="15" customHeight="1" x14ac:dyDescent="0.25">
      <c r="A129" s="58"/>
      <c r="B129" s="58"/>
      <c r="C129" s="58"/>
      <c r="D129" s="37"/>
      <c r="E129" s="37"/>
      <c r="F129" s="37"/>
      <c r="G129" s="37"/>
      <c r="H129" s="37"/>
      <c r="I129" s="37"/>
      <c r="J129" s="37"/>
      <c r="K129" s="37"/>
      <c r="L129" s="37"/>
    </row>
    <row r="130" spans="1:12" s="66" customFormat="1" ht="15" customHeight="1" x14ac:dyDescent="0.25">
      <c r="A130" s="207" t="s">
        <v>117</v>
      </c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209"/>
    </row>
    <row r="131" spans="1:12" s="66" customFormat="1" x14ac:dyDescent="0.25">
      <c r="A131" s="6">
        <v>80</v>
      </c>
      <c r="B131" s="11" t="s">
        <v>188</v>
      </c>
      <c r="C131" s="3">
        <v>150</v>
      </c>
      <c r="D131" s="3">
        <v>2.95</v>
      </c>
      <c r="E131" s="3">
        <v>3.68</v>
      </c>
      <c r="F131" s="3">
        <v>12.63</v>
      </c>
      <c r="G131" s="3">
        <v>90.66</v>
      </c>
      <c r="H131" s="3">
        <v>200</v>
      </c>
      <c r="I131" s="3">
        <v>3.93</v>
      </c>
      <c r="J131" s="3">
        <v>4.91</v>
      </c>
      <c r="K131" s="3">
        <v>16.84</v>
      </c>
      <c r="L131" s="3">
        <v>120.88</v>
      </c>
    </row>
    <row r="132" spans="1:12" s="66" customFormat="1" ht="15.75" customHeight="1" x14ac:dyDescent="0.25">
      <c r="A132" s="6">
        <v>219</v>
      </c>
      <c r="B132" s="11" t="s">
        <v>34</v>
      </c>
      <c r="C132" s="3">
        <v>120</v>
      </c>
      <c r="D132" s="3">
        <v>4.41</v>
      </c>
      <c r="E132" s="3">
        <v>4.25</v>
      </c>
      <c r="F132" s="3">
        <v>28.27</v>
      </c>
      <c r="G132" s="3">
        <v>168.87</v>
      </c>
      <c r="H132" s="3">
        <v>130</v>
      </c>
      <c r="I132" s="3">
        <v>4.78</v>
      </c>
      <c r="J132" s="3">
        <v>4.5999999999999996</v>
      </c>
      <c r="K132" s="3">
        <v>30.63</v>
      </c>
      <c r="L132" s="3">
        <v>182.94</v>
      </c>
    </row>
    <row r="133" spans="1:12" s="66" customFormat="1" ht="15.75" customHeight="1" x14ac:dyDescent="0.25">
      <c r="A133" s="6">
        <v>299</v>
      </c>
      <c r="B133" s="11" t="s">
        <v>35</v>
      </c>
      <c r="C133" s="3">
        <v>60</v>
      </c>
      <c r="D133" s="3">
        <v>5.67</v>
      </c>
      <c r="E133" s="3">
        <v>13.74</v>
      </c>
      <c r="F133" s="3">
        <v>1.34</v>
      </c>
      <c r="G133" s="3">
        <v>154.05000000000001</v>
      </c>
      <c r="H133" s="3">
        <v>70</v>
      </c>
      <c r="I133" s="3">
        <v>6.61</v>
      </c>
      <c r="J133" s="3">
        <v>16.03</v>
      </c>
      <c r="K133" s="3">
        <v>1.56</v>
      </c>
      <c r="L133" s="3">
        <v>179.92</v>
      </c>
    </row>
    <row r="134" spans="1:12" s="66" customFormat="1" x14ac:dyDescent="0.25">
      <c r="A134" s="6">
        <v>385</v>
      </c>
      <c r="B134" s="48" t="s">
        <v>219</v>
      </c>
      <c r="C134" s="6">
        <v>30</v>
      </c>
      <c r="D134" s="6">
        <v>0.5</v>
      </c>
      <c r="E134" s="6">
        <v>4.0199999999999996</v>
      </c>
      <c r="F134" s="6">
        <v>1.5</v>
      </c>
      <c r="G134" s="6">
        <v>44.04</v>
      </c>
      <c r="H134" s="6">
        <v>30</v>
      </c>
      <c r="I134" s="6">
        <v>0.5</v>
      </c>
      <c r="J134" s="6">
        <v>4.0199999999999996</v>
      </c>
      <c r="K134" s="6">
        <v>1.5</v>
      </c>
      <c r="L134" s="6">
        <v>44.04</v>
      </c>
    </row>
    <row r="135" spans="1:12" s="66" customFormat="1" ht="15.75" customHeight="1" x14ac:dyDescent="0.25">
      <c r="A135" s="6">
        <v>394</v>
      </c>
      <c r="B135" s="11" t="s">
        <v>185</v>
      </c>
      <c r="C135" s="3">
        <v>150</v>
      </c>
      <c r="D135" s="3">
        <v>0.25</v>
      </c>
      <c r="E135" s="3">
        <v>0</v>
      </c>
      <c r="F135" s="3">
        <v>17</v>
      </c>
      <c r="G135" s="3">
        <v>68.989999999999995</v>
      </c>
      <c r="H135" s="3">
        <v>200</v>
      </c>
      <c r="I135" s="3">
        <v>0.33</v>
      </c>
      <c r="J135" s="3">
        <v>0</v>
      </c>
      <c r="K135" s="3">
        <v>22.67</v>
      </c>
      <c r="L135" s="3">
        <v>91.99</v>
      </c>
    </row>
    <row r="136" spans="1:12" s="66" customFormat="1" ht="15" customHeight="1" x14ac:dyDescent="0.25">
      <c r="A136" s="63" t="s">
        <v>113</v>
      </c>
      <c r="B136" s="10" t="s">
        <v>124</v>
      </c>
      <c r="C136" s="3">
        <v>20</v>
      </c>
      <c r="D136" s="3">
        <v>2.8</v>
      </c>
      <c r="E136" s="3">
        <v>0.28000000000000003</v>
      </c>
      <c r="F136" s="3">
        <v>19.96</v>
      </c>
      <c r="G136" s="3">
        <v>48</v>
      </c>
      <c r="H136" s="3">
        <v>25</v>
      </c>
      <c r="I136" s="3">
        <v>1.75</v>
      </c>
      <c r="J136" s="3">
        <v>0.18</v>
      </c>
      <c r="K136" s="3">
        <v>12.48</v>
      </c>
      <c r="L136" s="3">
        <v>60</v>
      </c>
    </row>
    <row r="137" spans="1:12" s="66" customFormat="1" ht="15" customHeight="1" x14ac:dyDescent="0.25">
      <c r="A137" s="80" t="s">
        <v>111</v>
      </c>
      <c r="B137" s="81"/>
      <c r="C137" s="6">
        <f t="shared" ref="C137:K137" si="16">SUM(C131:C136)</f>
        <v>530</v>
      </c>
      <c r="D137" s="6">
        <f t="shared" si="16"/>
        <v>16.580000000000002</v>
      </c>
      <c r="E137" s="6">
        <f t="shared" si="16"/>
        <v>25.970000000000002</v>
      </c>
      <c r="F137" s="6">
        <f t="shared" si="16"/>
        <v>80.7</v>
      </c>
      <c r="G137" s="6">
        <f>SUM(G131:G136)</f>
        <v>574.61</v>
      </c>
      <c r="H137" s="6">
        <f t="shared" si="16"/>
        <v>655</v>
      </c>
      <c r="I137" s="6">
        <f t="shared" si="16"/>
        <v>17.899999999999999</v>
      </c>
      <c r="J137" s="6">
        <f t="shared" si="16"/>
        <v>29.74</v>
      </c>
      <c r="K137" s="6">
        <f t="shared" si="16"/>
        <v>85.68</v>
      </c>
      <c r="L137" s="6">
        <f>SUM(L131:L136)</f>
        <v>679.77</v>
      </c>
    </row>
    <row r="138" spans="1:12" s="66" customFormat="1" ht="15" customHeight="1" x14ac:dyDescent="0.25">
      <c r="A138" s="58"/>
      <c r="B138" s="58"/>
      <c r="C138" s="58"/>
      <c r="D138" s="37"/>
      <c r="E138" s="37"/>
      <c r="F138" s="37"/>
      <c r="G138" s="37"/>
      <c r="H138" s="37"/>
      <c r="I138" s="37"/>
      <c r="J138" s="37"/>
      <c r="K138" s="37"/>
      <c r="L138" s="37"/>
    </row>
    <row r="139" spans="1:12" s="66" customFormat="1" ht="15" customHeight="1" x14ac:dyDescent="0.25">
      <c r="A139" s="207" t="s">
        <v>125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9"/>
    </row>
    <row r="140" spans="1:12" s="66" customFormat="1" ht="15.75" customHeight="1" x14ac:dyDescent="0.25">
      <c r="A140" s="6" t="s">
        <v>113</v>
      </c>
      <c r="B140" s="11" t="s">
        <v>30</v>
      </c>
      <c r="C140" s="3">
        <v>200</v>
      </c>
      <c r="D140" s="3">
        <v>0.8</v>
      </c>
      <c r="E140" s="3">
        <v>0</v>
      </c>
      <c r="F140" s="3">
        <v>22.6</v>
      </c>
      <c r="G140" s="3">
        <v>92</v>
      </c>
      <c r="H140" s="3">
        <v>200</v>
      </c>
      <c r="I140" s="3">
        <v>0.8</v>
      </c>
      <c r="J140" s="3">
        <v>0</v>
      </c>
      <c r="K140" s="3">
        <v>22.6</v>
      </c>
      <c r="L140" s="3">
        <v>92</v>
      </c>
    </row>
    <row r="141" spans="1:12" s="66" customFormat="1" ht="15" customHeight="1" x14ac:dyDescent="0.25">
      <c r="A141" s="213" t="s">
        <v>111</v>
      </c>
      <c r="B141" s="214"/>
      <c r="C141" s="215"/>
      <c r="D141" s="6">
        <f>SUM(D140:D140)</f>
        <v>0.8</v>
      </c>
      <c r="E141" s="6">
        <f>SUM(E140:E140)</f>
        <v>0</v>
      </c>
      <c r="F141" s="6">
        <f>SUM(F140:F140)</f>
        <v>22.6</v>
      </c>
      <c r="G141" s="6">
        <f>SUM(G140:G140)</f>
        <v>92</v>
      </c>
      <c r="H141" s="6"/>
      <c r="I141" s="6">
        <f>SUM(I140:I140)</f>
        <v>0.8</v>
      </c>
      <c r="J141" s="6">
        <f>SUM(J140:J140)</f>
        <v>0</v>
      </c>
      <c r="K141" s="6">
        <f>SUM(K140:K140)</f>
        <v>22.6</v>
      </c>
      <c r="L141" s="6">
        <f>SUM(L140:L140)</f>
        <v>92</v>
      </c>
    </row>
    <row r="142" spans="1:12" s="66" customFormat="1" ht="15" customHeight="1" x14ac:dyDescent="0.2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</row>
    <row r="143" spans="1:12" s="66" customFormat="1" ht="15" customHeight="1" x14ac:dyDescent="0.25">
      <c r="A143" s="207" t="s">
        <v>129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9"/>
    </row>
    <row r="144" spans="1:12" s="66" customFormat="1" ht="15.75" customHeight="1" x14ac:dyDescent="0.25">
      <c r="A144" s="6">
        <v>135</v>
      </c>
      <c r="B144" s="12" t="s">
        <v>178</v>
      </c>
      <c r="C144" s="6">
        <v>180</v>
      </c>
      <c r="D144" s="6">
        <v>21.21</v>
      </c>
      <c r="E144" s="6">
        <v>14.85</v>
      </c>
      <c r="F144" s="6">
        <v>29.47</v>
      </c>
      <c r="G144" s="6">
        <v>328.77</v>
      </c>
      <c r="H144" s="6">
        <v>220</v>
      </c>
      <c r="I144" s="6">
        <v>25.92</v>
      </c>
      <c r="J144" s="6">
        <v>18.149999999999999</v>
      </c>
      <c r="K144" s="6">
        <v>36.020000000000003</v>
      </c>
      <c r="L144" s="6">
        <v>401.81</v>
      </c>
    </row>
    <row r="145" spans="1:12" s="66" customFormat="1" ht="15.75" customHeight="1" x14ac:dyDescent="0.25">
      <c r="A145" s="6" t="s">
        <v>113</v>
      </c>
      <c r="B145" s="12" t="s">
        <v>190</v>
      </c>
      <c r="C145" s="6">
        <v>25</v>
      </c>
      <c r="D145" s="6">
        <v>1.7</v>
      </c>
      <c r="E145" s="6">
        <v>2.13</v>
      </c>
      <c r="F145" s="6">
        <v>14.25</v>
      </c>
      <c r="G145" s="6">
        <v>76.75</v>
      </c>
      <c r="H145" s="6">
        <v>30</v>
      </c>
      <c r="I145" s="6">
        <v>2.04</v>
      </c>
      <c r="J145" s="6">
        <v>2.5499999999999998</v>
      </c>
      <c r="K145" s="6">
        <v>17.100000000000001</v>
      </c>
      <c r="L145" s="6">
        <v>92.1</v>
      </c>
    </row>
    <row r="146" spans="1:12" s="66" customFormat="1" ht="15" customHeight="1" x14ac:dyDescent="0.25">
      <c r="A146" s="6">
        <v>410</v>
      </c>
      <c r="B146" s="10" t="s">
        <v>130</v>
      </c>
      <c r="C146" s="3">
        <v>150</v>
      </c>
      <c r="D146" s="3">
        <v>4.4999999999999998E-2</v>
      </c>
      <c r="E146" s="3">
        <v>0</v>
      </c>
      <c r="F146" s="3">
        <v>4.51</v>
      </c>
      <c r="G146" s="3">
        <v>18.239999999999998</v>
      </c>
      <c r="H146" s="3">
        <v>200</v>
      </c>
      <c r="I146" s="3">
        <v>0.06</v>
      </c>
      <c r="J146" s="3">
        <v>0</v>
      </c>
      <c r="K146" s="3">
        <v>6.02</v>
      </c>
      <c r="L146" s="3">
        <v>24.32</v>
      </c>
    </row>
    <row r="147" spans="1:12" s="66" customFormat="1" ht="15" customHeight="1" x14ac:dyDescent="0.25">
      <c r="A147" s="59" t="s">
        <v>111</v>
      </c>
      <c r="B147" s="59"/>
      <c r="C147" s="6">
        <f t="shared" ref="C147:K147" si="17">SUM(C144:C146)</f>
        <v>355</v>
      </c>
      <c r="D147" s="6">
        <f t="shared" si="17"/>
        <v>22.955000000000002</v>
      </c>
      <c r="E147" s="6">
        <f t="shared" si="17"/>
        <v>16.98</v>
      </c>
      <c r="F147" s="6">
        <f t="shared" si="17"/>
        <v>48.23</v>
      </c>
      <c r="G147" s="6">
        <f t="shared" si="17"/>
        <v>423.76</v>
      </c>
      <c r="H147" s="6">
        <f t="shared" si="17"/>
        <v>450</v>
      </c>
      <c r="I147" s="6">
        <f t="shared" si="17"/>
        <v>28.02</v>
      </c>
      <c r="J147" s="6">
        <f t="shared" si="17"/>
        <v>20.7</v>
      </c>
      <c r="K147" s="6">
        <f t="shared" si="17"/>
        <v>59.14</v>
      </c>
      <c r="L147" s="6">
        <f>SUM(L144:L146)</f>
        <v>518.23</v>
      </c>
    </row>
    <row r="148" spans="1:12" s="66" customFormat="1" ht="15" customHeight="1" x14ac:dyDescent="0.25">
      <c r="A148" s="36" t="s">
        <v>131</v>
      </c>
      <c r="B148" s="57"/>
      <c r="C148" s="36">
        <f>C147+C140+C137+C128</f>
        <v>1427</v>
      </c>
      <c r="D148" s="57"/>
      <c r="E148" s="57"/>
      <c r="F148" s="57"/>
      <c r="G148" s="36">
        <f>G147+G140+G137+G128</f>
        <v>1533.6699999999998</v>
      </c>
      <c r="H148" s="36">
        <f>H147+H140+H137+H128</f>
        <v>1736</v>
      </c>
      <c r="I148" s="57"/>
      <c r="J148" s="57"/>
      <c r="K148" s="57"/>
      <c r="L148" s="36">
        <f>L147+L140+L137+L128</f>
        <v>1823.96</v>
      </c>
    </row>
    <row r="149" spans="1:12" s="66" customFormat="1" x14ac:dyDescent="0.25"/>
    <row r="150" spans="1:12" s="66" customFormat="1" ht="15" customHeight="1" x14ac:dyDescent="0.25">
      <c r="A150" s="204">
        <v>44608</v>
      </c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9"/>
    </row>
    <row r="151" spans="1:12" s="66" customFormat="1" ht="15" customHeight="1" x14ac:dyDescent="0.25">
      <c r="A151" s="207" t="s">
        <v>116</v>
      </c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9"/>
    </row>
    <row r="152" spans="1:12" s="66" customFormat="1" ht="15.75" customHeight="1" x14ac:dyDescent="0.25">
      <c r="A152" s="6">
        <v>168</v>
      </c>
      <c r="B152" s="11" t="s">
        <v>77</v>
      </c>
      <c r="C152" s="3">
        <v>150</v>
      </c>
      <c r="D152" s="3">
        <v>3.84</v>
      </c>
      <c r="E152" s="3">
        <v>4.97</v>
      </c>
      <c r="F152" s="3">
        <v>24.46</v>
      </c>
      <c r="G152" s="3">
        <v>157.6</v>
      </c>
      <c r="H152" s="3">
        <v>180</v>
      </c>
      <c r="I152" s="3">
        <v>4.6100000000000003</v>
      </c>
      <c r="J152" s="3">
        <v>5.97</v>
      </c>
      <c r="K152" s="3">
        <v>29.35</v>
      </c>
      <c r="L152" s="3">
        <v>189.12</v>
      </c>
    </row>
    <row r="153" spans="1:12" s="66" customFormat="1" ht="15.75" customHeight="1" x14ac:dyDescent="0.25">
      <c r="A153" s="6">
        <v>1</v>
      </c>
      <c r="B153" s="12" t="s">
        <v>110</v>
      </c>
      <c r="C153" s="6">
        <v>36</v>
      </c>
      <c r="D153" s="6">
        <v>2.17</v>
      </c>
      <c r="E153" s="6">
        <v>6.79</v>
      </c>
      <c r="F153" s="6">
        <v>13.15</v>
      </c>
      <c r="G153" s="6">
        <v>122.4</v>
      </c>
      <c r="H153" s="6">
        <v>37</v>
      </c>
      <c r="I153" s="6">
        <v>2.2599999999999998</v>
      </c>
      <c r="J153" s="6">
        <v>6.98</v>
      </c>
      <c r="K153" s="6">
        <v>13.52</v>
      </c>
      <c r="L153" s="6">
        <v>122.4</v>
      </c>
    </row>
    <row r="154" spans="1:12" s="66" customFormat="1" ht="15.75" customHeight="1" x14ac:dyDescent="0.25">
      <c r="A154" s="6">
        <v>410</v>
      </c>
      <c r="B154" s="10" t="s">
        <v>20</v>
      </c>
      <c r="C154" s="3">
        <v>150</v>
      </c>
      <c r="D154" s="3">
        <v>0.09</v>
      </c>
      <c r="E154" s="3">
        <v>0</v>
      </c>
      <c r="F154" s="3">
        <v>9.0299999999999994</v>
      </c>
      <c r="G154" s="3">
        <v>36.479999999999997</v>
      </c>
      <c r="H154" s="3">
        <v>200</v>
      </c>
      <c r="I154" s="3">
        <v>0.12</v>
      </c>
      <c r="J154" s="3">
        <v>0</v>
      </c>
      <c r="K154" s="3">
        <v>12.04</v>
      </c>
      <c r="L154" s="3">
        <v>48.64</v>
      </c>
    </row>
    <row r="155" spans="1:12" s="66" customFormat="1" ht="15" customHeight="1" x14ac:dyDescent="0.25">
      <c r="A155" s="80" t="s">
        <v>111</v>
      </c>
      <c r="B155" s="81"/>
      <c r="C155" s="6">
        <f t="shared" ref="C155:H155" si="18">SUM(C152:C154)</f>
        <v>336</v>
      </c>
      <c r="D155" s="6">
        <f t="shared" si="18"/>
        <v>6.1</v>
      </c>
      <c r="E155" s="6">
        <f t="shared" si="18"/>
        <v>11.76</v>
      </c>
      <c r="F155" s="6">
        <f t="shared" si="18"/>
        <v>46.64</v>
      </c>
      <c r="G155" s="6">
        <f>SUM(G152:G154)</f>
        <v>316.48</v>
      </c>
      <c r="H155" s="6">
        <f t="shared" si="18"/>
        <v>417</v>
      </c>
      <c r="I155" s="6">
        <f>SUM(I152:I154)</f>
        <v>6.99</v>
      </c>
      <c r="J155" s="6">
        <f>SUM(J152:J154)</f>
        <v>12.95</v>
      </c>
      <c r="K155" s="6">
        <f>SUM(K152:K154)</f>
        <v>54.910000000000004</v>
      </c>
      <c r="L155" s="6">
        <f>SUM(L152:L154)</f>
        <v>360.15999999999997</v>
      </c>
    </row>
    <row r="156" spans="1:12" s="66" customFormat="1" ht="15" customHeight="1" x14ac:dyDescent="0.25">
      <c r="A156" s="58"/>
      <c r="B156" s="58"/>
      <c r="C156" s="58"/>
      <c r="D156" s="37"/>
      <c r="E156" s="37"/>
      <c r="F156" s="37"/>
      <c r="G156" s="37"/>
      <c r="H156" s="37"/>
      <c r="I156" s="37"/>
      <c r="J156" s="37"/>
      <c r="K156" s="37"/>
      <c r="L156" s="37"/>
    </row>
    <row r="157" spans="1:12" s="66" customFormat="1" ht="15" customHeight="1" x14ac:dyDescent="0.25">
      <c r="A157" s="207" t="s">
        <v>117</v>
      </c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9"/>
    </row>
    <row r="158" spans="1:12" s="66" customFormat="1" x14ac:dyDescent="0.25">
      <c r="A158" s="6">
        <v>94</v>
      </c>
      <c r="B158" s="47" t="s">
        <v>69</v>
      </c>
      <c r="C158" s="3">
        <v>150</v>
      </c>
      <c r="D158" s="3">
        <v>6</v>
      </c>
      <c r="E158" s="3">
        <v>8.85</v>
      </c>
      <c r="F158" s="3">
        <v>9.24</v>
      </c>
      <c r="G158" s="3">
        <v>155.24</v>
      </c>
      <c r="H158" s="3">
        <v>200</v>
      </c>
      <c r="I158" s="3">
        <v>8</v>
      </c>
      <c r="J158" s="3">
        <v>11.8</v>
      </c>
      <c r="K158" s="3">
        <v>12.32</v>
      </c>
      <c r="L158" s="3">
        <v>206.99</v>
      </c>
    </row>
    <row r="159" spans="1:12" s="66" customFormat="1" ht="15.75" customHeight="1" x14ac:dyDescent="0.25">
      <c r="A159" s="6">
        <v>339</v>
      </c>
      <c r="B159" s="10" t="s">
        <v>13</v>
      </c>
      <c r="C159" s="3">
        <v>120</v>
      </c>
      <c r="D159" s="3">
        <v>2.4500000000000002</v>
      </c>
      <c r="E159" s="3">
        <v>3.84</v>
      </c>
      <c r="F159" s="3">
        <v>16.350000000000001</v>
      </c>
      <c r="G159" s="3">
        <v>109.8</v>
      </c>
      <c r="H159" s="3">
        <v>130</v>
      </c>
      <c r="I159" s="3">
        <v>2.65</v>
      </c>
      <c r="J159" s="3">
        <v>4.16</v>
      </c>
      <c r="K159" s="3">
        <v>17.71</v>
      </c>
      <c r="L159" s="3">
        <v>118.95</v>
      </c>
    </row>
    <row r="160" spans="1:12" s="66" customFormat="1" ht="15.75" customHeight="1" x14ac:dyDescent="0.25">
      <c r="A160" s="6">
        <v>293</v>
      </c>
      <c r="B160" s="11" t="s">
        <v>27</v>
      </c>
      <c r="C160" s="3">
        <v>80</v>
      </c>
      <c r="D160" s="3">
        <v>14.85</v>
      </c>
      <c r="E160" s="3">
        <v>16.579999999999998</v>
      </c>
      <c r="F160" s="3">
        <v>4.62</v>
      </c>
      <c r="G160" s="3">
        <v>227.03</v>
      </c>
      <c r="H160" s="3">
        <v>90</v>
      </c>
      <c r="I160" s="3">
        <v>16.7</v>
      </c>
      <c r="J160" s="3">
        <v>18.649999999999999</v>
      </c>
      <c r="K160" s="3">
        <v>5.19</v>
      </c>
      <c r="L160" s="3">
        <v>255.4</v>
      </c>
    </row>
    <row r="161" spans="1:12" s="66" customFormat="1" ht="15.75" customHeight="1" x14ac:dyDescent="0.25">
      <c r="A161" s="6">
        <v>396</v>
      </c>
      <c r="B161" s="11" t="s">
        <v>28</v>
      </c>
      <c r="C161" s="3">
        <v>150</v>
      </c>
      <c r="D161" s="3">
        <v>0.1</v>
      </c>
      <c r="E161" s="3">
        <v>0</v>
      </c>
      <c r="F161" s="3">
        <v>15.86</v>
      </c>
      <c r="G161" s="3">
        <v>63.8</v>
      </c>
      <c r="H161" s="3">
        <v>200</v>
      </c>
      <c r="I161" s="3">
        <v>0.13</v>
      </c>
      <c r="J161" s="3">
        <v>0</v>
      </c>
      <c r="K161" s="3">
        <v>21.15</v>
      </c>
      <c r="L161" s="3">
        <v>85.1</v>
      </c>
    </row>
    <row r="162" spans="1:12" s="66" customFormat="1" ht="15" customHeight="1" x14ac:dyDescent="0.25">
      <c r="A162" s="63" t="s">
        <v>113</v>
      </c>
      <c r="B162" s="10" t="s">
        <v>124</v>
      </c>
      <c r="C162" s="3">
        <v>20</v>
      </c>
      <c r="D162" s="3">
        <v>2.8</v>
      </c>
      <c r="E162" s="3">
        <v>0.28000000000000003</v>
      </c>
      <c r="F162" s="3">
        <v>19.96</v>
      </c>
      <c r="G162" s="3">
        <v>48</v>
      </c>
      <c r="H162" s="3">
        <v>50</v>
      </c>
      <c r="I162" s="3">
        <v>2.8</v>
      </c>
      <c r="J162" s="3">
        <v>0.28000000000000003</v>
      </c>
      <c r="K162" s="3">
        <v>19.96</v>
      </c>
      <c r="L162" s="3">
        <v>120</v>
      </c>
    </row>
    <row r="163" spans="1:12" s="66" customFormat="1" ht="15" customHeight="1" x14ac:dyDescent="0.25">
      <c r="A163" s="80" t="s">
        <v>111</v>
      </c>
      <c r="B163" s="81"/>
      <c r="C163" s="6">
        <f t="shared" ref="C163:L163" si="19">SUM(C158:C162)</f>
        <v>520</v>
      </c>
      <c r="D163" s="6">
        <f t="shared" si="19"/>
        <v>26.2</v>
      </c>
      <c r="E163" s="6">
        <f t="shared" si="19"/>
        <v>29.549999999999997</v>
      </c>
      <c r="F163" s="6">
        <f t="shared" si="19"/>
        <v>66.03</v>
      </c>
      <c r="G163" s="6">
        <f>SUM(G158:G162)</f>
        <v>603.87</v>
      </c>
      <c r="H163" s="6">
        <f t="shared" si="19"/>
        <v>670</v>
      </c>
      <c r="I163" s="6">
        <f t="shared" si="19"/>
        <v>30.28</v>
      </c>
      <c r="J163" s="6">
        <f t="shared" si="19"/>
        <v>34.89</v>
      </c>
      <c r="K163" s="6">
        <f t="shared" si="19"/>
        <v>76.33</v>
      </c>
      <c r="L163" s="6">
        <f t="shared" si="19"/>
        <v>786.44</v>
      </c>
    </row>
    <row r="164" spans="1:12" s="66" customFormat="1" ht="15" customHeight="1" x14ac:dyDescent="0.25">
      <c r="A164" s="58"/>
      <c r="B164" s="58"/>
      <c r="C164" s="58"/>
      <c r="D164" s="37"/>
      <c r="E164" s="37"/>
      <c r="F164" s="37"/>
      <c r="G164" s="37"/>
      <c r="H164" s="37"/>
      <c r="I164" s="37"/>
      <c r="J164" s="37"/>
      <c r="K164" s="37"/>
      <c r="L164" s="37"/>
    </row>
    <row r="165" spans="1:12" s="66" customFormat="1" ht="15" customHeight="1" x14ac:dyDescent="0.25">
      <c r="A165" s="207" t="s">
        <v>125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9"/>
    </row>
    <row r="166" spans="1:12" s="66" customFormat="1" x14ac:dyDescent="0.25">
      <c r="A166" s="6" t="s">
        <v>113</v>
      </c>
      <c r="B166" s="120" t="s">
        <v>182</v>
      </c>
      <c r="C166" s="3">
        <v>200</v>
      </c>
      <c r="D166" s="3">
        <v>0</v>
      </c>
      <c r="E166" s="3">
        <v>0</v>
      </c>
      <c r="F166" s="3">
        <v>22</v>
      </c>
      <c r="G166" s="3">
        <v>90</v>
      </c>
      <c r="H166" s="3">
        <v>200</v>
      </c>
      <c r="I166" s="3">
        <v>0</v>
      </c>
      <c r="J166" s="3">
        <v>0</v>
      </c>
      <c r="K166" s="3">
        <v>22</v>
      </c>
      <c r="L166" s="3">
        <v>90</v>
      </c>
    </row>
    <row r="167" spans="1:12" s="66" customFormat="1" x14ac:dyDescent="0.25">
      <c r="A167" s="6" t="s">
        <v>113</v>
      </c>
      <c r="B167" s="12" t="s">
        <v>112</v>
      </c>
      <c r="C167" s="6"/>
      <c r="D167" s="6"/>
      <c r="E167" s="6"/>
      <c r="F167" s="6"/>
      <c r="G167" s="6"/>
      <c r="H167" s="6">
        <v>20</v>
      </c>
      <c r="I167" s="6">
        <v>1.51</v>
      </c>
      <c r="J167" s="6">
        <v>3</v>
      </c>
      <c r="K167" s="6">
        <v>13.83</v>
      </c>
      <c r="L167" s="6">
        <v>88</v>
      </c>
    </row>
    <row r="168" spans="1:12" s="66" customFormat="1" ht="15" customHeight="1" x14ac:dyDescent="0.25">
      <c r="A168" s="80" t="s">
        <v>111</v>
      </c>
      <c r="B168" s="81"/>
      <c r="C168" s="6">
        <v>200</v>
      </c>
      <c r="D168" s="6">
        <f>SUM(D166:D166)</f>
        <v>0</v>
      </c>
      <c r="E168" s="6">
        <f>SUM(E166:E166)</f>
        <v>0</v>
      </c>
      <c r="F168" s="6">
        <f>SUM(F166:F166)</f>
        <v>22</v>
      </c>
      <c r="G168" s="6">
        <f t="shared" ref="G168:L168" si="20">SUM(G166:G167)</f>
        <v>90</v>
      </c>
      <c r="H168" s="6">
        <f t="shared" si="20"/>
        <v>220</v>
      </c>
      <c r="I168" s="6">
        <f t="shared" si="20"/>
        <v>1.51</v>
      </c>
      <c r="J168" s="6">
        <f t="shared" si="20"/>
        <v>3</v>
      </c>
      <c r="K168" s="6">
        <f t="shared" si="20"/>
        <v>35.83</v>
      </c>
      <c r="L168" s="6">
        <f t="shared" si="20"/>
        <v>178</v>
      </c>
    </row>
    <row r="169" spans="1:12" s="66" customFormat="1" ht="15" customHeight="1" x14ac:dyDescent="0.25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</row>
    <row r="170" spans="1:12" s="66" customFormat="1" ht="15" customHeight="1" x14ac:dyDescent="0.25">
      <c r="A170" s="207" t="s">
        <v>129</v>
      </c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9"/>
    </row>
    <row r="171" spans="1:12" s="66" customFormat="1" ht="15.75" customHeight="1" x14ac:dyDescent="0.25">
      <c r="A171" s="6" t="s">
        <v>180</v>
      </c>
      <c r="B171" s="12" t="s">
        <v>179</v>
      </c>
      <c r="C171" s="6">
        <v>150</v>
      </c>
      <c r="D171" s="6">
        <v>7.41</v>
      </c>
      <c r="E171" s="6">
        <v>5.99</v>
      </c>
      <c r="F171" s="6">
        <v>39.78</v>
      </c>
      <c r="G171" s="6">
        <v>242.7</v>
      </c>
      <c r="H171" s="6">
        <v>200</v>
      </c>
      <c r="I171" s="6">
        <v>9.8800000000000008</v>
      </c>
      <c r="J171" s="6">
        <v>7.99</v>
      </c>
      <c r="K171" s="6">
        <v>53.04</v>
      </c>
      <c r="L171" s="6">
        <v>323.60000000000002</v>
      </c>
    </row>
    <row r="172" spans="1:12" s="66" customFormat="1" ht="15.75" customHeight="1" x14ac:dyDescent="0.25">
      <c r="A172" s="6" t="s">
        <v>113</v>
      </c>
      <c r="B172" s="12" t="s">
        <v>190</v>
      </c>
      <c r="C172" s="6">
        <v>25</v>
      </c>
      <c r="D172" s="6">
        <v>1.7</v>
      </c>
      <c r="E172" s="6">
        <v>2.13</v>
      </c>
      <c r="F172" s="6">
        <v>14.25</v>
      </c>
      <c r="G172" s="6">
        <v>76.75</v>
      </c>
      <c r="H172" s="6">
        <v>30</v>
      </c>
      <c r="I172" s="6">
        <v>2.04</v>
      </c>
      <c r="J172" s="6">
        <v>2.5499999999999998</v>
      </c>
      <c r="K172" s="6">
        <v>17.100000000000001</v>
      </c>
      <c r="L172" s="6">
        <v>92.1</v>
      </c>
    </row>
    <row r="173" spans="1:12" s="66" customFormat="1" ht="15" customHeight="1" x14ac:dyDescent="0.25">
      <c r="A173" s="6">
        <v>410</v>
      </c>
      <c r="B173" s="10" t="s">
        <v>130</v>
      </c>
      <c r="C173" s="3">
        <v>150</v>
      </c>
      <c r="D173" s="3">
        <v>4.4999999999999998E-2</v>
      </c>
      <c r="E173" s="3">
        <v>0</v>
      </c>
      <c r="F173" s="3">
        <v>4.51</v>
      </c>
      <c r="G173" s="3">
        <v>18.239999999999998</v>
      </c>
      <c r="H173" s="3">
        <v>200</v>
      </c>
      <c r="I173" s="3">
        <v>0.06</v>
      </c>
      <c r="J173" s="3">
        <v>0</v>
      </c>
      <c r="K173" s="3">
        <v>6.02</v>
      </c>
      <c r="L173" s="3">
        <v>24.32</v>
      </c>
    </row>
    <row r="174" spans="1:12" s="66" customFormat="1" ht="15" customHeight="1" x14ac:dyDescent="0.25">
      <c r="A174" s="80" t="s">
        <v>111</v>
      </c>
      <c r="B174" s="81"/>
      <c r="C174" s="6">
        <f t="shared" ref="C174:L174" si="21">SUM(C171:C173)</f>
        <v>325</v>
      </c>
      <c r="D174" s="6">
        <f t="shared" si="21"/>
        <v>9.1549999999999994</v>
      </c>
      <c r="E174" s="6">
        <f t="shared" si="21"/>
        <v>8.120000000000001</v>
      </c>
      <c r="F174" s="6">
        <f t="shared" si="21"/>
        <v>58.54</v>
      </c>
      <c r="G174" s="6">
        <f t="shared" si="21"/>
        <v>337.69</v>
      </c>
      <c r="H174" s="6">
        <f t="shared" si="21"/>
        <v>430</v>
      </c>
      <c r="I174" s="6">
        <f t="shared" si="21"/>
        <v>11.980000000000002</v>
      </c>
      <c r="J174" s="6">
        <f t="shared" si="21"/>
        <v>10.54</v>
      </c>
      <c r="K174" s="6">
        <f t="shared" si="21"/>
        <v>76.16</v>
      </c>
      <c r="L174" s="6">
        <f t="shared" si="21"/>
        <v>440.02000000000004</v>
      </c>
    </row>
    <row r="175" spans="1:12" s="66" customFormat="1" ht="15" customHeight="1" x14ac:dyDescent="0.25">
      <c r="A175" s="36" t="s">
        <v>131</v>
      </c>
      <c r="B175" s="57"/>
      <c r="C175" s="36">
        <f>C174+C168+C163+C155</f>
        <v>1381</v>
      </c>
      <c r="D175" s="57"/>
      <c r="E175" s="57"/>
      <c r="F175" s="57"/>
      <c r="G175" s="36">
        <f>G174+G168+G163+G155</f>
        <v>1348.04</v>
      </c>
      <c r="H175" s="36">
        <f>H174+H168+H163+H155</f>
        <v>1737</v>
      </c>
      <c r="I175" s="57"/>
      <c r="J175" s="57"/>
      <c r="K175" s="57"/>
      <c r="L175" s="36">
        <f>L174+L168+L163+L155</f>
        <v>1764.62</v>
      </c>
    </row>
    <row r="176" spans="1:12" s="66" customFormat="1" x14ac:dyDescent="0.25"/>
    <row r="177" spans="1:12" s="66" customFormat="1" ht="15" customHeight="1" x14ac:dyDescent="0.25">
      <c r="A177" s="204">
        <v>44609</v>
      </c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9"/>
    </row>
    <row r="178" spans="1:12" s="66" customFormat="1" ht="15" customHeight="1" x14ac:dyDescent="0.25">
      <c r="A178" s="207" t="s">
        <v>116</v>
      </c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9"/>
    </row>
    <row r="179" spans="1:12" s="66" customFormat="1" ht="15" customHeight="1" x14ac:dyDescent="0.25">
      <c r="A179" s="6">
        <v>168</v>
      </c>
      <c r="B179" s="11" t="s">
        <v>58</v>
      </c>
      <c r="C179" s="3">
        <v>150</v>
      </c>
      <c r="D179" s="3">
        <v>4.79</v>
      </c>
      <c r="E179" s="3">
        <v>6.1</v>
      </c>
      <c r="F179" s="3">
        <v>25.68</v>
      </c>
      <c r="G179" s="3">
        <v>176.42</v>
      </c>
      <c r="H179" s="3">
        <v>180</v>
      </c>
      <c r="I179" s="3">
        <v>5.75</v>
      </c>
      <c r="J179" s="3">
        <v>7.32</v>
      </c>
      <c r="K179" s="3">
        <v>25.68</v>
      </c>
      <c r="L179" s="3">
        <v>211.71</v>
      </c>
    </row>
    <row r="180" spans="1:12" s="66" customFormat="1" ht="15.75" customHeight="1" x14ac:dyDescent="0.25">
      <c r="A180" s="6">
        <v>2</v>
      </c>
      <c r="B180" s="64" t="s">
        <v>135</v>
      </c>
      <c r="C180" s="6">
        <v>42</v>
      </c>
      <c r="D180" s="6">
        <v>2.17</v>
      </c>
      <c r="E180" s="6">
        <v>6.79</v>
      </c>
      <c r="F180" s="6">
        <v>13.15</v>
      </c>
      <c r="G180" s="6">
        <v>136.91999999999999</v>
      </c>
      <c r="H180" s="6">
        <v>44</v>
      </c>
      <c r="I180" s="6">
        <v>2.2599999999999998</v>
      </c>
      <c r="J180" s="6">
        <v>6.98</v>
      </c>
      <c r="K180" s="6">
        <v>13.52</v>
      </c>
      <c r="L180" s="6">
        <v>142.74</v>
      </c>
    </row>
    <row r="181" spans="1:12" s="66" customFormat="1" x14ac:dyDescent="0.25">
      <c r="A181" s="6">
        <v>412</v>
      </c>
      <c r="B181" s="10" t="s">
        <v>12</v>
      </c>
      <c r="C181" s="3">
        <v>150</v>
      </c>
      <c r="D181" s="3">
        <v>0.05</v>
      </c>
      <c r="E181" s="3">
        <v>0.01</v>
      </c>
      <c r="F181" s="3">
        <v>11.48</v>
      </c>
      <c r="G181" s="3">
        <v>46.22</v>
      </c>
      <c r="H181" s="3">
        <v>200</v>
      </c>
      <c r="I181" s="3">
        <v>0.1</v>
      </c>
      <c r="J181" s="3">
        <v>0.01</v>
      </c>
      <c r="K181" s="3">
        <v>15.31</v>
      </c>
      <c r="L181" s="3">
        <v>61.63</v>
      </c>
    </row>
    <row r="182" spans="1:12" s="66" customFormat="1" ht="15" customHeight="1" x14ac:dyDescent="0.25">
      <c r="A182" s="80" t="s">
        <v>111</v>
      </c>
      <c r="B182" s="81"/>
      <c r="C182" s="6">
        <f t="shared" ref="C182:H182" si="22">SUM(C179:C181)</f>
        <v>342</v>
      </c>
      <c r="D182" s="6">
        <f t="shared" si="22"/>
        <v>7.01</v>
      </c>
      <c r="E182" s="6">
        <f t="shared" si="22"/>
        <v>12.9</v>
      </c>
      <c r="F182" s="6">
        <f t="shared" si="22"/>
        <v>50.31</v>
      </c>
      <c r="G182" s="6">
        <f t="shared" si="22"/>
        <v>359.55999999999995</v>
      </c>
      <c r="H182" s="6">
        <f t="shared" si="22"/>
        <v>424</v>
      </c>
      <c r="I182" s="6">
        <f>SUM(I179:I181)</f>
        <v>8.11</v>
      </c>
      <c r="J182" s="6">
        <f>SUM(J179:J181)</f>
        <v>14.31</v>
      </c>
      <c r="K182" s="6">
        <f>SUM(K179:K181)</f>
        <v>54.510000000000005</v>
      </c>
      <c r="L182" s="6">
        <f>SUM(L179:L181)</f>
        <v>416.08000000000004</v>
      </c>
    </row>
    <row r="183" spans="1:12" s="66" customFormat="1" ht="15" customHeight="1" x14ac:dyDescent="0.25">
      <c r="A183" s="58"/>
      <c r="B183" s="58"/>
      <c r="C183" s="58"/>
      <c r="D183" s="37"/>
      <c r="E183" s="37"/>
      <c r="F183" s="37"/>
      <c r="G183" s="37"/>
      <c r="H183" s="37"/>
      <c r="I183" s="37"/>
      <c r="J183" s="37"/>
      <c r="K183" s="37"/>
      <c r="L183" s="37"/>
    </row>
    <row r="184" spans="1:12" s="66" customFormat="1" ht="15" customHeight="1" x14ac:dyDescent="0.25">
      <c r="A184" s="207" t="s">
        <v>117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9"/>
    </row>
    <row r="185" spans="1:12" s="66" customFormat="1" x14ac:dyDescent="0.25">
      <c r="A185" s="6">
        <v>80</v>
      </c>
      <c r="B185" s="11" t="s">
        <v>53</v>
      </c>
      <c r="C185" s="3">
        <v>150</v>
      </c>
      <c r="D185" s="3">
        <v>3.02</v>
      </c>
      <c r="E185" s="3">
        <v>6.78</v>
      </c>
      <c r="F185" s="3">
        <v>19.43</v>
      </c>
      <c r="G185" s="3">
        <v>89.76</v>
      </c>
      <c r="H185" s="3">
        <v>200</v>
      </c>
      <c r="I185" s="3">
        <v>4.03</v>
      </c>
      <c r="J185" s="3">
        <v>9.0399999999999991</v>
      </c>
      <c r="K185" s="3">
        <v>25.91</v>
      </c>
      <c r="L185" s="3">
        <v>119.68</v>
      </c>
    </row>
    <row r="186" spans="1:12" s="66" customFormat="1" x14ac:dyDescent="0.25">
      <c r="A186" s="6">
        <v>332</v>
      </c>
      <c r="B186" s="48" t="s">
        <v>91</v>
      </c>
      <c r="C186" s="6">
        <v>120</v>
      </c>
      <c r="D186" s="6">
        <v>2.92</v>
      </c>
      <c r="E186" s="6">
        <v>4.29</v>
      </c>
      <c r="F186" s="6">
        <v>29.34</v>
      </c>
      <c r="G186" s="6">
        <v>167.76</v>
      </c>
      <c r="H186" s="3">
        <v>130</v>
      </c>
      <c r="I186" s="4">
        <v>3.37</v>
      </c>
      <c r="J186" s="4">
        <v>4.34</v>
      </c>
      <c r="K186" s="4">
        <v>34.92</v>
      </c>
      <c r="L186" s="3">
        <v>195.15</v>
      </c>
    </row>
    <row r="187" spans="1:12" s="66" customFormat="1" ht="15.75" customHeight="1" x14ac:dyDescent="0.25">
      <c r="A187" s="6">
        <v>271</v>
      </c>
      <c r="B187" s="11" t="s">
        <v>132</v>
      </c>
      <c r="C187" s="3">
        <v>80</v>
      </c>
      <c r="D187" s="3">
        <v>10.69</v>
      </c>
      <c r="E187" s="3">
        <v>3.76</v>
      </c>
      <c r="F187" s="3">
        <v>7.9</v>
      </c>
      <c r="G187" s="3">
        <v>108</v>
      </c>
      <c r="H187" s="3">
        <v>90</v>
      </c>
      <c r="I187" s="3">
        <v>12.03</v>
      </c>
      <c r="J187" s="3">
        <v>4.2300000000000004</v>
      </c>
      <c r="K187" s="3">
        <v>8.9</v>
      </c>
      <c r="L187" s="3">
        <v>121.5</v>
      </c>
    </row>
    <row r="188" spans="1:12" s="66" customFormat="1" x14ac:dyDescent="0.25">
      <c r="A188" s="6">
        <v>385</v>
      </c>
      <c r="B188" s="48" t="s">
        <v>219</v>
      </c>
      <c r="C188" s="6">
        <v>30</v>
      </c>
      <c r="D188" s="6">
        <v>0.5</v>
      </c>
      <c r="E188" s="6">
        <v>4.0199999999999996</v>
      </c>
      <c r="F188" s="6">
        <v>1.5</v>
      </c>
      <c r="G188" s="6">
        <v>44.04</v>
      </c>
      <c r="H188" s="6">
        <v>30</v>
      </c>
      <c r="I188" s="6">
        <v>0.5</v>
      </c>
      <c r="J188" s="6">
        <v>4.0199999999999996</v>
      </c>
      <c r="K188" s="6">
        <v>1.5</v>
      </c>
      <c r="L188" s="6">
        <v>44.04</v>
      </c>
    </row>
    <row r="189" spans="1:12" s="66" customFormat="1" ht="15.75" customHeight="1" x14ac:dyDescent="0.25">
      <c r="A189" s="6">
        <v>394</v>
      </c>
      <c r="B189" s="11" t="s">
        <v>185</v>
      </c>
      <c r="C189" s="3">
        <v>150</v>
      </c>
      <c r="D189" s="3">
        <v>0.25</v>
      </c>
      <c r="E189" s="3">
        <v>0</v>
      </c>
      <c r="F189" s="3">
        <v>17</v>
      </c>
      <c r="G189" s="3">
        <v>68.989999999999995</v>
      </c>
      <c r="H189" s="3">
        <v>200</v>
      </c>
      <c r="I189" s="3">
        <v>0.33</v>
      </c>
      <c r="J189" s="3">
        <v>0</v>
      </c>
      <c r="K189" s="3">
        <v>22.67</v>
      </c>
      <c r="L189" s="3">
        <v>91.99</v>
      </c>
    </row>
    <row r="190" spans="1:12" s="66" customFormat="1" ht="15" customHeight="1" x14ac:dyDescent="0.25">
      <c r="A190" s="63" t="s">
        <v>113</v>
      </c>
      <c r="B190" s="10" t="s">
        <v>124</v>
      </c>
      <c r="C190" s="3">
        <v>40</v>
      </c>
      <c r="D190" s="3">
        <v>2.8</v>
      </c>
      <c r="E190" s="3">
        <v>0.28000000000000003</v>
      </c>
      <c r="F190" s="3">
        <v>19.96</v>
      </c>
      <c r="G190" s="3">
        <v>96</v>
      </c>
      <c r="H190" s="3">
        <v>50</v>
      </c>
      <c r="I190" s="3">
        <v>2.8</v>
      </c>
      <c r="J190" s="3">
        <v>0.28000000000000003</v>
      </c>
      <c r="K190" s="3">
        <v>19.96</v>
      </c>
      <c r="L190" s="3">
        <v>120</v>
      </c>
    </row>
    <row r="191" spans="1:12" s="66" customFormat="1" ht="15" customHeight="1" x14ac:dyDescent="0.25">
      <c r="A191" s="80" t="s">
        <v>111</v>
      </c>
      <c r="B191" s="81"/>
      <c r="C191" s="6">
        <f t="shared" ref="C191:L191" si="23">SUM(C185:C190)</f>
        <v>570</v>
      </c>
      <c r="D191" s="6">
        <f t="shared" si="23"/>
        <v>20.18</v>
      </c>
      <c r="E191" s="6">
        <f t="shared" si="23"/>
        <v>19.130000000000003</v>
      </c>
      <c r="F191" s="6">
        <f t="shared" si="23"/>
        <v>95.13</v>
      </c>
      <c r="G191" s="6">
        <f t="shared" si="23"/>
        <v>574.54999999999995</v>
      </c>
      <c r="H191" s="6">
        <f t="shared" si="23"/>
        <v>700</v>
      </c>
      <c r="I191" s="6">
        <f t="shared" si="23"/>
        <v>23.06</v>
      </c>
      <c r="J191" s="6">
        <f t="shared" si="23"/>
        <v>21.91</v>
      </c>
      <c r="K191" s="6">
        <f t="shared" si="23"/>
        <v>113.86000000000001</v>
      </c>
      <c r="L191" s="6">
        <f t="shared" si="23"/>
        <v>692.36</v>
      </c>
    </row>
    <row r="192" spans="1:12" s="66" customFormat="1" ht="15" customHeight="1" x14ac:dyDescent="0.25">
      <c r="A192" s="58"/>
      <c r="B192" s="58"/>
      <c r="C192" s="58"/>
      <c r="D192" s="37"/>
      <c r="E192" s="37"/>
      <c r="F192" s="37"/>
      <c r="G192" s="37"/>
      <c r="H192" s="37"/>
      <c r="I192" s="37"/>
      <c r="J192" s="37"/>
      <c r="K192" s="37"/>
      <c r="L192" s="37"/>
    </row>
    <row r="193" spans="1:12" s="66" customFormat="1" ht="15" customHeight="1" x14ac:dyDescent="0.25">
      <c r="A193" s="207" t="s">
        <v>125</v>
      </c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9"/>
    </row>
    <row r="194" spans="1:12" s="66" customFormat="1" ht="15.75" customHeight="1" x14ac:dyDescent="0.25">
      <c r="A194" s="6" t="s">
        <v>113</v>
      </c>
      <c r="B194" s="59" t="s">
        <v>216</v>
      </c>
      <c r="C194" s="6">
        <v>200</v>
      </c>
      <c r="D194" s="6">
        <v>6</v>
      </c>
      <c r="E194" s="6">
        <v>6.4</v>
      </c>
      <c r="F194" s="6">
        <v>9.4</v>
      </c>
      <c r="G194" s="6">
        <v>116</v>
      </c>
      <c r="H194" s="6">
        <v>200</v>
      </c>
      <c r="I194" s="6">
        <v>6</v>
      </c>
      <c r="J194" s="6">
        <v>6.4</v>
      </c>
      <c r="K194" s="6">
        <v>9.4</v>
      </c>
      <c r="L194" s="6">
        <v>116</v>
      </c>
    </row>
    <row r="195" spans="1:12" s="66" customFormat="1" ht="15.75" customHeight="1" x14ac:dyDescent="0.25">
      <c r="A195" s="6" t="s">
        <v>113</v>
      </c>
      <c r="B195" s="12" t="s">
        <v>194</v>
      </c>
      <c r="C195" s="6">
        <v>30</v>
      </c>
      <c r="D195" s="6">
        <v>1.5</v>
      </c>
      <c r="E195" s="6">
        <v>0.06</v>
      </c>
      <c r="F195" s="6">
        <v>26.4</v>
      </c>
      <c r="G195" s="6">
        <v>99</v>
      </c>
      <c r="H195" s="6">
        <v>30</v>
      </c>
      <c r="I195" s="6">
        <v>1.5</v>
      </c>
      <c r="J195" s="6">
        <v>0.06</v>
      </c>
      <c r="K195" s="6">
        <v>26.4</v>
      </c>
      <c r="L195" s="6">
        <v>99</v>
      </c>
    </row>
    <row r="196" spans="1:12" s="66" customFormat="1" ht="15" customHeight="1" x14ac:dyDescent="0.25">
      <c r="A196" s="80" t="s">
        <v>111</v>
      </c>
      <c r="B196" s="81"/>
      <c r="C196" s="6">
        <f>SUM(C194:C195)</f>
        <v>230</v>
      </c>
      <c r="D196" s="6">
        <f t="shared" ref="D196:K196" si="24">SUM(D194:D195)</f>
        <v>7.5</v>
      </c>
      <c r="E196" s="6">
        <f t="shared" si="24"/>
        <v>6.46</v>
      </c>
      <c r="F196" s="6">
        <f t="shared" si="24"/>
        <v>35.799999999999997</v>
      </c>
      <c r="G196" s="6">
        <f t="shared" si="24"/>
        <v>215</v>
      </c>
      <c r="H196" s="6">
        <f t="shared" si="24"/>
        <v>230</v>
      </c>
      <c r="I196" s="6">
        <f t="shared" si="24"/>
        <v>7.5</v>
      </c>
      <c r="J196" s="6">
        <f t="shared" si="24"/>
        <v>6.46</v>
      </c>
      <c r="K196" s="6">
        <f t="shared" si="24"/>
        <v>35.799999999999997</v>
      </c>
      <c r="L196" s="6">
        <f>SUM(L194:L195)</f>
        <v>215</v>
      </c>
    </row>
    <row r="197" spans="1:12" s="66" customFormat="1" ht="15" customHeight="1" x14ac:dyDescent="0.25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</row>
    <row r="198" spans="1:12" s="66" customFormat="1" ht="15" customHeight="1" x14ac:dyDescent="0.25">
      <c r="A198" s="207" t="s">
        <v>129</v>
      </c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9"/>
    </row>
    <row r="199" spans="1:12" s="66" customFormat="1" ht="15.75" customHeight="1" x14ac:dyDescent="0.25">
      <c r="A199" s="6">
        <v>233</v>
      </c>
      <c r="B199" s="11" t="s">
        <v>193</v>
      </c>
      <c r="C199" s="3">
        <v>180</v>
      </c>
      <c r="D199" s="3">
        <v>13.8</v>
      </c>
      <c r="E199" s="3">
        <v>17.100000000000001</v>
      </c>
      <c r="F199" s="3">
        <v>20.12</v>
      </c>
      <c r="G199" s="3">
        <v>252</v>
      </c>
      <c r="H199" s="3">
        <v>200</v>
      </c>
      <c r="I199" s="3">
        <v>15.33</v>
      </c>
      <c r="J199" s="3">
        <v>19</v>
      </c>
      <c r="K199" s="3">
        <v>22.36</v>
      </c>
      <c r="L199" s="3">
        <v>280</v>
      </c>
    </row>
    <row r="200" spans="1:12" s="66" customFormat="1" ht="15.75" customHeight="1" x14ac:dyDescent="0.25">
      <c r="A200" s="6" t="s">
        <v>113</v>
      </c>
      <c r="B200" s="59" t="s">
        <v>169</v>
      </c>
      <c r="C200" s="6">
        <v>30</v>
      </c>
      <c r="D200" s="6">
        <v>0.3</v>
      </c>
      <c r="E200" s="6">
        <v>2.13</v>
      </c>
      <c r="F200" s="6">
        <v>20.010000000000002</v>
      </c>
      <c r="G200" s="6">
        <v>100.5</v>
      </c>
      <c r="H200" s="6">
        <v>30</v>
      </c>
      <c r="I200" s="6">
        <v>0.3</v>
      </c>
      <c r="J200" s="6">
        <v>2.13</v>
      </c>
      <c r="K200" s="6">
        <v>20.010000000000002</v>
      </c>
      <c r="L200" s="6">
        <v>100.5</v>
      </c>
    </row>
    <row r="201" spans="1:12" s="66" customFormat="1" ht="15" customHeight="1" x14ac:dyDescent="0.25">
      <c r="A201" s="6">
        <v>410</v>
      </c>
      <c r="B201" s="10" t="s">
        <v>130</v>
      </c>
      <c r="C201" s="3">
        <v>150</v>
      </c>
      <c r="D201" s="3">
        <v>4.4999999999999998E-2</v>
      </c>
      <c r="E201" s="3">
        <v>0</v>
      </c>
      <c r="F201" s="3">
        <v>4.51</v>
      </c>
      <c r="G201" s="3">
        <v>18.239999999999998</v>
      </c>
      <c r="H201" s="3">
        <v>200</v>
      </c>
      <c r="I201" s="3">
        <v>0.06</v>
      </c>
      <c r="J201" s="3">
        <v>0</v>
      </c>
      <c r="K201" s="3">
        <v>6.02</v>
      </c>
      <c r="L201" s="3">
        <v>24.32</v>
      </c>
    </row>
    <row r="202" spans="1:12" s="66" customFormat="1" ht="15" customHeight="1" x14ac:dyDescent="0.25">
      <c r="A202" s="63" t="s">
        <v>113</v>
      </c>
      <c r="B202" s="10" t="s">
        <v>16</v>
      </c>
      <c r="C202" s="3">
        <v>20</v>
      </c>
      <c r="D202" s="3">
        <v>3.4</v>
      </c>
      <c r="E202" s="3">
        <v>1.32</v>
      </c>
      <c r="F202" s="3">
        <v>17</v>
      </c>
      <c r="G202" s="3">
        <v>51.8</v>
      </c>
      <c r="H202" s="3">
        <v>25</v>
      </c>
      <c r="I202" s="3">
        <v>4.25</v>
      </c>
      <c r="J202" s="3">
        <v>1.65</v>
      </c>
      <c r="K202" s="3">
        <v>21.25</v>
      </c>
      <c r="L202" s="3">
        <v>64.8</v>
      </c>
    </row>
    <row r="203" spans="1:12" s="66" customFormat="1" ht="15" customHeight="1" x14ac:dyDescent="0.25">
      <c r="A203" s="59" t="s">
        <v>111</v>
      </c>
      <c r="B203" s="59"/>
      <c r="C203" s="6">
        <f t="shared" ref="C203:L203" si="25">SUM(C199:C202)</f>
        <v>380</v>
      </c>
      <c r="D203" s="6">
        <f t="shared" si="25"/>
        <v>17.545000000000002</v>
      </c>
      <c r="E203" s="6">
        <f t="shared" si="25"/>
        <v>20.55</v>
      </c>
      <c r="F203" s="6">
        <f t="shared" si="25"/>
        <v>61.64</v>
      </c>
      <c r="G203" s="6">
        <f t="shared" si="25"/>
        <v>422.54</v>
      </c>
      <c r="H203" s="6">
        <f t="shared" si="25"/>
        <v>455</v>
      </c>
      <c r="I203" s="6">
        <f t="shared" si="25"/>
        <v>19.940000000000001</v>
      </c>
      <c r="J203" s="6">
        <f t="shared" si="25"/>
        <v>22.779999999999998</v>
      </c>
      <c r="K203" s="6">
        <f t="shared" si="25"/>
        <v>69.64</v>
      </c>
      <c r="L203" s="6">
        <f t="shared" si="25"/>
        <v>469.62</v>
      </c>
    </row>
    <row r="204" spans="1:12" s="66" customFormat="1" x14ac:dyDescent="0.25">
      <c r="A204" s="36" t="s">
        <v>131</v>
      </c>
      <c r="B204" s="57"/>
      <c r="C204" s="36">
        <f>C203+C196+C191+C182</f>
        <v>1522</v>
      </c>
      <c r="D204" s="57"/>
      <c r="E204" s="57"/>
      <c r="F204" s="57"/>
      <c r="G204" s="36">
        <f>G203+G196+G191+G182</f>
        <v>1571.6499999999999</v>
      </c>
      <c r="H204" s="36">
        <f>H203+H196+H191+H182</f>
        <v>1809</v>
      </c>
      <c r="I204" s="57"/>
      <c r="J204" s="57"/>
      <c r="K204" s="57"/>
      <c r="L204" s="36">
        <f>L203+L196+L191+L182</f>
        <v>1793.06</v>
      </c>
    </row>
    <row r="205" spans="1:12" s="66" customFormat="1" x14ac:dyDescent="0.25">
      <c r="A205" s="36"/>
      <c r="B205" s="57"/>
      <c r="C205" s="36"/>
      <c r="D205" s="57"/>
      <c r="E205" s="57"/>
      <c r="F205" s="57"/>
      <c r="G205" s="36"/>
      <c r="H205" s="36"/>
      <c r="I205" s="57"/>
      <c r="J205" s="57"/>
      <c r="K205" s="57"/>
      <c r="L205" s="36"/>
    </row>
    <row r="206" spans="1:12" s="66" customFormat="1" ht="15" customHeight="1" x14ac:dyDescent="0.25">
      <c r="A206" s="204">
        <v>44610</v>
      </c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9"/>
    </row>
    <row r="207" spans="1:12" s="66" customFormat="1" ht="15" customHeight="1" x14ac:dyDescent="0.25">
      <c r="A207" s="207" t="s">
        <v>116</v>
      </c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9"/>
    </row>
    <row r="208" spans="1:12" s="66" customFormat="1" ht="15.75" customHeight="1" x14ac:dyDescent="0.25">
      <c r="A208" s="6">
        <v>168</v>
      </c>
      <c r="B208" s="11" t="s">
        <v>22</v>
      </c>
      <c r="C208" s="3">
        <v>150</v>
      </c>
      <c r="D208" s="3">
        <v>7.35</v>
      </c>
      <c r="E208" s="3">
        <v>10.46</v>
      </c>
      <c r="F208" s="3">
        <v>31.3</v>
      </c>
      <c r="G208" s="3">
        <v>248.69</v>
      </c>
      <c r="H208" s="3">
        <v>180</v>
      </c>
      <c r="I208" s="3">
        <v>8.82</v>
      </c>
      <c r="J208" s="3">
        <v>12.56</v>
      </c>
      <c r="K208" s="3">
        <v>37.56</v>
      </c>
      <c r="L208" s="3">
        <v>298.43</v>
      </c>
    </row>
    <row r="209" spans="1:12" s="66" customFormat="1" ht="15.75" customHeight="1" x14ac:dyDescent="0.25">
      <c r="A209" s="6">
        <v>1</v>
      </c>
      <c r="B209" s="12" t="s">
        <v>110</v>
      </c>
      <c r="C209" s="6">
        <v>36</v>
      </c>
      <c r="D209" s="6">
        <v>2.17</v>
      </c>
      <c r="E209" s="6">
        <v>6.79</v>
      </c>
      <c r="F209" s="6">
        <v>13.15</v>
      </c>
      <c r="G209" s="6">
        <v>122.4</v>
      </c>
      <c r="H209" s="6">
        <v>37</v>
      </c>
      <c r="I209" s="6">
        <v>2.2599999999999998</v>
      </c>
      <c r="J209" s="6">
        <v>6.98</v>
      </c>
      <c r="K209" s="6">
        <v>13.52</v>
      </c>
      <c r="L209" s="6">
        <v>122.4</v>
      </c>
    </row>
    <row r="210" spans="1:12" s="66" customFormat="1" ht="15.75" customHeight="1" x14ac:dyDescent="0.25">
      <c r="A210" s="6">
        <v>413</v>
      </c>
      <c r="B210" s="11" t="s">
        <v>32</v>
      </c>
      <c r="C210" s="3">
        <v>150</v>
      </c>
      <c r="D210" s="3">
        <v>1.05</v>
      </c>
      <c r="E210" s="3">
        <v>1.2</v>
      </c>
      <c r="F210" s="3">
        <v>13.01</v>
      </c>
      <c r="G210" s="3">
        <v>66.989999999999995</v>
      </c>
      <c r="H210" s="3">
        <v>200</v>
      </c>
      <c r="I210" s="3">
        <v>1.4</v>
      </c>
      <c r="J210" s="3">
        <v>1.6</v>
      </c>
      <c r="K210" s="3">
        <v>17.350000000000001</v>
      </c>
      <c r="L210" s="3">
        <v>66.989999999999995</v>
      </c>
    </row>
    <row r="211" spans="1:12" s="66" customFormat="1" ht="15" customHeight="1" x14ac:dyDescent="0.25">
      <c r="A211" s="80" t="s">
        <v>111</v>
      </c>
      <c r="B211" s="81"/>
      <c r="C211" s="6">
        <f t="shared" ref="C211:H211" si="26">SUM(C208:C210)</f>
        <v>336</v>
      </c>
      <c r="D211" s="6">
        <f t="shared" si="26"/>
        <v>10.57</v>
      </c>
      <c r="E211" s="6">
        <f t="shared" si="26"/>
        <v>18.45</v>
      </c>
      <c r="F211" s="6">
        <f t="shared" si="26"/>
        <v>57.46</v>
      </c>
      <c r="G211" s="6">
        <f t="shared" si="26"/>
        <v>438.08000000000004</v>
      </c>
      <c r="H211" s="6">
        <f t="shared" si="26"/>
        <v>417</v>
      </c>
      <c r="I211" s="6">
        <f>SUM(I208:I210)</f>
        <v>12.48</v>
      </c>
      <c r="J211" s="6">
        <f>SUM(J208:J210)</f>
        <v>21.14</v>
      </c>
      <c r="K211" s="6">
        <f>SUM(K208:K210)</f>
        <v>68.430000000000007</v>
      </c>
      <c r="L211" s="6">
        <f>SUM(L208:L210)</f>
        <v>487.82000000000005</v>
      </c>
    </row>
    <row r="212" spans="1:12" s="66" customFormat="1" ht="15" customHeight="1" x14ac:dyDescent="0.25">
      <c r="A212" s="58"/>
      <c r="B212" s="58"/>
      <c r="C212" s="58"/>
      <c r="D212" s="37"/>
      <c r="E212" s="37"/>
      <c r="F212" s="37"/>
      <c r="G212" s="37"/>
      <c r="H212" s="37"/>
      <c r="I212" s="37"/>
      <c r="J212" s="37"/>
      <c r="K212" s="37"/>
      <c r="L212" s="37"/>
    </row>
    <row r="213" spans="1:12" s="66" customFormat="1" ht="15" customHeight="1" x14ac:dyDescent="0.25">
      <c r="A213" s="207" t="s">
        <v>117</v>
      </c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9"/>
    </row>
    <row r="214" spans="1:12" s="66" customFormat="1" ht="15" customHeight="1" x14ac:dyDescent="0.25">
      <c r="A214" s="6">
        <v>91</v>
      </c>
      <c r="B214" s="12" t="s">
        <v>85</v>
      </c>
      <c r="C214" s="3">
        <v>150</v>
      </c>
      <c r="D214" s="3">
        <v>6</v>
      </c>
      <c r="E214" s="3">
        <v>8.85</v>
      </c>
      <c r="F214" s="3">
        <v>9.24</v>
      </c>
      <c r="G214" s="3">
        <v>155.24</v>
      </c>
      <c r="H214" s="3">
        <v>200</v>
      </c>
      <c r="I214" s="3">
        <v>8</v>
      </c>
      <c r="J214" s="3">
        <v>11.8</v>
      </c>
      <c r="K214" s="3">
        <v>12.32</v>
      </c>
      <c r="L214" s="3">
        <v>206.99</v>
      </c>
    </row>
    <row r="215" spans="1:12" s="66" customFormat="1" x14ac:dyDescent="0.25">
      <c r="A215" s="6">
        <v>332</v>
      </c>
      <c r="B215" s="12" t="s">
        <v>90</v>
      </c>
      <c r="C215" s="6">
        <v>120</v>
      </c>
      <c r="D215" s="6">
        <v>2.92</v>
      </c>
      <c r="E215" s="6">
        <v>4.29</v>
      </c>
      <c r="F215" s="6">
        <v>29.34</v>
      </c>
      <c r="G215" s="6">
        <v>167.76</v>
      </c>
      <c r="H215" s="3">
        <v>130</v>
      </c>
      <c r="I215" s="6">
        <v>3.16</v>
      </c>
      <c r="J215" s="6">
        <v>4.6500000000000004</v>
      </c>
      <c r="K215" s="6">
        <v>31.79</v>
      </c>
      <c r="L215" s="6">
        <v>181.74</v>
      </c>
    </row>
    <row r="216" spans="1:12" s="66" customFormat="1" x14ac:dyDescent="0.25">
      <c r="A216" s="6">
        <v>304</v>
      </c>
      <c r="B216" s="12" t="s">
        <v>150</v>
      </c>
      <c r="C216" s="3">
        <v>60</v>
      </c>
      <c r="D216" s="3">
        <v>5.67</v>
      </c>
      <c r="E216" s="3">
        <v>13.74</v>
      </c>
      <c r="F216" s="3">
        <v>1.34</v>
      </c>
      <c r="G216" s="3">
        <v>154.05000000000001</v>
      </c>
      <c r="H216" s="3">
        <v>70</v>
      </c>
      <c r="I216" s="3">
        <v>6.61</v>
      </c>
      <c r="J216" s="3">
        <v>16.03</v>
      </c>
      <c r="K216" s="3">
        <v>1.56</v>
      </c>
      <c r="L216" s="3">
        <v>179.92</v>
      </c>
    </row>
    <row r="217" spans="1:12" s="66" customFormat="1" x14ac:dyDescent="0.25">
      <c r="A217" s="6">
        <v>366</v>
      </c>
      <c r="B217" s="47" t="s">
        <v>36</v>
      </c>
      <c r="C217" s="3">
        <v>30</v>
      </c>
      <c r="D217" s="3">
        <v>0.16</v>
      </c>
      <c r="E217" s="3">
        <v>1.1000000000000001</v>
      </c>
      <c r="F217" s="3">
        <v>1.57</v>
      </c>
      <c r="G217" s="3">
        <v>16.850000000000001</v>
      </c>
      <c r="H217" s="3">
        <v>30</v>
      </c>
      <c r="I217" s="3">
        <v>0.16</v>
      </c>
      <c r="J217" s="3">
        <v>1.1000000000000001</v>
      </c>
      <c r="K217" s="3">
        <v>1.57</v>
      </c>
      <c r="L217" s="3">
        <v>16.850000000000001</v>
      </c>
    </row>
    <row r="218" spans="1:12" s="66" customFormat="1" ht="15.75" customHeight="1" x14ac:dyDescent="0.25">
      <c r="A218" s="6">
        <v>394</v>
      </c>
      <c r="B218" s="11" t="s">
        <v>139</v>
      </c>
      <c r="C218" s="3">
        <v>150</v>
      </c>
      <c r="D218" s="3">
        <v>0.25</v>
      </c>
      <c r="E218" s="3">
        <v>0</v>
      </c>
      <c r="F218" s="3">
        <v>17</v>
      </c>
      <c r="G218" s="3">
        <v>68.989999999999995</v>
      </c>
      <c r="H218" s="3">
        <v>200</v>
      </c>
      <c r="I218" s="3">
        <v>0.33</v>
      </c>
      <c r="J218" s="3">
        <v>0</v>
      </c>
      <c r="K218" s="3">
        <v>22.67</v>
      </c>
      <c r="L218" s="3">
        <v>91.99</v>
      </c>
    </row>
    <row r="219" spans="1:12" s="66" customFormat="1" ht="15" customHeight="1" x14ac:dyDescent="0.25">
      <c r="A219" s="63" t="s">
        <v>113</v>
      </c>
      <c r="B219" s="10" t="s">
        <v>124</v>
      </c>
      <c r="C219" s="3">
        <v>40</v>
      </c>
      <c r="D219" s="3">
        <v>2.8</v>
      </c>
      <c r="E219" s="3">
        <v>0.28000000000000003</v>
      </c>
      <c r="F219" s="3">
        <v>19.96</v>
      </c>
      <c r="G219" s="3">
        <v>96</v>
      </c>
      <c r="H219" s="3">
        <v>50</v>
      </c>
      <c r="I219" s="3">
        <v>2.8</v>
      </c>
      <c r="J219" s="3">
        <v>0.28000000000000003</v>
      </c>
      <c r="K219" s="3">
        <v>19.96</v>
      </c>
      <c r="L219" s="3">
        <v>120</v>
      </c>
    </row>
    <row r="220" spans="1:12" s="66" customFormat="1" ht="15" customHeight="1" x14ac:dyDescent="0.25">
      <c r="A220" s="80" t="s">
        <v>111</v>
      </c>
      <c r="B220" s="81"/>
      <c r="C220" s="6">
        <f t="shared" ref="C220:K220" si="27">SUM(C214:C219)</f>
        <v>550</v>
      </c>
      <c r="D220" s="6">
        <f t="shared" si="27"/>
        <v>17.8</v>
      </c>
      <c r="E220" s="6">
        <f t="shared" si="27"/>
        <v>28.260000000000005</v>
      </c>
      <c r="F220" s="6">
        <f t="shared" si="27"/>
        <v>78.45</v>
      </c>
      <c r="G220" s="6">
        <f t="shared" si="27"/>
        <v>658.89</v>
      </c>
      <c r="H220" s="6">
        <f t="shared" si="27"/>
        <v>680</v>
      </c>
      <c r="I220" s="6">
        <f t="shared" si="27"/>
        <v>21.06</v>
      </c>
      <c r="J220" s="6">
        <f t="shared" si="27"/>
        <v>33.860000000000007</v>
      </c>
      <c r="K220" s="6">
        <f t="shared" si="27"/>
        <v>89.87</v>
      </c>
      <c r="L220" s="6">
        <f>SUM(L214:L219)</f>
        <v>797.49</v>
      </c>
    </row>
    <row r="221" spans="1:12" s="66" customFormat="1" ht="15" customHeight="1" x14ac:dyDescent="0.25">
      <c r="A221" s="58"/>
      <c r="B221" s="58"/>
      <c r="C221" s="58"/>
      <c r="D221" s="37"/>
      <c r="E221" s="37"/>
      <c r="F221" s="37"/>
      <c r="G221" s="37"/>
      <c r="H221" s="37"/>
      <c r="I221" s="37"/>
      <c r="J221" s="37"/>
      <c r="K221" s="37"/>
      <c r="L221" s="37"/>
    </row>
    <row r="222" spans="1:12" s="66" customFormat="1" ht="15" customHeight="1" x14ac:dyDescent="0.25">
      <c r="A222" s="207" t="s">
        <v>125</v>
      </c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9"/>
    </row>
    <row r="223" spans="1:12" s="66" customFormat="1" ht="15.75" customHeight="1" x14ac:dyDescent="0.25">
      <c r="A223" s="6">
        <v>417</v>
      </c>
      <c r="B223" s="11" t="s">
        <v>206</v>
      </c>
      <c r="C223" s="3">
        <v>200</v>
      </c>
      <c r="D223" s="5">
        <v>0.11</v>
      </c>
      <c r="E223" s="5">
        <v>0</v>
      </c>
      <c r="F223" s="5">
        <v>21.1</v>
      </c>
      <c r="G223" s="3">
        <v>84.7</v>
      </c>
      <c r="H223" s="3">
        <v>200</v>
      </c>
      <c r="I223" s="5">
        <v>0.11</v>
      </c>
      <c r="J223" s="5">
        <v>0</v>
      </c>
      <c r="K223" s="5">
        <v>21.1</v>
      </c>
      <c r="L223" s="3">
        <v>84.7</v>
      </c>
    </row>
    <row r="224" spans="1:12" s="66" customFormat="1" ht="15" customHeight="1" x14ac:dyDescent="0.25">
      <c r="A224" s="80" t="s">
        <v>111</v>
      </c>
      <c r="B224" s="81"/>
      <c r="C224" s="6">
        <f t="shared" ref="C224:L224" si="28">SUM(C223:C223)</f>
        <v>200</v>
      </c>
      <c r="D224" s="6">
        <f t="shared" si="28"/>
        <v>0.11</v>
      </c>
      <c r="E224" s="6">
        <f t="shared" si="28"/>
        <v>0</v>
      </c>
      <c r="F224" s="6">
        <f t="shared" si="28"/>
        <v>21.1</v>
      </c>
      <c r="G224" s="6">
        <f t="shared" si="28"/>
        <v>84.7</v>
      </c>
      <c r="H224" s="6">
        <f t="shared" si="28"/>
        <v>200</v>
      </c>
      <c r="I224" s="6">
        <f t="shared" si="28"/>
        <v>0.11</v>
      </c>
      <c r="J224" s="6">
        <f t="shared" si="28"/>
        <v>0</v>
      </c>
      <c r="K224" s="6">
        <f t="shared" si="28"/>
        <v>21.1</v>
      </c>
      <c r="L224" s="6">
        <f t="shared" si="28"/>
        <v>84.7</v>
      </c>
    </row>
    <row r="225" spans="1:12" s="66" customFormat="1" ht="15" customHeight="1" x14ac:dyDescent="0.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</row>
    <row r="226" spans="1:12" s="66" customFormat="1" ht="15" customHeight="1" x14ac:dyDescent="0.25">
      <c r="A226" s="207" t="s">
        <v>129</v>
      </c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9"/>
    </row>
    <row r="227" spans="1:12" s="66" customFormat="1" x14ac:dyDescent="0.25">
      <c r="A227" s="6">
        <v>114</v>
      </c>
      <c r="B227" s="48" t="s">
        <v>114</v>
      </c>
      <c r="C227" s="6">
        <v>150</v>
      </c>
      <c r="D227" s="6">
        <v>3.52</v>
      </c>
      <c r="E227" s="6">
        <v>6.91</v>
      </c>
      <c r="F227" s="6">
        <v>18.239999999999998</v>
      </c>
      <c r="G227" s="6">
        <v>117.3</v>
      </c>
      <c r="H227" s="6">
        <v>200</v>
      </c>
      <c r="I227" s="6">
        <v>4.6900000000000004</v>
      </c>
      <c r="J227" s="6">
        <v>9.1999999999999993</v>
      </c>
      <c r="K227" s="6">
        <v>13.65</v>
      </c>
      <c r="L227" s="6">
        <v>117.3</v>
      </c>
    </row>
    <row r="228" spans="1:12" s="66" customFormat="1" x14ac:dyDescent="0.25">
      <c r="A228" s="6" t="s">
        <v>145</v>
      </c>
      <c r="B228" s="12" t="s">
        <v>148</v>
      </c>
      <c r="C228" s="6">
        <v>40</v>
      </c>
      <c r="D228" s="6">
        <v>5.32</v>
      </c>
      <c r="E228" s="6">
        <v>1.98</v>
      </c>
      <c r="F228" s="6">
        <v>31.44</v>
      </c>
      <c r="G228" s="6">
        <v>164.71</v>
      </c>
      <c r="H228" s="6">
        <v>60</v>
      </c>
      <c r="I228" s="6">
        <v>7.08</v>
      </c>
      <c r="J228" s="6">
        <v>2.63</v>
      </c>
      <c r="K228" s="6">
        <v>41.81</v>
      </c>
      <c r="L228" s="6">
        <v>164.71</v>
      </c>
    </row>
    <row r="229" spans="1:12" s="66" customFormat="1" ht="15" customHeight="1" x14ac:dyDescent="0.25">
      <c r="A229" s="6">
        <v>410</v>
      </c>
      <c r="B229" s="10" t="s">
        <v>130</v>
      </c>
      <c r="C229" s="3">
        <v>150</v>
      </c>
      <c r="D229" s="3">
        <v>4.4999999999999998E-2</v>
      </c>
      <c r="E229" s="3">
        <v>0</v>
      </c>
      <c r="F229" s="3">
        <v>4.51</v>
      </c>
      <c r="G229" s="3">
        <v>18.239999999999998</v>
      </c>
      <c r="H229" s="3">
        <v>200</v>
      </c>
      <c r="I229" s="3">
        <v>0.06</v>
      </c>
      <c r="J229" s="3">
        <v>0</v>
      </c>
      <c r="K229" s="3">
        <v>6.02</v>
      </c>
      <c r="L229" s="3">
        <v>18.239999999999998</v>
      </c>
    </row>
    <row r="230" spans="1:12" s="66" customFormat="1" ht="15" customHeight="1" x14ac:dyDescent="0.25">
      <c r="A230" s="63" t="s">
        <v>113</v>
      </c>
      <c r="B230" s="10" t="s">
        <v>16</v>
      </c>
      <c r="C230" s="3">
        <v>20</v>
      </c>
      <c r="D230" s="3">
        <v>3.4</v>
      </c>
      <c r="E230" s="3">
        <v>1.32</v>
      </c>
      <c r="F230" s="3">
        <v>17</v>
      </c>
      <c r="G230" s="3">
        <v>51.8</v>
      </c>
      <c r="H230" s="3">
        <v>25</v>
      </c>
      <c r="I230" s="3">
        <v>4.25</v>
      </c>
      <c r="J230" s="3">
        <v>1.65</v>
      </c>
      <c r="K230" s="3">
        <v>21.25</v>
      </c>
      <c r="L230" s="3">
        <v>51.8</v>
      </c>
    </row>
    <row r="231" spans="1:12" s="66" customFormat="1" ht="15" customHeight="1" x14ac:dyDescent="0.25">
      <c r="A231" s="59" t="s">
        <v>111</v>
      </c>
      <c r="B231" s="59"/>
      <c r="C231" s="6">
        <f t="shared" ref="C231:K231" si="29">SUM(C227:C229)</f>
        <v>340</v>
      </c>
      <c r="D231" s="6">
        <f t="shared" si="29"/>
        <v>8.8849999999999998</v>
      </c>
      <c r="E231" s="6">
        <f t="shared" si="29"/>
        <v>8.89</v>
      </c>
      <c r="F231" s="6">
        <f t="shared" si="29"/>
        <v>54.19</v>
      </c>
      <c r="G231" s="6">
        <f t="shared" si="29"/>
        <v>300.25</v>
      </c>
      <c r="H231" s="6">
        <f t="shared" si="29"/>
        <v>460</v>
      </c>
      <c r="I231" s="6">
        <f t="shared" si="29"/>
        <v>11.83</v>
      </c>
      <c r="J231" s="6">
        <f t="shared" si="29"/>
        <v>11.829999999999998</v>
      </c>
      <c r="K231" s="6">
        <f t="shared" si="29"/>
        <v>61.480000000000004</v>
      </c>
      <c r="L231" s="6">
        <f>SUM(L227:L230)</f>
        <v>352.05</v>
      </c>
    </row>
    <row r="232" spans="1:12" s="66" customFormat="1" x14ac:dyDescent="0.25">
      <c r="A232" s="36" t="s">
        <v>131</v>
      </c>
      <c r="B232" s="57"/>
      <c r="C232" s="36">
        <f>C231+C224+C220+C211</f>
        <v>1426</v>
      </c>
      <c r="D232" s="57"/>
      <c r="E232" s="57"/>
      <c r="F232" s="57"/>
      <c r="G232" s="36">
        <f>G231+G224+G220+G211</f>
        <v>1481.92</v>
      </c>
      <c r="H232" s="36">
        <f>H231+H224+H220+H211</f>
        <v>1757</v>
      </c>
      <c r="I232" s="57"/>
      <c r="J232" s="57"/>
      <c r="K232" s="57"/>
      <c r="L232" s="36">
        <f>L231+L224+L220+L211</f>
        <v>1722.06</v>
      </c>
    </row>
    <row r="233" spans="1:12" s="66" customFormat="1" x14ac:dyDescent="0.25">
      <c r="A233" s="36"/>
      <c r="B233" s="57"/>
      <c r="C233" s="36"/>
      <c r="D233" s="57"/>
      <c r="E233" s="57"/>
      <c r="F233" s="57"/>
      <c r="G233" s="36"/>
      <c r="H233" s="36"/>
      <c r="I233" s="57"/>
      <c r="J233" s="57"/>
      <c r="K233" s="57"/>
      <c r="L233" s="36"/>
    </row>
    <row r="234" spans="1:12" s="66" customFormat="1" ht="15" customHeight="1" x14ac:dyDescent="0.25">
      <c r="A234" s="204">
        <v>44613</v>
      </c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9"/>
    </row>
    <row r="235" spans="1:12" s="66" customFormat="1" ht="15" customHeight="1" x14ac:dyDescent="0.25">
      <c r="A235" s="207" t="s">
        <v>116</v>
      </c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9"/>
    </row>
    <row r="236" spans="1:12" s="66" customFormat="1" ht="15.75" customHeight="1" x14ac:dyDescent="0.25">
      <c r="A236" s="6">
        <v>177</v>
      </c>
      <c r="B236" s="11" t="s">
        <v>83</v>
      </c>
      <c r="C236" s="3">
        <v>150</v>
      </c>
      <c r="D236" s="3">
        <v>3.86</v>
      </c>
      <c r="E236" s="3">
        <v>8.2899999999999991</v>
      </c>
      <c r="F236" s="3">
        <v>30.1</v>
      </c>
      <c r="G236" s="3">
        <v>224.6</v>
      </c>
      <c r="H236" s="3">
        <v>180</v>
      </c>
      <c r="I236" s="3">
        <v>4.75</v>
      </c>
      <c r="J236" s="3">
        <v>10.210000000000001</v>
      </c>
      <c r="K236" s="3">
        <v>37.130000000000003</v>
      </c>
      <c r="L236" s="3">
        <v>276.3</v>
      </c>
    </row>
    <row r="237" spans="1:12" s="66" customFormat="1" ht="15.75" customHeight="1" x14ac:dyDescent="0.25">
      <c r="A237" s="6">
        <v>3</v>
      </c>
      <c r="B237" s="64" t="s">
        <v>153</v>
      </c>
      <c r="C237" s="6">
        <v>42</v>
      </c>
      <c r="D237" s="6">
        <v>4.41</v>
      </c>
      <c r="E237" s="6">
        <v>6.42</v>
      </c>
      <c r="F237" s="6">
        <v>13.58</v>
      </c>
      <c r="G237" s="6">
        <v>129.69999999999999</v>
      </c>
      <c r="H237" s="6">
        <v>51</v>
      </c>
      <c r="I237" s="6">
        <v>4.7300000000000004</v>
      </c>
      <c r="J237" s="6">
        <v>6.88</v>
      </c>
      <c r="K237" s="6">
        <v>14.56</v>
      </c>
      <c r="L237" s="6">
        <v>139</v>
      </c>
    </row>
    <row r="238" spans="1:12" s="66" customFormat="1" ht="15.75" customHeight="1" x14ac:dyDescent="0.25">
      <c r="A238" s="6">
        <v>414</v>
      </c>
      <c r="B238" s="11" t="s">
        <v>24</v>
      </c>
      <c r="C238" s="3">
        <v>150</v>
      </c>
      <c r="D238" s="3">
        <v>2.09</v>
      </c>
      <c r="E238" s="3">
        <v>2.39</v>
      </c>
      <c r="F238" s="3">
        <v>14.78</v>
      </c>
      <c r="G238" s="3">
        <v>89.02</v>
      </c>
      <c r="H238" s="3">
        <v>200</v>
      </c>
      <c r="I238" s="3">
        <v>2.79</v>
      </c>
      <c r="J238" s="3">
        <v>3.19</v>
      </c>
      <c r="K238" s="3">
        <v>19.71</v>
      </c>
      <c r="L238" s="3">
        <v>118.69</v>
      </c>
    </row>
    <row r="239" spans="1:12" s="66" customFormat="1" ht="15" customHeight="1" x14ac:dyDescent="0.25">
      <c r="A239" s="80" t="s">
        <v>111</v>
      </c>
      <c r="B239" s="81"/>
      <c r="C239" s="6">
        <f t="shared" ref="C239:H239" si="30">SUM(C236:C238)</f>
        <v>342</v>
      </c>
      <c r="D239" s="6">
        <f t="shared" si="30"/>
        <v>10.36</v>
      </c>
      <c r="E239" s="6">
        <f t="shared" si="30"/>
        <v>17.099999999999998</v>
      </c>
      <c r="F239" s="6">
        <f t="shared" si="30"/>
        <v>58.46</v>
      </c>
      <c r="G239" s="6">
        <f t="shared" si="30"/>
        <v>443.31999999999994</v>
      </c>
      <c r="H239" s="6">
        <f t="shared" si="30"/>
        <v>431</v>
      </c>
      <c r="I239" s="6">
        <f>SUM(I236:I238)</f>
        <v>12.27</v>
      </c>
      <c r="J239" s="6">
        <f>SUM(J236:J238)</f>
        <v>20.28</v>
      </c>
      <c r="K239" s="6">
        <f>SUM(K236:K238)</f>
        <v>71.400000000000006</v>
      </c>
      <c r="L239" s="6">
        <f>SUM(L236:L238)</f>
        <v>533.99</v>
      </c>
    </row>
    <row r="240" spans="1:12" s="66" customFormat="1" ht="15" customHeight="1" x14ac:dyDescent="0.25">
      <c r="A240" s="58"/>
      <c r="B240" s="58"/>
      <c r="C240" s="58"/>
      <c r="D240" s="37"/>
      <c r="E240" s="37"/>
      <c r="F240" s="37"/>
      <c r="G240" s="37"/>
      <c r="H240" s="37"/>
      <c r="I240" s="37"/>
      <c r="J240" s="37"/>
      <c r="K240" s="37"/>
      <c r="L240" s="37"/>
    </row>
    <row r="241" spans="1:12" s="66" customFormat="1" ht="15" customHeight="1" x14ac:dyDescent="0.25">
      <c r="A241" s="207" t="s">
        <v>117</v>
      </c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9"/>
    </row>
    <row r="242" spans="1:12" s="66" customFormat="1" x14ac:dyDescent="0.25">
      <c r="A242" s="6">
        <v>70</v>
      </c>
      <c r="B242" s="10" t="s">
        <v>172</v>
      </c>
      <c r="C242" s="3">
        <v>150</v>
      </c>
      <c r="D242" s="3">
        <v>1.1599999999999999</v>
      </c>
      <c r="E242" s="3">
        <v>3.8</v>
      </c>
      <c r="F242" s="3">
        <v>6.03</v>
      </c>
      <c r="G242" s="3">
        <v>62.5</v>
      </c>
      <c r="H242" s="3">
        <v>200</v>
      </c>
      <c r="I242" s="3">
        <v>1.55</v>
      </c>
      <c r="J242" s="3">
        <v>5.0999999999999996</v>
      </c>
      <c r="K242" s="3">
        <v>8.0399999999999991</v>
      </c>
      <c r="L242" s="3">
        <v>83.33</v>
      </c>
    </row>
    <row r="243" spans="1:12" s="66" customFormat="1" ht="15.75" customHeight="1" x14ac:dyDescent="0.25">
      <c r="A243" s="6">
        <v>331</v>
      </c>
      <c r="B243" s="12" t="s">
        <v>86</v>
      </c>
      <c r="C243" s="6">
        <v>200</v>
      </c>
      <c r="D243" s="6">
        <v>2.13</v>
      </c>
      <c r="E243" s="6">
        <v>6.56</v>
      </c>
      <c r="F243" s="6">
        <v>17.34</v>
      </c>
      <c r="G243" s="6">
        <v>136.88</v>
      </c>
      <c r="H243" s="6">
        <v>220</v>
      </c>
      <c r="I243" s="6">
        <v>2.34</v>
      </c>
      <c r="J243" s="6">
        <v>7.22</v>
      </c>
      <c r="K243" s="6">
        <v>20.97</v>
      </c>
      <c r="L243" s="6">
        <v>150.69</v>
      </c>
    </row>
    <row r="244" spans="1:12" s="66" customFormat="1" ht="15.75" customHeight="1" x14ac:dyDescent="0.25">
      <c r="A244" s="6">
        <v>396</v>
      </c>
      <c r="B244" s="11" t="s">
        <v>28</v>
      </c>
      <c r="C244" s="3">
        <v>150</v>
      </c>
      <c r="D244" s="3">
        <v>0.1</v>
      </c>
      <c r="E244" s="3">
        <v>0</v>
      </c>
      <c r="F244" s="3">
        <v>15.86</v>
      </c>
      <c r="G244" s="3">
        <v>63.8</v>
      </c>
      <c r="H244" s="3">
        <v>200</v>
      </c>
      <c r="I244" s="3">
        <v>0.13</v>
      </c>
      <c r="J244" s="3">
        <v>0</v>
      </c>
      <c r="K244" s="3">
        <v>21.15</v>
      </c>
      <c r="L244" s="3">
        <v>85.1</v>
      </c>
    </row>
    <row r="245" spans="1:12" s="66" customFormat="1" ht="15.75" customHeight="1" x14ac:dyDescent="0.25">
      <c r="A245" s="6" t="s">
        <v>113</v>
      </c>
      <c r="B245" s="12" t="s">
        <v>164</v>
      </c>
      <c r="C245" s="6">
        <v>30</v>
      </c>
      <c r="D245" s="6">
        <v>1.26</v>
      </c>
      <c r="E245" s="6">
        <v>6.36</v>
      </c>
      <c r="F245" s="6">
        <v>19.2</v>
      </c>
      <c r="G245" s="6">
        <v>137.1</v>
      </c>
      <c r="H245" s="6">
        <v>30</v>
      </c>
      <c r="I245" s="6">
        <v>1.26</v>
      </c>
      <c r="J245" s="6">
        <v>6.36</v>
      </c>
      <c r="K245" s="6">
        <v>19.2</v>
      </c>
      <c r="L245" s="6">
        <v>137.1</v>
      </c>
    </row>
    <row r="246" spans="1:12" s="66" customFormat="1" x14ac:dyDescent="0.25">
      <c r="A246" s="6" t="s">
        <v>113</v>
      </c>
      <c r="B246" s="10" t="s">
        <v>16</v>
      </c>
      <c r="C246" s="3">
        <v>40</v>
      </c>
      <c r="D246" s="3">
        <v>3.4</v>
      </c>
      <c r="E246" s="3">
        <v>1.32</v>
      </c>
      <c r="F246" s="3">
        <v>17</v>
      </c>
      <c r="G246" s="3">
        <v>103.6</v>
      </c>
      <c r="H246" s="3">
        <v>50</v>
      </c>
      <c r="I246" s="3">
        <v>4.25</v>
      </c>
      <c r="J246" s="3">
        <v>1.65</v>
      </c>
      <c r="K246" s="3">
        <v>21.25</v>
      </c>
      <c r="L246" s="3">
        <v>129.5</v>
      </c>
    </row>
    <row r="247" spans="1:12" s="66" customFormat="1" ht="15" customHeight="1" x14ac:dyDescent="0.25">
      <c r="A247" s="80" t="s">
        <v>111</v>
      </c>
      <c r="B247" s="81"/>
      <c r="C247" s="6">
        <f t="shared" ref="C247:K247" si="31">SUM(C242:C246)</f>
        <v>570</v>
      </c>
      <c r="D247" s="6">
        <f t="shared" si="31"/>
        <v>8.0500000000000007</v>
      </c>
      <c r="E247" s="6">
        <f t="shared" si="31"/>
        <v>18.04</v>
      </c>
      <c r="F247" s="6">
        <f t="shared" si="31"/>
        <v>75.430000000000007</v>
      </c>
      <c r="G247" s="6">
        <f t="shared" si="31"/>
        <v>503.88</v>
      </c>
      <c r="H247" s="6">
        <f t="shared" si="31"/>
        <v>700</v>
      </c>
      <c r="I247" s="6">
        <f t="shared" si="31"/>
        <v>9.5299999999999994</v>
      </c>
      <c r="J247" s="6">
        <f t="shared" si="31"/>
        <v>20.329999999999998</v>
      </c>
      <c r="K247" s="6">
        <f t="shared" si="31"/>
        <v>90.61</v>
      </c>
      <c r="L247" s="6">
        <f>SUM(L242:L246)</f>
        <v>585.72</v>
      </c>
    </row>
    <row r="248" spans="1:12" s="66" customFormat="1" ht="15" customHeight="1" x14ac:dyDescent="0.25">
      <c r="A248" s="58"/>
      <c r="B248" s="58"/>
      <c r="C248" s="58"/>
      <c r="D248" s="37"/>
      <c r="E248" s="37"/>
      <c r="F248" s="37"/>
      <c r="G248" s="37"/>
      <c r="H248" s="37"/>
      <c r="I248" s="37"/>
      <c r="J248" s="37"/>
      <c r="K248" s="37"/>
      <c r="L248" s="37"/>
    </row>
    <row r="249" spans="1:12" s="66" customFormat="1" ht="15" customHeight="1" x14ac:dyDescent="0.25">
      <c r="A249" s="207" t="s">
        <v>125</v>
      </c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9"/>
    </row>
    <row r="250" spans="1:12" x14ac:dyDescent="0.25">
      <c r="A250" s="6" t="s">
        <v>113</v>
      </c>
      <c r="B250" s="17" t="s">
        <v>266</v>
      </c>
      <c r="C250" s="1">
        <v>208</v>
      </c>
      <c r="D250" s="1">
        <v>5.82</v>
      </c>
      <c r="E250" s="1">
        <v>6.66</v>
      </c>
      <c r="F250" s="1">
        <v>17.47</v>
      </c>
      <c r="G250" s="1">
        <v>153.9</v>
      </c>
      <c r="H250" s="1">
        <v>208</v>
      </c>
      <c r="I250" s="1">
        <v>5.82</v>
      </c>
      <c r="J250" s="1">
        <v>6.66</v>
      </c>
      <c r="K250" s="1">
        <v>17.47</v>
      </c>
      <c r="L250" s="1">
        <v>153.9</v>
      </c>
    </row>
    <row r="251" spans="1:12" s="66" customFormat="1" ht="15" customHeight="1" x14ac:dyDescent="0.25">
      <c r="A251" s="80" t="s">
        <v>111</v>
      </c>
      <c r="B251" s="81"/>
      <c r="C251" s="6">
        <f t="shared" ref="C251:L251" si="32">SUM(C250:C250)</f>
        <v>208</v>
      </c>
      <c r="D251" s="6">
        <f t="shared" si="32"/>
        <v>5.82</v>
      </c>
      <c r="E251" s="6">
        <f t="shared" si="32"/>
        <v>6.66</v>
      </c>
      <c r="F251" s="6">
        <f t="shared" si="32"/>
        <v>17.47</v>
      </c>
      <c r="G251" s="6">
        <f t="shared" si="32"/>
        <v>153.9</v>
      </c>
      <c r="H251" s="6">
        <f t="shared" si="32"/>
        <v>208</v>
      </c>
      <c r="I251" s="6">
        <f t="shared" si="32"/>
        <v>5.82</v>
      </c>
      <c r="J251" s="6">
        <f t="shared" si="32"/>
        <v>6.66</v>
      </c>
      <c r="K251" s="6">
        <f t="shared" si="32"/>
        <v>17.47</v>
      </c>
      <c r="L251" s="6">
        <f t="shared" si="32"/>
        <v>153.9</v>
      </c>
    </row>
    <row r="252" spans="1:12" s="66" customFormat="1" ht="15" customHeight="1" x14ac:dyDescent="0.2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</row>
    <row r="253" spans="1:12" s="66" customFormat="1" ht="15" customHeight="1" x14ac:dyDescent="0.25">
      <c r="A253" s="207" t="s">
        <v>129</v>
      </c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9"/>
    </row>
    <row r="254" spans="1:12" s="66" customFormat="1" x14ac:dyDescent="0.25">
      <c r="A254" s="6">
        <v>90</v>
      </c>
      <c r="B254" s="12" t="s">
        <v>102</v>
      </c>
      <c r="C254" s="6">
        <v>150</v>
      </c>
      <c r="D254" s="6">
        <v>3.63</v>
      </c>
      <c r="E254" s="6">
        <v>2.13</v>
      </c>
      <c r="F254" s="6">
        <v>9.39</v>
      </c>
      <c r="G254" s="6">
        <v>71.400000000000006</v>
      </c>
      <c r="H254" s="6">
        <v>200</v>
      </c>
      <c r="I254" s="6">
        <v>4.84</v>
      </c>
      <c r="J254" s="6">
        <v>2.84</v>
      </c>
      <c r="K254" s="6">
        <v>12.53</v>
      </c>
      <c r="L254" s="6">
        <v>95.2</v>
      </c>
    </row>
    <row r="255" spans="1:12" s="66" customFormat="1" ht="15.75" customHeight="1" x14ac:dyDescent="0.25">
      <c r="A255" s="6" t="s">
        <v>145</v>
      </c>
      <c r="B255" s="12" t="s">
        <v>147</v>
      </c>
      <c r="C255" s="6">
        <v>40</v>
      </c>
      <c r="D255" s="6">
        <v>5.32</v>
      </c>
      <c r="E255" s="6">
        <v>1.98</v>
      </c>
      <c r="F255" s="6">
        <v>31.44</v>
      </c>
      <c r="G255" s="6">
        <v>164.71</v>
      </c>
      <c r="H255" s="6">
        <v>60</v>
      </c>
      <c r="I255" s="6">
        <v>7.08</v>
      </c>
      <c r="J255" s="6">
        <v>2.63</v>
      </c>
      <c r="K255" s="6">
        <v>41.81</v>
      </c>
      <c r="L255" s="6">
        <v>219.07</v>
      </c>
    </row>
    <row r="256" spans="1:12" s="66" customFormat="1" ht="15" customHeight="1" x14ac:dyDescent="0.25">
      <c r="A256" s="6">
        <v>410</v>
      </c>
      <c r="B256" s="10" t="s">
        <v>130</v>
      </c>
      <c r="C256" s="3">
        <v>150</v>
      </c>
      <c r="D256" s="3">
        <v>4.4999999999999998E-2</v>
      </c>
      <c r="E256" s="3">
        <v>0</v>
      </c>
      <c r="F256" s="3">
        <v>4.51</v>
      </c>
      <c r="G256" s="3">
        <v>18.239999999999998</v>
      </c>
      <c r="H256" s="3">
        <v>200</v>
      </c>
      <c r="I256" s="3">
        <v>0.06</v>
      </c>
      <c r="J256" s="3">
        <v>0</v>
      </c>
      <c r="K256" s="3">
        <v>6.02</v>
      </c>
      <c r="L256" s="3">
        <v>24.32</v>
      </c>
    </row>
    <row r="257" spans="1:17" s="66" customFormat="1" x14ac:dyDescent="0.25">
      <c r="A257" s="6" t="s">
        <v>113</v>
      </c>
      <c r="B257" s="10" t="s">
        <v>124</v>
      </c>
      <c r="C257" s="3">
        <v>40</v>
      </c>
      <c r="D257" s="3">
        <v>2.8</v>
      </c>
      <c r="E257" s="3">
        <v>0.28000000000000003</v>
      </c>
      <c r="F257" s="3">
        <v>19.96</v>
      </c>
      <c r="G257" s="3">
        <v>96</v>
      </c>
      <c r="H257" s="3">
        <v>50</v>
      </c>
      <c r="I257" s="3">
        <v>3.5</v>
      </c>
      <c r="J257" s="3">
        <v>0.35</v>
      </c>
      <c r="K257" s="3">
        <v>24.95</v>
      </c>
      <c r="L257" s="3">
        <v>120</v>
      </c>
    </row>
    <row r="258" spans="1:17" s="66" customFormat="1" ht="15" customHeight="1" x14ac:dyDescent="0.25">
      <c r="A258" s="59" t="s">
        <v>111</v>
      </c>
      <c r="B258" s="59"/>
      <c r="C258" s="6">
        <f t="shared" ref="C258:K258" si="33">SUM(C254:C257)</f>
        <v>380</v>
      </c>
      <c r="D258" s="6">
        <f t="shared" si="33"/>
        <v>11.794999999999998</v>
      </c>
      <c r="E258" s="6">
        <f t="shared" si="33"/>
        <v>4.3899999999999997</v>
      </c>
      <c r="F258" s="6">
        <f t="shared" si="33"/>
        <v>65.3</v>
      </c>
      <c r="G258" s="6">
        <f t="shared" si="33"/>
        <v>350.35</v>
      </c>
      <c r="H258" s="6">
        <f t="shared" si="33"/>
        <v>510</v>
      </c>
      <c r="I258" s="6">
        <f t="shared" si="33"/>
        <v>15.48</v>
      </c>
      <c r="J258" s="6">
        <f t="shared" si="33"/>
        <v>5.8199999999999994</v>
      </c>
      <c r="K258" s="6">
        <f t="shared" si="33"/>
        <v>85.31</v>
      </c>
      <c r="L258" s="6">
        <f>SUM(L254:L257)</f>
        <v>458.59</v>
      </c>
    </row>
    <row r="259" spans="1:17" s="66" customFormat="1" x14ac:dyDescent="0.25">
      <c r="A259" s="36" t="s">
        <v>131</v>
      </c>
      <c r="B259" s="57"/>
      <c r="C259" s="36">
        <f>C258+C251+C247+C239</f>
        <v>1500</v>
      </c>
      <c r="D259" s="57"/>
      <c r="E259" s="57"/>
      <c r="F259" s="57"/>
      <c r="G259" s="36">
        <f>G258+G251+G247+G239</f>
        <v>1451.4499999999998</v>
      </c>
      <c r="H259" s="36">
        <f>H258+H251+H247+H239</f>
        <v>1849</v>
      </c>
      <c r="I259" s="57"/>
      <c r="J259" s="57"/>
      <c r="K259" s="57"/>
      <c r="L259" s="36">
        <f>L258+L251+L247+L239</f>
        <v>1732.2</v>
      </c>
    </row>
    <row r="260" spans="1:17" s="66" customFormat="1" x14ac:dyDescent="0.25">
      <c r="A260" s="36"/>
      <c r="B260" s="57"/>
      <c r="C260" s="36"/>
      <c r="D260" s="57"/>
      <c r="E260" s="57"/>
      <c r="F260" s="57"/>
      <c r="G260" s="36"/>
      <c r="H260" s="36"/>
      <c r="I260" s="57"/>
      <c r="J260" s="57"/>
      <c r="K260" s="57"/>
      <c r="L260" s="36"/>
    </row>
    <row r="261" spans="1:17" s="66" customFormat="1" ht="15" customHeight="1" x14ac:dyDescent="0.25">
      <c r="A261" s="204">
        <v>44614</v>
      </c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9"/>
    </row>
    <row r="262" spans="1:17" s="66" customFormat="1" ht="15" customHeight="1" x14ac:dyDescent="0.25">
      <c r="A262" s="207" t="s">
        <v>116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9"/>
    </row>
    <row r="263" spans="1:17" s="66" customFormat="1" ht="15.75" customHeight="1" x14ac:dyDescent="0.25">
      <c r="A263" s="6">
        <v>168</v>
      </c>
      <c r="B263" s="11" t="s">
        <v>42</v>
      </c>
      <c r="C263" s="3">
        <v>150</v>
      </c>
      <c r="D263" s="3">
        <v>5.58</v>
      </c>
      <c r="E263" s="3">
        <v>6.05</v>
      </c>
      <c r="F263" s="3">
        <v>26.46</v>
      </c>
      <c r="G263" s="3">
        <v>182.94</v>
      </c>
      <c r="H263" s="3">
        <v>180</v>
      </c>
      <c r="I263" s="3">
        <v>6.7</v>
      </c>
      <c r="J263" s="3">
        <v>7.3</v>
      </c>
      <c r="K263" s="3">
        <v>31.75</v>
      </c>
      <c r="L263" s="3">
        <v>219.53</v>
      </c>
    </row>
    <row r="264" spans="1:17" s="66" customFormat="1" ht="15.75" customHeight="1" x14ac:dyDescent="0.25">
      <c r="A264" s="6">
        <v>1</v>
      </c>
      <c r="B264" s="12" t="s">
        <v>110</v>
      </c>
      <c r="C264" s="6">
        <v>36</v>
      </c>
      <c r="D264" s="6">
        <v>2.17</v>
      </c>
      <c r="E264" s="6">
        <v>6.79</v>
      </c>
      <c r="F264" s="6">
        <v>13.15</v>
      </c>
      <c r="G264" s="6">
        <v>122.4</v>
      </c>
      <c r="H264" s="6">
        <v>37</v>
      </c>
      <c r="I264" s="6">
        <v>2.2599999999999998</v>
      </c>
      <c r="J264" s="6">
        <v>6.98</v>
      </c>
      <c r="K264" s="6">
        <v>13.52</v>
      </c>
      <c r="L264" s="6">
        <v>125.8</v>
      </c>
    </row>
    <row r="265" spans="1:17" s="66" customFormat="1" ht="15.75" customHeight="1" x14ac:dyDescent="0.25">
      <c r="A265" s="6">
        <v>416</v>
      </c>
      <c r="B265" s="12" t="s">
        <v>108</v>
      </c>
      <c r="C265" s="6">
        <v>150</v>
      </c>
      <c r="D265" s="6">
        <v>3.15</v>
      </c>
      <c r="E265" s="6">
        <v>2.72</v>
      </c>
      <c r="F265" s="6">
        <v>12.96</v>
      </c>
      <c r="G265" s="6">
        <v>89</v>
      </c>
      <c r="H265" s="6">
        <v>200</v>
      </c>
      <c r="I265" s="6">
        <v>4.2</v>
      </c>
      <c r="J265" s="6">
        <v>3.62</v>
      </c>
      <c r="K265" s="6">
        <v>17.28</v>
      </c>
      <c r="L265" s="6">
        <v>118.66</v>
      </c>
      <c r="Q265" s="66" t="s">
        <v>104</v>
      </c>
    </row>
    <row r="266" spans="1:17" s="66" customFormat="1" ht="15" customHeight="1" x14ac:dyDescent="0.25">
      <c r="A266" s="80" t="s">
        <v>111</v>
      </c>
      <c r="B266" s="81"/>
      <c r="C266" s="6">
        <f t="shared" ref="C266:H266" si="34">SUM(C263:C265)</f>
        <v>336</v>
      </c>
      <c r="D266" s="6">
        <f t="shared" si="34"/>
        <v>10.9</v>
      </c>
      <c r="E266" s="6">
        <f t="shared" si="34"/>
        <v>15.56</v>
      </c>
      <c r="F266" s="6">
        <f t="shared" si="34"/>
        <v>52.57</v>
      </c>
      <c r="G266" s="6">
        <f t="shared" si="34"/>
        <v>394.34000000000003</v>
      </c>
      <c r="H266" s="6">
        <f t="shared" si="34"/>
        <v>417</v>
      </c>
      <c r="I266" s="6">
        <f>SUM(I263:I265)</f>
        <v>13.16</v>
      </c>
      <c r="J266" s="6">
        <f>SUM(J263:J265)</f>
        <v>17.900000000000002</v>
      </c>
      <c r="K266" s="6">
        <f>SUM(K263:K265)</f>
        <v>62.55</v>
      </c>
      <c r="L266" s="6">
        <f>SUM(L263:L265)</f>
        <v>463.99</v>
      </c>
    </row>
    <row r="267" spans="1:17" s="66" customFormat="1" ht="15" customHeight="1" x14ac:dyDescent="0.25">
      <c r="A267" s="58"/>
      <c r="B267" s="58"/>
      <c r="C267" s="58"/>
      <c r="D267" s="37"/>
      <c r="E267" s="37"/>
      <c r="F267" s="37"/>
      <c r="G267" s="37"/>
      <c r="H267" s="37"/>
      <c r="I267" s="37"/>
      <c r="J267" s="37"/>
      <c r="K267" s="37"/>
      <c r="L267" s="37"/>
    </row>
    <row r="268" spans="1:17" s="66" customFormat="1" ht="15" customHeight="1" x14ac:dyDescent="0.25">
      <c r="A268" s="207" t="s">
        <v>117</v>
      </c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9"/>
    </row>
    <row r="269" spans="1:17" s="66" customFormat="1" x14ac:dyDescent="0.25">
      <c r="A269" s="6">
        <v>80</v>
      </c>
      <c r="B269" s="11" t="s">
        <v>53</v>
      </c>
      <c r="C269" s="3">
        <v>150</v>
      </c>
      <c r="D269" s="3">
        <v>3.02</v>
      </c>
      <c r="E269" s="3">
        <v>6.78</v>
      </c>
      <c r="F269" s="3">
        <v>19.43</v>
      </c>
      <c r="G269" s="3">
        <v>89.76</v>
      </c>
      <c r="H269" s="3">
        <v>200</v>
      </c>
      <c r="I269" s="3">
        <v>4.03</v>
      </c>
      <c r="J269" s="3">
        <v>9.0399999999999991</v>
      </c>
      <c r="K269" s="3">
        <v>25.91</v>
      </c>
      <c r="L269" s="3">
        <v>119.68</v>
      </c>
    </row>
    <row r="270" spans="1:17" s="66" customFormat="1" ht="15.75" customHeight="1" x14ac:dyDescent="0.25">
      <c r="A270" s="6">
        <v>136</v>
      </c>
      <c r="B270" s="11" t="s">
        <v>75</v>
      </c>
      <c r="C270" s="3">
        <v>120</v>
      </c>
      <c r="D270" s="3">
        <v>2.5</v>
      </c>
      <c r="E270" s="3">
        <v>5.62</v>
      </c>
      <c r="F270" s="3">
        <v>21.76</v>
      </c>
      <c r="G270" s="3">
        <v>145.96</v>
      </c>
      <c r="H270" s="3">
        <v>130</v>
      </c>
      <c r="I270" s="3">
        <v>2.71</v>
      </c>
      <c r="J270" s="3">
        <v>6.09</v>
      </c>
      <c r="K270" s="3">
        <v>23.57</v>
      </c>
      <c r="L270" s="3">
        <v>158.12</v>
      </c>
    </row>
    <row r="271" spans="1:17" s="66" customFormat="1" ht="15.75" customHeight="1" x14ac:dyDescent="0.25">
      <c r="A271" s="6">
        <v>299</v>
      </c>
      <c r="B271" s="11" t="s">
        <v>61</v>
      </c>
      <c r="C271" s="3">
        <v>60</v>
      </c>
      <c r="D271" s="3">
        <v>5.67</v>
      </c>
      <c r="E271" s="3">
        <v>13.74</v>
      </c>
      <c r="F271" s="3">
        <v>1.34</v>
      </c>
      <c r="G271" s="3">
        <v>154.05000000000001</v>
      </c>
      <c r="H271" s="3">
        <v>70</v>
      </c>
      <c r="I271" s="3">
        <v>6.61</v>
      </c>
      <c r="J271" s="3">
        <v>16.03</v>
      </c>
      <c r="K271" s="3">
        <v>1.56</v>
      </c>
      <c r="L271" s="3">
        <v>179.92</v>
      </c>
    </row>
    <row r="272" spans="1:17" s="66" customFormat="1" x14ac:dyDescent="0.25">
      <c r="A272" s="6">
        <v>385</v>
      </c>
      <c r="B272" s="48" t="s">
        <v>219</v>
      </c>
      <c r="C272" s="6">
        <v>30</v>
      </c>
      <c r="D272" s="6">
        <v>0.5</v>
      </c>
      <c r="E272" s="6">
        <v>4.0199999999999996</v>
      </c>
      <c r="F272" s="6">
        <v>1.5</v>
      </c>
      <c r="G272" s="6">
        <v>44.04</v>
      </c>
      <c r="H272" s="6">
        <v>30</v>
      </c>
      <c r="I272" s="6">
        <v>0.5</v>
      </c>
      <c r="J272" s="6">
        <v>4.0199999999999996</v>
      </c>
      <c r="K272" s="6">
        <v>1.5</v>
      </c>
      <c r="L272" s="6">
        <v>44.04</v>
      </c>
    </row>
    <row r="273" spans="1:12" s="66" customFormat="1" ht="15.75" customHeight="1" x14ac:dyDescent="0.25">
      <c r="A273" s="6" t="s">
        <v>113</v>
      </c>
      <c r="B273" s="11" t="s">
        <v>76</v>
      </c>
      <c r="C273" s="3">
        <v>40</v>
      </c>
      <c r="D273" s="3">
        <v>0</v>
      </c>
      <c r="E273" s="3">
        <v>2.8</v>
      </c>
      <c r="F273" s="3">
        <v>2.8</v>
      </c>
      <c r="G273" s="3">
        <v>36</v>
      </c>
      <c r="H273" s="3">
        <v>50</v>
      </c>
      <c r="I273" s="3">
        <v>0</v>
      </c>
      <c r="J273" s="3">
        <v>3.5</v>
      </c>
      <c r="K273" s="3">
        <v>3.5</v>
      </c>
      <c r="L273" s="3">
        <v>45</v>
      </c>
    </row>
    <row r="274" spans="1:12" s="66" customFormat="1" ht="15.75" customHeight="1" x14ac:dyDescent="0.25">
      <c r="A274" s="6">
        <v>394</v>
      </c>
      <c r="B274" s="11" t="s">
        <v>185</v>
      </c>
      <c r="C274" s="3">
        <v>150</v>
      </c>
      <c r="D274" s="3">
        <v>0.25</v>
      </c>
      <c r="E274" s="3">
        <v>0</v>
      </c>
      <c r="F274" s="3">
        <v>17</v>
      </c>
      <c r="G274" s="3">
        <v>68.989999999999995</v>
      </c>
      <c r="H274" s="3">
        <v>200</v>
      </c>
      <c r="I274" s="3">
        <v>0.33</v>
      </c>
      <c r="J274" s="3">
        <v>0</v>
      </c>
      <c r="K274" s="3">
        <v>22.67</v>
      </c>
      <c r="L274" s="3">
        <v>91.99</v>
      </c>
    </row>
    <row r="275" spans="1:12" s="66" customFormat="1" x14ac:dyDescent="0.25">
      <c r="A275" s="6" t="s">
        <v>113</v>
      </c>
      <c r="B275" s="10" t="s">
        <v>124</v>
      </c>
      <c r="C275" s="3">
        <v>20</v>
      </c>
      <c r="D275" s="3">
        <v>1.4</v>
      </c>
      <c r="E275" s="3">
        <v>0.14000000000000001</v>
      </c>
      <c r="F275" s="3">
        <v>10</v>
      </c>
      <c r="G275" s="3">
        <v>48</v>
      </c>
      <c r="H275" s="3">
        <v>25</v>
      </c>
      <c r="I275" s="3">
        <v>1.75</v>
      </c>
      <c r="J275" s="3">
        <v>0.18</v>
      </c>
      <c r="K275" s="3">
        <v>12.48</v>
      </c>
      <c r="L275" s="3">
        <v>60</v>
      </c>
    </row>
    <row r="276" spans="1:12" s="66" customFormat="1" ht="15" customHeight="1" x14ac:dyDescent="0.25">
      <c r="A276" s="80" t="s">
        <v>111</v>
      </c>
      <c r="B276" s="81"/>
      <c r="C276" s="6">
        <f t="shared" ref="C276:K276" si="35">SUM(C269:C275)</f>
        <v>570</v>
      </c>
      <c r="D276" s="6">
        <f t="shared" si="35"/>
        <v>13.34</v>
      </c>
      <c r="E276" s="6">
        <f t="shared" si="35"/>
        <v>33.1</v>
      </c>
      <c r="F276" s="6">
        <f t="shared" si="35"/>
        <v>73.83</v>
      </c>
      <c r="G276" s="6">
        <f t="shared" si="35"/>
        <v>586.80000000000007</v>
      </c>
      <c r="H276" s="6">
        <f t="shared" si="35"/>
        <v>705</v>
      </c>
      <c r="I276" s="6">
        <f t="shared" si="35"/>
        <v>15.930000000000001</v>
      </c>
      <c r="J276" s="6">
        <f t="shared" si="35"/>
        <v>38.86</v>
      </c>
      <c r="K276" s="6">
        <f t="shared" si="35"/>
        <v>91.190000000000012</v>
      </c>
      <c r="L276" s="6">
        <f>SUM(L269:L275)</f>
        <v>698.75</v>
      </c>
    </row>
    <row r="277" spans="1:12" s="66" customFormat="1" ht="15" customHeight="1" x14ac:dyDescent="0.25">
      <c r="A277" s="58"/>
      <c r="B277" s="58"/>
      <c r="C277" s="58"/>
      <c r="D277" s="37"/>
      <c r="E277" s="37"/>
      <c r="F277" s="37"/>
      <c r="G277" s="37"/>
      <c r="H277" s="37"/>
      <c r="I277" s="37"/>
      <c r="J277" s="37"/>
      <c r="K277" s="37"/>
      <c r="L277" s="37"/>
    </row>
    <row r="278" spans="1:12" s="66" customFormat="1" ht="15" customHeight="1" x14ac:dyDescent="0.25">
      <c r="A278" s="207" t="s">
        <v>125</v>
      </c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9"/>
    </row>
    <row r="279" spans="1:12" s="66" customFormat="1" x14ac:dyDescent="0.25">
      <c r="A279" s="6" t="s">
        <v>113</v>
      </c>
      <c r="B279" s="120" t="s">
        <v>182</v>
      </c>
      <c r="C279" s="3">
        <v>200</v>
      </c>
      <c r="D279" s="3">
        <v>0</v>
      </c>
      <c r="E279" s="3">
        <v>0</v>
      </c>
      <c r="F279" s="3">
        <v>22</v>
      </c>
      <c r="G279" s="3">
        <v>90</v>
      </c>
      <c r="H279" s="3">
        <v>200</v>
      </c>
      <c r="I279" s="3">
        <v>0</v>
      </c>
      <c r="J279" s="3">
        <v>0</v>
      </c>
      <c r="K279" s="3">
        <v>22</v>
      </c>
      <c r="L279" s="3">
        <v>90</v>
      </c>
    </row>
    <row r="280" spans="1:12" s="66" customFormat="1" ht="15" customHeight="1" x14ac:dyDescent="0.25">
      <c r="A280" s="213" t="s">
        <v>111</v>
      </c>
      <c r="B280" s="214"/>
      <c r="C280" s="215"/>
      <c r="D280" s="6">
        <f t="shared" ref="D280:L280" si="36">SUM(D279:D279)</f>
        <v>0</v>
      </c>
      <c r="E280" s="6">
        <f t="shared" si="36"/>
        <v>0</v>
      </c>
      <c r="F280" s="6">
        <f t="shared" si="36"/>
        <v>22</v>
      </c>
      <c r="G280" s="6">
        <f t="shared" si="36"/>
        <v>90</v>
      </c>
      <c r="H280" s="6">
        <f t="shared" si="36"/>
        <v>200</v>
      </c>
      <c r="I280" s="6">
        <f t="shared" si="36"/>
        <v>0</v>
      </c>
      <c r="J280" s="6">
        <f t="shared" si="36"/>
        <v>0</v>
      </c>
      <c r="K280" s="6">
        <f t="shared" si="36"/>
        <v>22</v>
      </c>
      <c r="L280" s="6">
        <f t="shared" si="36"/>
        <v>90</v>
      </c>
    </row>
    <row r="281" spans="1:12" s="66" customFormat="1" ht="15" customHeight="1" x14ac:dyDescent="0.25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</row>
    <row r="282" spans="1:12" s="66" customFormat="1" ht="15" customHeight="1" x14ac:dyDescent="0.25">
      <c r="A282" s="207" t="s">
        <v>129</v>
      </c>
      <c r="B282" s="208"/>
      <c r="C282" s="208"/>
      <c r="D282" s="208"/>
      <c r="E282" s="208"/>
      <c r="F282" s="208"/>
      <c r="G282" s="208"/>
      <c r="H282" s="208"/>
      <c r="I282" s="208"/>
      <c r="J282" s="208"/>
      <c r="K282" s="208"/>
      <c r="L282" s="209"/>
    </row>
    <row r="283" spans="1:12" s="66" customFormat="1" x14ac:dyDescent="0.25">
      <c r="A283" s="6">
        <v>209</v>
      </c>
      <c r="B283" s="12" t="s">
        <v>138</v>
      </c>
      <c r="C283" s="35">
        <v>185</v>
      </c>
      <c r="D283" s="6">
        <v>9.8000000000000007</v>
      </c>
      <c r="E283" s="6">
        <v>12.24</v>
      </c>
      <c r="F283" s="6">
        <v>62.92</v>
      </c>
      <c r="G283" s="6">
        <v>402</v>
      </c>
      <c r="H283" s="6">
        <v>200</v>
      </c>
      <c r="I283" s="6">
        <v>10.69</v>
      </c>
      <c r="J283" s="6">
        <v>13.23</v>
      </c>
      <c r="K283" s="6">
        <v>68.010000000000005</v>
      </c>
    </row>
    <row r="284" spans="1:12" s="66" customFormat="1" ht="15.75" customHeight="1" x14ac:dyDescent="0.25">
      <c r="A284" s="6" t="s">
        <v>113</v>
      </c>
      <c r="B284" s="12" t="s">
        <v>190</v>
      </c>
      <c r="C284" s="6">
        <v>25</v>
      </c>
      <c r="D284" s="6">
        <v>1.7</v>
      </c>
      <c r="E284" s="6">
        <v>2.13</v>
      </c>
      <c r="F284" s="6">
        <v>14.25</v>
      </c>
      <c r="G284" s="6">
        <v>76.75</v>
      </c>
      <c r="H284" s="6">
        <v>30</v>
      </c>
      <c r="I284" s="6">
        <v>2.04</v>
      </c>
      <c r="J284" s="6">
        <v>2.5499999999999998</v>
      </c>
      <c r="K284" s="6">
        <v>17.100000000000001</v>
      </c>
    </row>
    <row r="285" spans="1:12" s="66" customFormat="1" ht="15" customHeight="1" x14ac:dyDescent="0.25">
      <c r="A285" s="6">
        <v>410</v>
      </c>
      <c r="B285" s="10" t="s">
        <v>130</v>
      </c>
      <c r="C285" s="3">
        <v>150</v>
      </c>
      <c r="D285" s="3">
        <v>4.4999999999999998E-2</v>
      </c>
      <c r="E285" s="3">
        <v>0</v>
      </c>
      <c r="F285" s="3">
        <v>4.51</v>
      </c>
      <c r="G285" s="3">
        <v>18.239999999999998</v>
      </c>
      <c r="H285" s="3">
        <v>200</v>
      </c>
      <c r="I285" s="3">
        <v>0.06</v>
      </c>
      <c r="J285" s="3">
        <v>0</v>
      </c>
      <c r="K285" s="3">
        <v>6.02</v>
      </c>
    </row>
    <row r="286" spans="1:12" s="66" customFormat="1" ht="15" customHeight="1" x14ac:dyDescent="0.25">
      <c r="A286" s="59" t="s">
        <v>111</v>
      </c>
      <c r="B286" s="59"/>
      <c r="C286" s="6">
        <f t="shared" ref="C286:K286" si="37">SUM(C283:C285)</f>
        <v>360</v>
      </c>
      <c r="D286" s="6">
        <f t="shared" si="37"/>
        <v>11.545</v>
      </c>
      <c r="E286" s="6">
        <f t="shared" si="37"/>
        <v>14.370000000000001</v>
      </c>
      <c r="F286" s="6">
        <f t="shared" si="37"/>
        <v>81.680000000000007</v>
      </c>
      <c r="G286" s="6">
        <f t="shared" si="37"/>
        <v>496.99</v>
      </c>
      <c r="H286" s="6">
        <f t="shared" si="37"/>
        <v>430</v>
      </c>
      <c r="I286" s="6">
        <f t="shared" si="37"/>
        <v>12.790000000000001</v>
      </c>
      <c r="J286" s="6">
        <f t="shared" si="37"/>
        <v>15.780000000000001</v>
      </c>
      <c r="K286" s="6">
        <f t="shared" si="37"/>
        <v>91.13000000000001</v>
      </c>
      <c r="L286" s="6">
        <f>SUM('[1]22.02'!E26:E28)</f>
        <v>551.99</v>
      </c>
    </row>
    <row r="287" spans="1:12" s="66" customFormat="1" x14ac:dyDescent="0.25">
      <c r="A287" s="36" t="s">
        <v>131</v>
      </c>
      <c r="B287" s="57"/>
      <c r="C287" s="36">
        <f>C286+C280+C276+C266</f>
        <v>1266</v>
      </c>
      <c r="D287" s="57"/>
      <c r="E287" s="57"/>
      <c r="F287" s="57"/>
      <c r="G287" s="36">
        <f>G286+G280+G276+G266</f>
        <v>1568.13</v>
      </c>
      <c r="H287" s="36">
        <f>H286+H280+H276+H266</f>
        <v>1752</v>
      </c>
      <c r="I287" s="57"/>
      <c r="J287" s="57"/>
      <c r="K287" s="57"/>
      <c r="L287" s="36">
        <f>L286+L280+L276+L266</f>
        <v>1804.73</v>
      </c>
    </row>
    <row r="288" spans="1:12" s="66" customFormat="1" x14ac:dyDescent="0.25">
      <c r="A288" s="221" t="s">
        <v>174</v>
      </c>
      <c r="B288" s="221"/>
      <c r="C288" s="221"/>
      <c r="D288" s="221"/>
      <c r="E288" s="36"/>
      <c r="F288" s="36"/>
      <c r="G288" s="36">
        <f>(G232+G204+G175+G148+G121+G94+G63+G36+G259+G287)/10</f>
        <v>1470.4239999999998</v>
      </c>
      <c r="H288" s="57"/>
      <c r="I288" s="36"/>
      <c r="J288" s="36"/>
      <c r="K288" s="36"/>
      <c r="L288" s="36">
        <f>(L232+L204+L175+L148+L121+L94+L63+L36+L259+L287)/10</f>
        <v>1754.4650000000001</v>
      </c>
    </row>
    <row r="289" spans="1:12" s="66" customFormat="1" ht="15" customHeight="1" x14ac:dyDescent="0.25">
      <c r="A289" s="36"/>
      <c r="B289" s="57"/>
      <c r="C289" s="36"/>
      <c r="D289" s="57"/>
      <c r="E289" s="57"/>
      <c r="F289" s="57"/>
      <c r="G289" s="36"/>
      <c r="H289" s="36"/>
      <c r="I289" s="57"/>
      <c r="J289" s="57"/>
      <c r="K289" s="57"/>
      <c r="L289" s="36"/>
    </row>
    <row r="290" spans="1:12" s="66" customFormat="1" x14ac:dyDescent="0.25">
      <c r="A290" s="67"/>
      <c r="B290" s="67"/>
      <c r="C290" s="67"/>
      <c r="D290" s="67"/>
      <c r="E290" s="57"/>
      <c r="F290" s="57"/>
      <c r="G290" s="36"/>
      <c r="H290" s="57"/>
      <c r="I290" s="57"/>
      <c r="J290" s="57"/>
      <c r="K290" s="57"/>
      <c r="L290" s="36"/>
    </row>
    <row r="291" spans="1:12" s="66" customFormat="1" x14ac:dyDescent="0.25">
      <c r="A291" s="194" t="s">
        <v>203</v>
      </c>
      <c r="B291" s="194"/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</row>
    <row r="292" spans="1:12" s="66" customFormat="1" ht="28.5" customHeight="1" x14ac:dyDescent="0.25">
      <c r="A292" s="194" t="s">
        <v>204</v>
      </c>
      <c r="B292" s="194"/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</row>
    <row r="293" spans="1:12" s="66" customForma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</row>
    <row r="294" spans="1:12" s="66" customFormat="1" x14ac:dyDescent="0.25">
      <c r="A294" s="222" t="s">
        <v>173</v>
      </c>
      <c r="B294" s="222"/>
      <c r="C294" s="57"/>
      <c r="D294" s="57"/>
      <c r="E294" s="57"/>
      <c r="F294" s="57"/>
      <c r="G294" s="57"/>
      <c r="H294" s="57"/>
      <c r="I294" s="57"/>
      <c r="J294" s="57"/>
      <c r="K294" s="57"/>
      <c r="L294" s="57"/>
    </row>
  </sheetData>
  <mergeCells count="65">
    <mergeCell ref="A282:L282"/>
    <mergeCell ref="A261:L261"/>
    <mergeCell ref="A262:L262"/>
    <mergeCell ref="A268:L268"/>
    <mergeCell ref="A278:L278"/>
    <mergeCell ref="A280:C280"/>
    <mergeCell ref="A234:L234"/>
    <mergeCell ref="A235:L235"/>
    <mergeCell ref="A241:L241"/>
    <mergeCell ref="A249:L249"/>
    <mergeCell ref="A253:L253"/>
    <mergeCell ref="A12:L12"/>
    <mergeCell ref="A13:L13"/>
    <mergeCell ref="A19:L19"/>
    <mergeCell ref="A26:L26"/>
    <mergeCell ref="H2:K2"/>
    <mergeCell ref="H3:J3"/>
    <mergeCell ref="H5:K5"/>
    <mergeCell ref="A96:L96"/>
    <mergeCell ref="A31:L31"/>
    <mergeCell ref="A38:L38"/>
    <mergeCell ref="A39:L39"/>
    <mergeCell ref="A45:L45"/>
    <mergeCell ref="A53:L53"/>
    <mergeCell ref="A57:L57"/>
    <mergeCell ref="A65:L65"/>
    <mergeCell ref="A66:L66"/>
    <mergeCell ref="A72:L72"/>
    <mergeCell ref="A82:L82"/>
    <mergeCell ref="A87:L87"/>
    <mergeCell ref="A150:L150"/>
    <mergeCell ref="A97:L97"/>
    <mergeCell ref="A103:L103"/>
    <mergeCell ref="A111:L111"/>
    <mergeCell ref="A113:C113"/>
    <mergeCell ref="A115:L115"/>
    <mergeCell ref="A123:L123"/>
    <mergeCell ref="A124:L124"/>
    <mergeCell ref="A130:L130"/>
    <mergeCell ref="A139:L139"/>
    <mergeCell ref="A141:C141"/>
    <mergeCell ref="A143:L143"/>
    <mergeCell ref="A213:L213"/>
    <mergeCell ref="A151:L151"/>
    <mergeCell ref="A157:L157"/>
    <mergeCell ref="A165:L165"/>
    <mergeCell ref="A170:L170"/>
    <mergeCell ref="A177:L177"/>
    <mergeCell ref="A178:L178"/>
    <mergeCell ref="A294:B294"/>
    <mergeCell ref="H6:J6"/>
    <mergeCell ref="H7:K7"/>
    <mergeCell ref="H8:K8"/>
    <mergeCell ref="B10:K10"/>
    <mergeCell ref="B11:K11"/>
    <mergeCell ref="A222:L222"/>
    <mergeCell ref="A226:L226"/>
    <mergeCell ref="A288:D288"/>
    <mergeCell ref="A291:L291"/>
    <mergeCell ref="A292:L292"/>
    <mergeCell ref="A184:L184"/>
    <mergeCell ref="A193:L193"/>
    <mergeCell ref="A198:L198"/>
    <mergeCell ref="A206:L206"/>
    <mergeCell ref="A207:L207"/>
  </mergeCells>
  <pageMargins left="0.7" right="0.7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A1:Q326"/>
  <sheetViews>
    <sheetView tabSelected="1" workbookViewId="0">
      <selection activeCell="O317" sqref="O317"/>
    </sheetView>
  </sheetViews>
  <sheetFormatPr defaultRowHeight="15" x14ac:dyDescent="0.25"/>
  <cols>
    <col min="1" max="1" width="6.28515625" customWidth="1"/>
    <col min="2" max="2" width="26.28515625" customWidth="1"/>
    <col min="7" max="7" width="9" customWidth="1"/>
  </cols>
  <sheetData>
    <row r="1" spans="1:12" s="66" customFormat="1" x14ac:dyDescent="0.25">
      <c r="A1" s="57" t="s">
        <v>223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66" customFormat="1" x14ac:dyDescent="0.25">
      <c r="A2" s="57"/>
      <c r="B2" s="57"/>
      <c r="C2" s="57"/>
      <c r="D2" s="57"/>
      <c r="E2" s="57"/>
      <c r="F2" s="57"/>
      <c r="G2" s="57"/>
      <c r="H2" s="210" t="s">
        <v>267</v>
      </c>
      <c r="I2" s="210"/>
      <c r="J2" s="210"/>
      <c r="K2" s="210"/>
      <c r="L2" s="57"/>
    </row>
    <row r="3" spans="1:12" s="66" customFormat="1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s="66" customFormat="1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s="66" customFormat="1" x14ac:dyDescent="0.25">
      <c r="A5" s="57"/>
      <c r="B5" s="57"/>
      <c r="C5" s="57"/>
      <c r="D5" s="57"/>
      <c r="E5" s="57"/>
      <c r="F5" s="57"/>
      <c r="G5" s="57"/>
      <c r="H5" s="210" t="s">
        <v>285</v>
      </c>
      <c r="I5" s="210"/>
      <c r="J5" s="210"/>
      <c r="K5" s="210"/>
      <c r="L5" s="57"/>
    </row>
    <row r="6" spans="1:12" s="66" customFormat="1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s="66" customFormat="1" x14ac:dyDescent="0.25">
      <c r="A7" s="57"/>
      <c r="B7" s="211" t="s">
        <v>329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s="66" customFormat="1" ht="18.75" x14ac:dyDescent="0.3">
      <c r="A8" s="57"/>
      <c r="B8" s="212" t="s">
        <v>328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s="66" customFormat="1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s="66" customFormat="1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s="66" customFormat="1" ht="15" customHeight="1" x14ac:dyDescent="0.25">
      <c r="A11" s="204">
        <v>45582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s="66" customFormat="1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s="66" customFormat="1" ht="15.75" customHeight="1" x14ac:dyDescent="0.25">
      <c r="A13" s="6">
        <v>168</v>
      </c>
      <c r="B13" s="11" t="s">
        <v>82</v>
      </c>
      <c r="C13" s="3">
        <v>150</v>
      </c>
      <c r="D13" s="3">
        <v>4.08</v>
      </c>
      <c r="E13" s="3">
        <v>4.08</v>
      </c>
      <c r="F13" s="3">
        <v>25.05</v>
      </c>
      <c r="G13" s="3">
        <v>153</v>
      </c>
      <c r="H13" s="3">
        <v>180</v>
      </c>
      <c r="I13" s="3">
        <v>4.8899999999999997</v>
      </c>
      <c r="J13" s="3">
        <v>3.81</v>
      </c>
      <c r="K13" s="3">
        <v>30.04</v>
      </c>
      <c r="L13" s="3">
        <v>173.7</v>
      </c>
    </row>
    <row r="14" spans="1:12" s="66" customFormat="1" ht="15.75" customHeight="1" x14ac:dyDescent="0.25">
      <c r="A14" s="6">
        <v>2</v>
      </c>
      <c r="B14" s="64" t="s">
        <v>135</v>
      </c>
      <c r="C14" s="6">
        <v>42</v>
      </c>
      <c r="D14" s="6">
        <v>2.17</v>
      </c>
      <c r="E14" s="6">
        <v>6.79</v>
      </c>
      <c r="F14" s="6">
        <v>13.15</v>
      </c>
      <c r="G14" s="6">
        <v>136.91999999999999</v>
      </c>
      <c r="H14" s="6">
        <v>44</v>
      </c>
      <c r="I14" s="6">
        <v>2.2599999999999998</v>
      </c>
      <c r="J14" s="6">
        <v>6.98</v>
      </c>
      <c r="K14" s="6">
        <v>13.52</v>
      </c>
      <c r="L14" s="6">
        <v>142.74</v>
      </c>
    </row>
    <row r="15" spans="1:12" s="87" customFormat="1" ht="15" customHeight="1" x14ac:dyDescent="0.25">
      <c r="A15" s="53">
        <v>410</v>
      </c>
      <c r="B15" s="10" t="s">
        <v>130</v>
      </c>
      <c r="C15" s="32">
        <v>150</v>
      </c>
      <c r="D15" s="32">
        <v>4.4999999999999998E-2</v>
      </c>
      <c r="E15" s="32">
        <v>0</v>
      </c>
      <c r="F15" s="32">
        <v>4.51</v>
      </c>
      <c r="G15" s="32">
        <v>18.239999999999998</v>
      </c>
      <c r="H15" s="32">
        <v>200</v>
      </c>
      <c r="I15" s="32">
        <v>0.06</v>
      </c>
      <c r="J15" s="32">
        <v>0</v>
      </c>
      <c r="K15" s="32">
        <v>6.02</v>
      </c>
      <c r="L15" s="32">
        <v>24.32</v>
      </c>
    </row>
    <row r="16" spans="1:12" s="87" customFormat="1" ht="15" customHeight="1" x14ac:dyDescent="0.25">
      <c r="A16" s="48" t="s">
        <v>111</v>
      </c>
      <c r="B16" s="154"/>
      <c r="C16" s="53">
        <f t="shared" ref="C16:L16" si="0">SUM(C13:C15)</f>
        <v>342</v>
      </c>
      <c r="D16" s="53">
        <f t="shared" si="0"/>
        <v>6.2949999999999999</v>
      </c>
      <c r="E16" s="53">
        <f t="shared" si="0"/>
        <v>10.870000000000001</v>
      </c>
      <c r="F16" s="53">
        <f t="shared" si="0"/>
        <v>42.71</v>
      </c>
      <c r="G16" s="53">
        <f t="shared" si="0"/>
        <v>308.15999999999997</v>
      </c>
      <c r="H16" s="53">
        <f t="shared" si="0"/>
        <v>424</v>
      </c>
      <c r="I16" s="53">
        <f t="shared" si="0"/>
        <v>7.2099999999999991</v>
      </c>
      <c r="J16" s="53">
        <f t="shared" si="0"/>
        <v>10.790000000000001</v>
      </c>
      <c r="K16" s="53">
        <f t="shared" si="0"/>
        <v>49.58</v>
      </c>
      <c r="L16" s="53">
        <f t="shared" si="0"/>
        <v>340.76</v>
      </c>
    </row>
    <row r="17" spans="1:12" s="87" customFormat="1" ht="15" customHeight="1" x14ac:dyDescent="0.25">
      <c r="A17" s="155"/>
      <c r="B17" s="155"/>
      <c r="C17" s="155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12" s="87" customFormat="1" ht="15" customHeight="1" x14ac:dyDescent="0.25">
      <c r="A18" s="229" t="s">
        <v>117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1"/>
    </row>
    <row r="19" spans="1:12" s="66" customFormat="1" x14ac:dyDescent="0.25">
      <c r="A19" s="39"/>
      <c r="B19" s="11" t="s">
        <v>301</v>
      </c>
      <c r="C19" s="3">
        <v>150</v>
      </c>
      <c r="D19" s="3">
        <v>6</v>
      </c>
      <c r="E19" s="3">
        <v>8.85</v>
      </c>
      <c r="F19" s="3">
        <v>9.24</v>
      </c>
      <c r="G19" s="3">
        <v>155.24</v>
      </c>
      <c r="H19" s="3">
        <v>200</v>
      </c>
      <c r="I19" s="3">
        <v>8</v>
      </c>
      <c r="J19" s="3">
        <v>11.8</v>
      </c>
      <c r="K19" s="3">
        <v>12.32</v>
      </c>
      <c r="L19" s="3">
        <v>206.99</v>
      </c>
    </row>
    <row r="20" spans="1:12" s="66" customFormat="1" x14ac:dyDescent="0.25">
      <c r="A20" s="6">
        <v>332</v>
      </c>
      <c r="B20" s="48" t="s">
        <v>91</v>
      </c>
      <c r="C20" s="6">
        <v>120</v>
      </c>
      <c r="D20" s="6">
        <v>2.92</v>
      </c>
      <c r="E20" s="6">
        <v>4.29</v>
      </c>
      <c r="F20" s="6">
        <v>29.34</v>
      </c>
      <c r="G20" s="6">
        <v>167.76</v>
      </c>
      <c r="H20" s="3">
        <v>130</v>
      </c>
      <c r="I20" s="4">
        <v>3.37</v>
      </c>
      <c r="J20" s="4">
        <v>4.34</v>
      </c>
      <c r="K20" s="4">
        <v>34.92</v>
      </c>
      <c r="L20" s="3">
        <v>195.15</v>
      </c>
    </row>
    <row r="21" spans="1:12" s="66" customFormat="1" x14ac:dyDescent="0.25">
      <c r="A21" s="6">
        <v>261</v>
      </c>
      <c r="B21" s="47" t="s">
        <v>73</v>
      </c>
      <c r="C21" s="3">
        <v>80</v>
      </c>
      <c r="D21" s="3">
        <v>8.2899999999999991</v>
      </c>
      <c r="E21" s="3">
        <v>4.58</v>
      </c>
      <c r="F21" s="3">
        <v>4.2699999999999996</v>
      </c>
      <c r="G21" s="3">
        <v>171.51</v>
      </c>
      <c r="H21" s="3">
        <v>90</v>
      </c>
      <c r="I21" s="3">
        <v>9.32</v>
      </c>
      <c r="J21" s="3">
        <v>5.12</v>
      </c>
      <c r="K21" s="3">
        <v>4.83</v>
      </c>
      <c r="L21" s="3">
        <v>192.94</v>
      </c>
    </row>
    <row r="22" spans="1:12" s="66" customFormat="1" ht="15.75" customHeight="1" x14ac:dyDescent="0.25">
      <c r="A22" s="6">
        <v>396</v>
      </c>
      <c r="B22" s="11" t="s">
        <v>28</v>
      </c>
      <c r="C22" s="3">
        <v>150</v>
      </c>
      <c r="D22" s="3">
        <v>0.1</v>
      </c>
      <c r="E22" s="3">
        <v>0</v>
      </c>
      <c r="F22" s="3">
        <v>15.86</v>
      </c>
      <c r="G22" s="3">
        <v>63.8</v>
      </c>
      <c r="H22" s="3">
        <v>200</v>
      </c>
      <c r="I22" s="3">
        <v>0.13</v>
      </c>
      <c r="J22" s="3">
        <v>0</v>
      </c>
      <c r="K22" s="3">
        <v>21.15</v>
      </c>
      <c r="L22" s="3">
        <v>85.1</v>
      </c>
    </row>
    <row r="23" spans="1:12" s="66" customFormat="1" x14ac:dyDescent="0.25">
      <c r="A23" s="6" t="s">
        <v>113</v>
      </c>
      <c r="B23" s="10" t="s">
        <v>124</v>
      </c>
      <c r="C23" s="3">
        <v>40</v>
      </c>
      <c r="D23" s="3">
        <v>2.8</v>
      </c>
      <c r="E23" s="3">
        <v>0.28000000000000003</v>
      </c>
      <c r="F23" s="3">
        <v>19.96</v>
      </c>
      <c r="G23" s="3">
        <v>96</v>
      </c>
      <c r="H23" s="3">
        <v>50</v>
      </c>
      <c r="I23" s="3">
        <v>3.5</v>
      </c>
      <c r="J23" s="3">
        <v>0.35</v>
      </c>
      <c r="K23" s="3">
        <v>24.95</v>
      </c>
      <c r="L23" s="3">
        <v>120</v>
      </c>
    </row>
    <row r="24" spans="1:12" s="66" customFormat="1" x14ac:dyDescent="0.25">
      <c r="A24" s="6"/>
      <c r="B24" s="10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s="87" customFormat="1" ht="15" customHeight="1" x14ac:dyDescent="0.25">
      <c r="A25" s="48" t="s">
        <v>111</v>
      </c>
      <c r="B25" s="154"/>
      <c r="C25" s="53">
        <f t="shared" ref="C25:K25" si="1">SUM(C19:C24)</f>
        <v>540</v>
      </c>
      <c r="D25" s="53">
        <f t="shared" si="1"/>
        <v>20.110000000000003</v>
      </c>
      <c r="E25" s="53">
        <f t="shared" si="1"/>
        <v>18</v>
      </c>
      <c r="F25" s="53">
        <f t="shared" si="1"/>
        <v>78.669999999999987</v>
      </c>
      <c r="G25" s="53">
        <f t="shared" si="1"/>
        <v>654.30999999999995</v>
      </c>
      <c r="H25" s="53">
        <f t="shared" si="1"/>
        <v>670</v>
      </c>
      <c r="I25" s="53">
        <f t="shared" si="1"/>
        <v>24.32</v>
      </c>
      <c r="J25" s="53">
        <f t="shared" si="1"/>
        <v>21.610000000000003</v>
      </c>
      <c r="K25" s="53">
        <f t="shared" si="1"/>
        <v>98.17</v>
      </c>
      <c r="L25" s="53">
        <f>SUM(L19:L24)</f>
        <v>800.18</v>
      </c>
    </row>
    <row r="26" spans="1:12" s="87" customFormat="1" ht="15" customHeight="1" x14ac:dyDescent="0.25">
      <c r="A26" s="155"/>
      <c r="B26" s="155"/>
      <c r="C26" s="155"/>
      <c r="D26" s="156"/>
      <c r="E26" s="156"/>
      <c r="F26" s="156"/>
      <c r="G26" s="156"/>
      <c r="H26" s="156"/>
      <c r="I26" s="156"/>
      <c r="J26" s="156"/>
      <c r="K26" s="156"/>
      <c r="L26" s="156"/>
    </row>
    <row r="27" spans="1:12" s="87" customFormat="1" ht="15" customHeight="1" x14ac:dyDescent="0.25">
      <c r="A27" s="229" t="s">
        <v>125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1"/>
    </row>
    <row r="28" spans="1:12" s="66" customFormat="1" ht="15.75" customHeight="1" x14ac:dyDescent="0.25">
      <c r="A28" s="6">
        <v>417</v>
      </c>
      <c r="B28" s="83" t="s">
        <v>232</v>
      </c>
      <c r="C28" s="3">
        <v>150</v>
      </c>
      <c r="D28" s="3">
        <v>0.51</v>
      </c>
      <c r="E28" s="3">
        <v>0</v>
      </c>
      <c r="F28" s="3">
        <v>15.76</v>
      </c>
      <c r="G28" s="3">
        <v>35.15</v>
      </c>
      <c r="H28" s="3">
        <v>200</v>
      </c>
      <c r="I28" s="3">
        <v>0.68</v>
      </c>
      <c r="J28" s="3">
        <v>0</v>
      </c>
      <c r="K28" s="3">
        <v>21</v>
      </c>
      <c r="L28" s="3">
        <v>46.87</v>
      </c>
    </row>
    <row r="29" spans="1:12" s="66" customFormat="1" ht="15.75" customHeight="1" x14ac:dyDescent="0.25">
      <c r="A29" s="6"/>
      <c r="B29" s="12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s="87" customFormat="1" ht="15" customHeight="1" x14ac:dyDescent="0.25">
      <c r="A30" s="48" t="s">
        <v>111</v>
      </c>
      <c r="B30" s="154"/>
      <c r="C30" s="53">
        <f>C28+C29</f>
        <v>150</v>
      </c>
      <c r="D30" s="53">
        <f>SUM(D28:D28)</f>
        <v>0.51</v>
      </c>
      <c r="E30" s="53">
        <f>SUM(E28:E28)</f>
        <v>0</v>
      </c>
      <c r="F30" s="53">
        <f>SUM(F28:F28)</f>
        <v>15.76</v>
      </c>
      <c r="G30" s="53">
        <f>G28+G29</f>
        <v>35.15</v>
      </c>
      <c r="H30" s="53">
        <f>H28+H29</f>
        <v>200</v>
      </c>
      <c r="I30" s="53">
        <f>SUM(I28:I28)</f>
        <v>0.68</v>
      </c>
      <c r="J30" s="53">
        <f>SUM(J28:J28)</f>
        <v>0</v>
      </c>
      <c r="K30" s="53">
        <f>SUM(K28:K28)</f>
        <v>21</v>
      </c>
      <c r="L30" s="53">
        <f>L28+L29</f>
        <v>46.87</v>
      </c>
    </row>
    <row r="31" spans="1:12" s="87" customFormat="1" ht="15" customHeight="1" x14ac:dyDescent="0.25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s="87" customFormat="1" ht="15" customHeight="1" x14ac:dyDescent="0.25">
      <c r="A32" s="229" t="s">
        <v>129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1"/>
    </row>
    <row r="33" spans="1:12" s="66" customFormat="1" x14ac:dyDescent="0.25">
      <c r="A33" s="6">
        <v>86</v>
      </c>
      <c r="B33" s="12" t="s">
        <v>103</v>
      </c>
      <c r="C33" s="3">
        <v>150</v>
      </c>
      <c r="D33" s="3">
        <v>6</v>
      </c>
      <c r="E33" s="3">
        <v>8.85</v>
      </c>
      <c r="F33" s="3">
        <v>9.24</v>
      </c>
      <c r="G33" s="3">
        <v>155.24</v>
      </c>
      <c r="H33" s="3">
        <v>200</v>
      </c>
      <c r="I33" s="3">
        <v>8</v>
      </c>
      <c r="J33" s="3">
        <v>11.8</v>
      </c>
      <c r="K33" s="3">
        <v>12.32</v>
      </c>
      <c r="L33" s="3">
        <v>206.99</v>
      </c>
    </row>
    <row r="34" spans="1:12" x14ac:dyDescent="0.25">
      <c r="A34" s="1"/>
      <c r="B34" s="17" t="s">
        <v>290</v>
      </c>
      <c r="C34" s="1">
        <v>40</v>
      </c>
      <c r="D34" s="1">
        <v>1.4</v>
      </c>
      <c r="E34" s="1">
        <v>7.5</v>
      </c>
      <c r="F34" s="1">
        <v>20.8</v>
      </c>
      <c r="G34" s="1">
        <v>157.46</v>
      </c>
      <c r="H34" s="1">
        <v>60</v>
      </c>
      <c r="I34" s="1">
        <v>2.1</v>
      </c>
      <c r="J34" s="1">
        <v>11.34</v>
      </c>
      <c r="K34" s="1">
        <v>31.32</v>
      </c>
      <c r="L34" s="1">
        <v>236.4</v>
      </c>
    </row>
    <row r="35" spans="1:12" s="66" customFormat="1" ht="15.75" customHeight="1" x14ac:dyDescent="0.25">
      <c r="A35" s="6">
        <v>416</v>
      </c>
      <c r="B35" s="12" t="s">
        <v>108</v>
      </c>
      <c r="C35" s="6">
        <v>150</v>
      </c>
      <c r="D35" s="6">
        <v>3.15</v>
      </c>
      <c r="E35" s="6">
        <v>2.72</v>
      </c>
      <c r="F35" s="6">
        <v>12.96</v>
      </c>
      <c r="G35" s="6">
        <v>89</v>
      </c>
      <c r="H35" s="6">
        <v>200</v>
      </c>
      <c r="I35" s="6">
        <v>4.2</v>
      </c>
      <c r="J35" s="6">
        <v>3.62</v>
      </c>
      <c r="K35" s="6">
        <v>17.28</v>
      </c>
      <c r="L35" s="6">
        <v>118.66</v>
      </c>
    </row>
    <row r="36" spans="1:12" s="66" customFormat="1" ht="15.75" customHeight="1" x14ac:dyDescent="0.25">
      <c r="A36" s="6"/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s="87" customFormat="1" ht="15" customHeight="1" x14ac:dyDescent="0.25">
      <c r="A37" s="12" t="s">
        <v>111</v>
      </c>
      <c r="B37" s="12"/>
      <c r="C37" s="53">
        <f t="shared" ref="C37:L37" si="2">SUM(C33:C35)</f>
        <v>340</v>
      </c>
      <c r="D37" s="53">
        <f t="shared" si="2"/>
        <v>10.55</v>
      </c>
      <c r="E37" s="53">
        <f t="shared" si="2"/>
        <v>19.07</v>
      </c>
      <c r="F37" s="53">
        <f t="shared" si="2"/>
        <v>43</v>
      </c>
      <c r="G37" s="53">
        <f t="shared" si="2"/>
        <v>401.70000000000005</v>
      </c>
      <c r="H37" s="53">
        <f t="shared" si="2"/>
        <v>460</v>
      </c>
      <c r="I37" s="53">
        <f t="shared" si="2"/>
        <v>14.3</v>
      </c>
      <c r="J37" s="53">
        <f t="shared" si="2"/>
        <v>26.76</v>
      </c>
      <c r="K37" s="53">
        <f t="shared" si="2"/>
        <v>60.92</v>
      </c>
      <c r="L37" s="53">
        <f t="shared" si="2"/>
        <v>562.04999999999995</v>
      </c>
    </row>
    <row r="38" spans="1:12" s="87" customFormat="1" ht="15" customHeight="1" x14ac:dyDescent="0.25">
      <c r="A38" s="157" t="s">
        <v>131</v>
      </c>
      <c r="B38" s="122"/>
      <c r="C38" s="157">
        <f>C37+C30+C25+C16</f>
        <v>1372</v>
      </c>
      <c r="D38" s="122"/>
      <c r="E38" s="122"/>
      <c r="F38" s="122"/>
      <c r="G38" s="157">
        <f>G13+G14+G15+G19+G21+G20+G22+G23+G24+G28+G29+G33+G34+G35+G36</f>
        <v>1399.32</v>
      </c>
      <c r="H38" s="157">
        <f>H37+H30+H25+H16</f>
        <v>1754</v>
      </c>
      <c r="I38" s="122"/>
      <c r="J38" s="122"/>
      <c r="K38" s="122"/>
      <c r="L38" s="157">
        <f>L13+L14+L15+L19+L20+L21+L22+L23+L24+L28+L29+L33+L34+L35+L36</f>
        <v>1749.8600000000001</v>
      </c>
    </row>
    <row r="39" spans="1:12" s="87" customFormat="1" x14ac:dyDescent="0.25"/>
    <row r="40" spans="1:12" s="87" customFormat="1" ht="15" customHeight="1" x14ac:dyDescent="0.25">
      <c r="A40" s="232">
        <v>45583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1"/>
    </row>
    <row r="41" spans="1:12" s="87" customFormat="1" ht="15" customHeight="1" x14ac:dyDescent="0.25">
      <c r="A41" s="229" t="s">
        <v>116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1"/>
    </row>
    <row r="42" spans="1:12" s="66" customFormat="1" ht="15.75" customHeight="1" x14ac:dyDescent="0.25">
      <c r="A42" s="6">
        <v>168</v>
      </c>
      <c r="B42" s="11" t="s">
        <v>22</v>
      </c>
      <c r="C42" s="3">
        <v>150</v>
      </c>
      <c r="D42" s="3">
        <v>7.35</v>
      </c>
      <c r="E42" s="3">
        <v>10.46</v>
      </c>
      <c r="F42" s="3">
        <v>31.3</v>
      </c>
      <c r="G42" s="3">
        <v>248.69</v>
      </c>
      <c r="H42" s="3">
        <v>180</v>
      </c>
      <c r="I42" s="3">
        <v>8.82</v>
      </c>
      <c r="J42" s="3">
        <v>12.56</v>
      </c>
      <c r="K42" s="3">
        <v>37.56</v>
      </c>
      <c r="L42" s="3">
        <v>298.43</v>
      </c>
    </row>
    <row r="43" spans="1:12" s="66" customFormat="1" ht="15.75" customHeight="1" x14ac:dyDescent="0.25">
      <c r="A43" s="6">
        <v>1</v>
      </c>
      <c r="B43" s="12" t="s">
        <v>110</v>
      </c>
      <c r="C43" s="6">
        <v>36</v>
      </c>
      <c r="D43" s="6">
        <v>2.17</v>
      </c>
      <c r="E43" s="6">
        <v>6.79</v>
      </c>
      <c r="F43" s="6">
        <v>13.15</v>
      </c>
      <c r="G43" s="6">
        <v>122.4</v>
      </c>
      <c r="H43" s="6">
        <v>37</v>
      </c>
      <c r="I43" s="6">
        <v>2.2599999999999998</v>
      </c>
      <c r="J43" s="6">
        <v>6.98</v>
      </c>
      <c r="K43" s="6">
        <v>13.52</v>
      </c>
      <c r="L43" s="6">
        <v>125.8</v>
      </c>
    </row>
    <row r="44" spans="1:12" s="66" customFormat="1" ht="15.75" customHeight="1" x14ac:dyDescent="0.25">
      <c r="A44" s="6">
        <v>414</v>
      </c>
      <c r="B44" s="11" t="s">
        <v>24</v>
      </c>
      <c r="C44" s="3">
        <v>150</v>
      </c>
      <c r="D44" s="3">
        <v>2.09</v>
      </c>
      <c r="E44" s="3">
        <v>2.39</v>
      </c>
      <c r="F44" s="3">
        <v>14.78</v>
      </c>
      <c r="G44" s="3">
        <v>89.02</v>
      </c>
      <c r="H44" s="3">
        <v>200</v>
      </c>
      <c r="I44" s="3">
        <v>2.79</v>
      </c>
      <c r="J44" s="3">
        <v>3.19</v>
      </c>
      <c r="K44" s="3">
        <v>19.71</v>
      </c>
      <c r="L44" s="3">
        <v>118.69</v>
      </c>
    </row>
    <row r="45" spans="1:12" s="87" customFormat="1" ht="15" customHeight="1" x14ac:dyDescent="0.25">
      <c r="A45" s="48" t="s">
        <v>111</v>
      </c>
      <c r="B45" s="154"/>
      <c r="C45" s="53">
        <f t="shared" ref="C45:L45" si="3">SUM(C42:C44)</f>
        <v>336</v>
      </c>
      <c r="D45" s="53">
        <f t="shared" si="3"/>
        <v>11.61</v>
      </c>
      <c r="E45" s="53">
        <f t="shared" si="3"/>
        <v>19.64</v>
      </c>
      <c r="F45" s="53">
        <f t="shared" si="3"/>
        <v>59.230000000000004</v>
      </c>
      <c r="G45" s="53">
        <f t="shared" si="3"/>
        <v>460.11</v>
      </c>
      <c r="H45" s="53">
        <f t="shared" si="3"/>
        <v>417</v>
      </c>
      <c r="I45" s="53">
        <f t="shared" si="3"/>
        <v>13.870000000000001</v>
      </c>
      <c r="J45" s="53">
        <f t="shared" si="3"/>
        <v>22.73</v>
      </c>
      <c r="K45" s="53">
        <f t="shared" si="3"/>
        <v>70.789999999999992</v>
      </c>
      <c r="L45" s="53">
        <f t="shared" si="3"/>
        <v>542.92000000000007</v>
      </c>
    </row>
    <row r="46" spans="1:12" s="87" customFormat="1" ht="15" customHeight="1" x14ac:dyDescent="0.25">
      <c r="A46" s="155"/>
      <c r="B46" s="155"/>
      <c r="C46" s="155"/>
      <c r="D46" s="156"/>
      <c r="E46" s="156"/>
      <c r="F46" s="156"/>
      <c r="G46" s="156"/>
      <c r="H46" s="156"/>
      <c r="I46" s="156"/>
      <c r="J46" s="156"/>
      <c r="K46" s="156"/>
      <c r="L46" s="156"/>
    </row>
    <row r="47" spans="1:12" s="87" customFormat="1" ht="15" customHeight="1" x14ac:dyDescent="0.25">
      <c r="A47" s="229" t="s">
        <v>117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1"/>
    </row>
    <row r="48" spans="1:12" s="66" customFormat="1" ht="15.75" customHeight="1" x14ac:dyDescent="0.25">
      <c r="A48" s="6">
        <v>62</v>
      </c>
      <c r="B48" s="11" t="s">
        <v>43</v>
      </c>
      <c r="C48" s="3">
        <v>150</v>
      </c>
      <c r="D48" s="3">
        <v>1.1599999999999999</v>
      </c>
      <c r="E48" s="3">
        <v>3.8</v>
      </c>
      <c r="F48" s="3">
        <v>6.03</v>
      </c>
      <c r="G48" s="3">
        <v>62.5</v>
      </c>
      <c r="H48" s="3">
        <v>200</v>
      </c>
      <c r="I48" s="3">
        <v>1.55</v>
      </c>
      <c r="J48" s="3">
        <v>5.07</v>
      </c>
      <c r="K48" s="3">
        <v>8.0399999999999991</v>
      </c>
      <c r="L48" s="3">
        <v>83.33</v>
      </c>
    </row>
    <row r="49" spans="1:12" s="66" customFormat="1" x14ac:dyDescent="0.25">
      <c r="A49" s="6">
        <v>332</v>
      </c>
      <c r="B49" s="12" t="s">
        <v>90</v>
      </c>
      <c r="C49" s="6">
        <v>120</v>
      </c>
      <c r="D49" s="6">
        <v>2.92</v>
      </c>
      <c r="E49" s="6">
        <v>4.29</v>
      </c>
      <c r="F49" s="6">
        <v>29.34</v>
      </c>
      <c r="G49" s="6">
        <v>167.76</v>
      </c>
      <c r="H49" s="3">
        <v>130</v>
      </c>
      <c r="I49" s="6">
        <v>3.16</v>
      </c>
      <c r="J49" s="6">
        <v>4.6500000000000004</v>
      </c>
      <c r="K49" s="6">
        <v>31.79</v>
      </c>
      <c r="L49" s="6">
        <v>181.74</v>
      </c>
    </row>
    <row r="50" spans="1:12" x14ac:dyDescent="0.25">
      <c r="A50" s="1">
        <v>312</v>
      </c>
      <c r="B50" s="140" t="s">
        <v>50</v>
      </c>
      <c r="C50" s="19">
        <v>80</v>
      </c>
      <c r="D50" s="19">
        <v>11.06</v>
      </c>
      <c r="E50" s="19">
        <v>7.46</v>
      </c>
      <c r="F50" s="19">
        <v>4.4800000000000004</v>
      </c>
      <c r="G50" s="19">
        <v>129.38</v>
      </c>
      <c r="H50" s="19">
        <v>90</v>
      </c>
      <c r="I50" s="19">
        <v>12.44</v>
      </c>
      <c r="J50" s="19">
        <v>8.39</v>
      </c>
      <c r="K50" s="19">
        <v>5.04</v>
      </c>
      <c r="L50" s="19">
        <v>145.55000000000001</v>
      </c>
    </row>
    <row r="51" spans="1:12" s="66" customFormat="1" x14ac:dyDescent="0.25">
      <c r="A51" s="6">
        <v>366</v>
      </c>
      <c r="B51" s="47" t="s">
        <v>36</v>
      </c>
      <c r="C51" s="3">
        <v>30</v>
      </c>
      <c r="D51" s="3">
        <v>0.16</v>
      </c>
      <c r="E51" s="3">
        <v>1.1000000000000001</v>
      </c>
      <c r="F51" s="3">
        <v>1.57</v>
      </c>
      <c r="G51" s="3">
        <v>16.850000000000001</v>
      </c>
      <c r="H51" s="3">
        <v>30</v>
      </c>
      <c r="I51" s="3">
        <v>0.16</v>
      </c>
      <c r="J51" s="3">
        <v>1.1000000000000001</v>
      </c>
      <c r="K51" s="3">
        <v>1.57</v>
      </c>
      <c r="L51" s="3">
        <v>16.850000000000001</v>
      </c>
    </row>
    <row r="52" spans="1:12" s="66" customFormat="1" ht="15.75" customHeight="1" x14ac:dyDescent="0.25">
      <c r="A52" s="6">
        <v>394</v>
      </c>
      <c r="B52" s="11" t="s">
        <v>156</v>
      </c>
      <c r="C52" s="3">
        <v>150</v>
      </c>
      <c r="D52" s="3">
        <v>0.12</v>
      </c>
      <c r="E52" s="3">
        <v>0</v>
      </c>
      <c r="F52" s="3">
        <v>11.24</v>
      </c>
      <c r="G52" s="3">
        <v>45.48</v>
      </c>
      <c r="H52" s="3">
        <v>200</v>
      </c>
      <c r="I52" s="3">
        <v>0.16</v>
      </c>
      <c r="J52" s="3">
        <v>0</v>
      </c>
      <c r="K52" s="3">
        <v>14.99</v>
      </c>
      <c r="L52" s="3">
        <v>60.64</v>
      </c>
    </row>
    <row r="53" spans="1:12" s="66" customFormat="1" x14ac:dyDescent="0.25">
      <c r="A53" s="6" t="s">
        <v>113</v>
      </c>
      <c r="B53" s="10" t="s">
        <v>124</v>
      </c>
      <c r="C53" s="3">
        <v>40</v>
      </c>
      <c r="D53" s="3">
        <v>2.8</v>
      </c>
      <c r="E53" s="3">
        <v>0.28000000000000003</v>
      </c>
      <c r="F53" s="3">
        <v>19.96</v>
      </c>
      <c r="G53" s="3">
        <v>96</v>
      </c>
      <c r="H53" s="3">
        <v>50</v>
      </c>
      <c r="I53" s="3">
        <v>3.5</v>
      </c>
      <c r="J53" s="3">
        <v>0.35</v>
      </c>
      <c r="K53" s="3">
        <v>24.95</v>
      </c>
      <c r="L53" s="3">
        <v>120</v>
      </c>
    </row>
    <row r="54" spans="1:12" s="66" customFormat="1" ht="15.75" customHeight="1" x14ac:dyDescent="0.25">
      <c r="A54" s="6" t="s">
        <v>113</v>
      </c>
      <c r="B54" s="11" t="s">
        <v>76</v>
      </c>
      <c r="C54" s="3">
        <v>40</v>
      </c>
      <c r="D54" s="3">
        <v>0</v>
      </c>
      <c r="E54" s="3">
        <v>2.8</v>
      </c>
      <c r="F54" s="3">
        <v>2.8</v>
      </c>
      <c r="G54" s="3">
        <v>36</v>
      </c>
      <c r="H54" s="3">
        <v>50</v>
      </c>
      <c r="I54" s="3">
        <v>0</v>
      </c>
      <c r="J54" s="3">
        <v>3.5</v>
      </c>
      <c r="K54" s="3">
        <v>3.5</v>
      </c>
      <c r="L54" s="3">
        <v>45</v>
      </c>
    </row>
    <row r="55" spans="1:12" s="87" customFormat="1" ht="15" customHeight="1" x14ac:dyDescent="0.25">
      <c r="A55" s="48" t="s">
        <v>111</v>
      </c>
      <c r="B55" s="154"/>
      <c r="C55" s="53">
        <f t="shared" ref="C55:L55" si="4">SUM(C48:C53)</f>
        <v>570</v>
      </c>
      <c r="D55" s="53">
        <f t="shared" si="4"/>
        <v>18.22</v>
      </c>
      <c r="E55" s="53">
        <f t="shared" si="4"/>
        <v>16.930000000000003</v>
      </c>
      <c r="F55" s="53">
        <f t="shared" si="4"/>
        <v>72.62</v>
      </c>
      <c r="G55" s="53">
        <f t="shared" si="4"/>
        <v>517.97</v>
      </c>
      <c r="H55" s="53">
        <f t="shared" si="4"/>
        <v>700</v>
      </c>
      <c r="I55" s="53">
        <f t="shared" si="4"/>
        <v>20.97</v>
      </c>
      <c r="J55" s="53">
        <f t="shared" si="4"/>
        <v>19.560000000000002</v>
      </c>
      <c r="K55" s="53">
        <f t="shared" si="4"/>
        <v>86.38</v>
      </c>
      <c r="L55" s="53">
        <f t="shared" si="4"/>
        <v>608.11</v>
      </c>
    </row>
    <row r="56" spans="1:12" s="87" customFormat="1" ht="15" customHeight="1" x14ac:dyDescent="0.25">
      <c r="A56" s="155"/>
      <c r="B56" s="155"/>
      <c r="C56" s="155"/>
      <c r="D56" s="156"/>
      <c r="E56" s="156"/>
      <c r="F56" s="156"/>
      <c r="G56" s="156"/>
      <c r="H56" s="156"/>
      <c r="I56" s="156"/>
      <c r="J56" s="156"/>
      <c r="K56" s="156"/>
      <c r="L56" s="156"/>
    </row>
    <row r="57" spans="1:12" s="87" customFormat="1" ht="15" customHeight="1" x14ac:dyDescent="0.25">
      <c r="A57" s="229" t="s">
        <v>125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1"/>
    </row>
    <row r="58" spans="1:12" s="66" customFormat="1" ht="15.75" customHeight="1" x14ac:dyDescent="0.25">
      <c r="A58" s="6"/>
      <c r="B58" s="11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66" customFormat="1" x14ac:dyDescent="0.25">
      <c r="A59" s="6" t="s">
        <v>113</v>
      </c>
      <c r="B59" s="120" t="s">
        <v>182</v>
      </c>
      <c r="C59" s="3">
        <v>200</v>
      </c>
      <c r="D59" s="3">
        <v>0</v>
      </c>
      <c r="E59" s="3">
        <v>0</v>
      </c>
      <c r="F59" s="3">
        <v>22</v>
      </c>
      <c r="G59" s="3">
        <v>90</v>
      </c>
      <c r="H59" s="3">
        <v>200</v>
      </c>
      <c r="I59" s="3">
        <v>0</v>
      </c>
      <c r="J59" s="3">
        <v>0</v>
      </c>
      <c r="K59" s="3">
        <v>22</v>
      </c>
      <c r="L59" s="3">
        <v>90</v>
      </c>
    </row>
    <row r="60" spans="1:12" s="87" customFormat="1" ht="15" customHeight="1" x14ac:dyDescent="0.25">
      <c r="A60" s="48" t="s">
        <v>111</v>
      </c>
      <c r="B60" s="154"/>
      <c r="C60" s="32">
        <v>200</v>
      </c>
      <c r="D60" s="53">
        <f>SUM(D58:D58)</f>
        <v>0</v>
      </c>
      <c r="E60" s="53">
        <f>SUM(E58:E58)</f>
        <v>0</v>
      </c>
      <c r="F60" s="53">
        <f>SUM(F58:F58)</f>
        <v>0</v>
      </c>
      <c r="G60" s="53">
        <f>SUM(G58:G58)</f>
        <v>0</v>
      </c>
      <c r="H60" s="32">
        <v>200</v>
      </c>
      <c r="I60" s="53">
        <f>SUM(I58:I58)</f>
        <v>0</v>
      </c>
      <c r="J60" s="53">
        <f>SUM(J58:J58)</f>
        <v>0</v>
      </c>
      <c r="K60" s="53">
        <f>SUM(K58:K58)</f>
        <v>0</v>
      </c>
      <c r="L60" s="53">
        <f>L58+L59</f>
        <v>90</v>
      </c>
    </row>
    <row r="61" spans="1:12" s="87" customFormat="1" ht="15" customHeight="1" x14ac:dyDescent="0.2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</row>
    <row r="62" spans="1:12" s="87" customFormat="1" ht="15" customHeight="1" x14ac:dyDescent="0.25">
      <c r="A62" s="229" t="s">
        <v>129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1"/>
    </row>
    <row r="63" spans="1:12" s="66" customFormat="1" ht="15.75" customHeight="1" x14ac:dyDescent="0.25">
      <c r="A63" s="6">
        <v>217</v>
      </c>
      <c r="B63" s="12" t="s">
        <v>94</v>
      </c>
      <c r="C63" s="6">
        <v>150</v>
      </c>
      <c r="D63" s="6">
        <v>6.3</v>
      </c>
      <c r="E63" s="6">
        <v>5.25</v>
      </c>
      <c r="F63" s="6">
        <v>18.600000000000001</v>
      </c>
      <c r="G63" s="6">
        <v>147.9</v>
      </c>
      <c r="H63" s="6">
        <v>200</v>
      </c>
      <c r="I63" s="6">
        <v>8.4</v>
      </c>
      <c r="J63" s="6">
        <v>7</v>
      </c>
      <c r="K63" s="6">
        <v>24.8</v>
      </c>
      <c r="L63" s="6">
        <v>197.2</v>
      </c>
    </row>
    <row r="64" spans="1:12" s="66" customFormat="1" ht="15.75" customHeight="1" x14ac:dyDescent="0.25">
      <c r="A64" s="39"/>
      <c r="B64" s="11" t="s">
        <v>52</v>
      </c>
      <c r="C64" s="3">
        <v>40</v>
      </c>
      <c r="D64" s="3">
        <v>5.48</v>
      </c>
      <c r="E64" s="3">
        <v>11.16</v>
      </c>
      <c r="F64" s="3">
        <v>0.96</v>
      </c>
      <c r="G64" s="3">
        <v>125.8</v>
      </c>
      <c r="H64" s="3">
        <v>50</v>
      </c>
      <c r="I64" s="3">
        <v>6.85</v>
      </c>
      <c r="J64" s="3">
        <v>13.95</v>
      </c>
      <c r="K64" s="3">
        <v>1.2</v>
      </c>
      <c r="L64" s="3">
        <v>157.25</v>
      </c>
    </row>
    <row r="65" spans="1:12" s="87" customFormat="1" ht="15" customHeight="1" x14ac:dyDescent="0.25">
      <c r="A65" s="53">
        <v>410</v>
      </c>
      <c r="B65" s="10" t="s">
        <v>130</v>
      </c>
      <c r="C65" s="32">
        <v>150</v>
      </c>
      <c r="D65" s="32">
        <v>4.4999999999999998E-2</v>
      </c>
      <c r="E65" s="32">
        <v>0</v>
      </c>
      <c r="F65" s="32">
        <v>4.51</v>
      </c>
      <c r="G65" s="32">
        <v>18.239999999999998</v>
      </c>
      <c r="H65" s="32">
        <v>200</v>
      </c>
      <c r="I65" s="32">
        <v>0.06</v>
      </c>
      <c r="J65" s="32">
        <v>0</v>
      </c>
      <c r="K65" s="32">
        <v>6.02</v>
      </c>
      <c r="L65" s="32">
        <v>24.32</v>
      </c>
    </row>
    <row r="66" spans="1:12" s="66" customFormat="1" ht="15.75" customHeight="1" x14ac:dyDescent="0.25">
      <c r="A66" s="6"/>
      <c r="B66" s="11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s="87" customFormat="1" ht="15" customHeight="1" x14ac:dyDescent="0.25">
      <c r="A67" s="12" t="s">
        <v>111</v>
      </c>
      <c r="B67" s="12"/>
      <c r="C67" s="53">
        <f t="shared" ref="C67:K67" si="5">SUM(C63:C66)</f>
        <v>340</v>
      </c>
      <c r="D67" s="53">
        <f t="shared" si="5"/>
        <v>11.825000000000001</v>
      </c>
      <c r="E67" s="53">
        <f t="shared" si="5"/>
        <v>16.41</v>
      </c>
      <c r="F67" s="53">
        <f t="shared" si="5"/>
        <v>24.07</v>
      </c>
      <c r="G67" s="53">
        <f t="shared" si="5"/>
        <v>291.94</v>
      </c>
      <c r="H67" s="53">
        <f t="shared" si="5"/>
        <v>450</v>
      </c>
      <c r="I67" s="53">
        <f t="shared" si="5"/>
        <v>15.31</v>
      </c>
      <c r="J67" s="53">
        <f t="shared" si="5"/>
        <v>20.95</v>
      </c>
      <c r="K67" s="53">
        <f t="shared" si="5"/>
        <v>32.019999999999996</v>
      </c>
      <c r="L67" s="53">
        <f>SUM(L63:L66)</f>
        <v>378.77</v>
      </c>
    </row>
    <row r="68" spans="1:12" s="87" customFormat="1" ht="15" customHeight="1" x14ac:dyDescent="0.25">
      <c r="A68" s="157" t="s">
        <v>131</v>
      </c>
      <c r="B68" s="122"/>
      <c r="C68" s="157">
        <f>C67+C60+C55+C45</f>
        <v>1446</v>
      </c>
      <c r="D68" s="122"/>
      <c r="E68" s="122"/>
      <c r="F68" s="122"/>
      <c r="G68" s="157">
        <f>G42+G43+G44+G48+G49+G50+G51+G52+G53+G54+G58+G59+G63+G64+G65+G66</f>
        <v>1396.02</v>
      </c>
      <c r="H68" s="157">
        <f>H67+H60+H55+H45</f>
        <v>1767</v>
      </c>
      <c r="I68" s="122"/>
      <c r="J68" s="122"/>
      <c r="K68" s="122"/>
      <c r="L68" s="157">
        <f>L42+L43+L44+L48+L49+L50+L51+L52+L53+L54+L59+L63+L64+L65+L66</f>
        <v>1664.8000000000002</v>
      </c>
    </row>
    <row r="69" spans="1:12" s="87" customFormat="1" x14ac:dyDescent="0.25"/>
    <row r="70" spans="1:12" s="87" customFormat="1" ht="15" customHeight="1" x14ac:dyDescent="0.25">
      <c r="A70" s="232">
        <v>45586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1"/>
    </row>
    <row r="71" spans="1:12" s="87" customFormat="1" ht="15" customHeight="1" x14ac:dyDescent="0.25">
      <c r="A71" s="229" t="s">
        <v>116</v>
      </c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1"/>
    </row>
    <row r="72" spans="1:12" s="66" customFormat="1" ht="15.75" customHeight="1" x14ac:dyDescent="0.25">
      <c r="A72" s="6">
        <v>168</v>
      </c>
      <c r="B72" s="11" t="s">
        <v>66</v>
      </c>
      <c r="C72" s="3">
        <v>150</v>
      </c>
      <c r="D72" s="3">
        <v>4.78</v>
      </c>
      <c r="E72" s="3">
        <v>5.14</v>
      </c>
      <c r="F72" s="3">
        <v>28.38</v>
      </c>
      <c r="G72" s="3">
        <v>176.21</v>
      </c>
      <c r="H72" s="3">
        <v>180</v>
      </c>
      <c r="I72" s="3">
        <v>5.73</v>
      </c>
      <c r="J72" s="3">
        <v>6.17</v>
      </c>
      <c r="K72" s="3">
        <v>34.06</v>
      </c>
      <c r="L72" s="3">
        <v>211.5</v>
      </c>
    </row>
    <row r="73" spans="1:12" s="66" customFormat="1" ht="15.75" customHeight="1" x14ac:dyDescent="0.25">
      <c r="A73" s="6">
        <v>1</v>
      </c>
      <c r="B73" s="12" t="s">
        <v>110</v>
      </c>
      <c r="C73" s="6">
        <v>36</v>
      </c>
      <c r="D73" s="6">
        <v>2.17</v>
      </c>
      <c r="E73" s="6">
        <v>6.79</v>
      </c>
      <c r="F73" s="6">
        <v>13.15</v>
      </c>
      <c r="G73" s="6">
        <v>122.4</v>
      </c>
      <c r="H73" s="6">
        <v>37</v>
      </c>
      <c r="I73" s="6">
        <v>2.2599999999999998</v>
      </c>
      <c r="J73" s="6">
        <v>6.98</v>
      </c>
      <c r="K73" s="6">
        <v>13.52</v>
      </c>
      <c r="L73" s="6">
        <v>125.8</v>
      </c>
    </row>
    <row r="74" spans="1:12" s="87" customFormat="1" ht="15" customHeight="1" x14ac:dyDescent="0.25">
      <c r="A74" s="53">
        <v>410</v>
      </c>
      <c r="B74" s="10" t="s">
        <v>130</v>
      </c>
      <c r="C74" s="32">
        <v>150</v>
      </c>
      <c r="D74" s="32">
        <v>4.4999999999999998E-2</v>
      </c>
      <c r="E74" s="32">
        <v>0</v>
      </c>
      <c r="F74" s="32">
        <v>4.51</v>
      </c>
      <c r="G74" s="32">
        <v>18.239999999999998</v>
      </c>
      <c r="H74" s="32">
        <v>200</v>
      </c>
      <c r="I74" s="32">
        <v>0.06</v>
      </c>
      <c r="J74" s="32">
        <v>0</v>
      </c>
      <c r="K74" s="32">
        <v>6.02</v>
      </c>
      <c r="L74" s="32">
        <v>24.32</v>
      </c>
    </row>
    <row r="75" spans="1:12" s="87" customFormat="1" ht="15" customHeight="1" x14ac:dyDescent="0.25">
      <c r="A75" s="48" t="s">
        <v>111</v>
      </c>
      <c r="B75" s="154"/>
      <c r="C75" s="53">
        <f t="shared" ref="C75:H75" si="6">SUM(C72:C74)</f>
        <v>336</v>
      </c>
      <c r="D75" s="53">
        <f t="shared" si="6"/>
        <v>6.9950000000000001</v>
      </c>
      <c r="E75" s="53">
        <f t="shared" si="6"/>
        <v>11.93</v>
      </c>
      <c r="F75" s="53">
        <f t="shared" si="6"/>
        <v>46.04</v>
      </c>
      <c r="G75" s="53">
        <f t="shared" si="6"/>
        <v>316.85000000000002</v>
      </c>
      <c r="H75" s="53">
        <f t="shared" si="6"/>
        <v>417</v>
      </c>
      <c r="I75" s="53">
        <f>SUM(I72:I74)</f>
        <v>8.0500000000000007</v>
      </c>
      <c r="J75" s="53">
        <f>SUM(J72:J74)</f>
        <v>13.15</v>
      </c>
      <c r="K75" s="53">
        <f>SUM(K72:K74)</f>
        <v>53.599999999999994</v>
      </c>
      <c r="L75" s="53">
        <f>SUM(L72:L74)</f>
        <v>361.62</v>
      </c>
    </row>
    <row r="76" spans="1:12" s="87" customFormat="1" ht="15" customHeight="1" x14ac:dyDescent="0.25">
      <c r="A76" s="155"/>
      <c r="B76" s="155"/>
      <c r="C76" s="155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1:12" s="87" customFormat="1" ht="15" customHeight="1" x14ac:dyDescent="0.25">
      <c r="A77" s="229" t="s">
        <v>117</v>
      </c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1"/>
    </row>
    <row r="78" spans="1:12" s="66" customFormat="1" x14ac:dyDescent="0.25">
      <c r="A78" s="6">
        <v>114</v>
      </c>
      <c r="B78" s="48" t="s">
        <v>312</v>
      </c>
      <c r="C78" s="6">
        <v>150</v>
      </c>
      <c r="D78" s="6">
        <v>3.52</v>
      </c>
      <c r="E78" s="6">
        <v>6.91</v>
      </c>
      <c r="F78" s="6">
        <v>18.239999999999998</v>
      </c>
      <c r="G78" s="6">
        <v>117.3</v>
      </c>
      <c r="H78" s="6">
        <v>200</v>
      </c>
      <c r="I78" s="6">
        <v>4.6900000000000004</v>
      </c>
      <c r="J78" s="6">
        <v>9.1999999999999993</v>
      </c>
      <c r="K78" s="6">
        <v>13.65</v>
      </c>
      <c r="L78" s="6">
        <v>156.4</v>
      </c>
    </row>
    <row r="79" spans="1:12" s="66" customFormat="1" ht="15.75" customHeight="1" x14ac:dyDescent="0.25">
      <c r="A79" s="6">
        <v>219</v>
      </c>
      <c r="B79" s="11" t="s">
        <v>34</v>
      </c>
      <c r="C79" s="3">
        <v>120</v>
      </c>
      <c r="D79" s="3">
        <v>4.41</v>
      </c>
      <c r="E79" s="3">
        <v>4.25</v>
      </c>
      <c r="F79" s="3">
        <v>28.27</v>
      </c>
      <c r="G79" s="3">
        <v>168.87</v>
      </c>
      <c r="H79" s="3">
        <v>130</v>
      </c>
      <c r="I79" s="3">
        <v>4.78</v>
      </c>
      <c r="J79" s="3">
        <v>4.5999999999999996</v>
      </c>
      <c r="K79" s="3">
        <v>30.63</v>
      </c>
      <c r="L79" s="3">
        <v>182.94</v>
      </c>
    </row>
    <row r="80" spans="1:12" s="66" customFormat="1" ht="15.75" customHeight="1" x14ac:dyDescent="0.25">
      <c r="A80" s="6">
        <v>293</v>
      </c>
      <c r="B80" s="11" t="s">
        <v>289</v>
      </c>
      <c r="C80" s="3">
        <v>80</v>
      </c>
      <c r="D80" s="3">
        <v>14.85</v>
      </c>
      <c r="E80" s="3">
        <v>16.579999999999998</v>
      </c>
      <c r="F80" s="3">
        <v>4.62</v>
      </c>
      <c r="G80" s="3">
        <v>227.03</v>
      </c>
      <c r="H80" s="3">
        <v>90</v>
      </c>
      <c r="I80" s="3">
        <v>16.7</v>
      </c>
      <c r="J80" s="3">
        <v>18.649999999999999</v>
      </c>
      <c r="K80" s="3">
        <v>5.19</v>
      </c>
      <c r="L80" s="3">
        <v>255.4</v>
      </c>
    </row>
    <row r="81" spans="1:12" s="66" customFormat="1" ht="15.75" customHeight="1" x14ac:dyDescent="0.25">
      <c r="A81" s="6" t="s">
        <v>113</v>
      </c>
      <c r="B81" s="12" t="s">
        <v>292</v>
      </c>
      <c r="C81" s="6">
        <v>40</v>
      </c>
      <c r="D81" s="6">
        <v>0</v>
      </c>
      <c r="E81" s="6">
        <v>0</v>
      </c>
      <c r="F81" s="6">
        <v>1.2</v>
      </c>
      <c r="G81" s="6">
        <v>4.8</v>
      </c>
      <c r="H81" s="6">
        <v>50</v>
      </c>
      <c r="I81" s="6">
        <v>0</v>
      </c>
      <c r="J81" s="6">
        <v>0</v>
      </c>
      <c r="K81" s="6">
        <v>1.5</v>
      </c>
      <c r="L81" s="6">
        <v>6</v>
      </c>
    </row>
    <row r="82" spans="1:12" s="66" customFormat="1" ht="15.75" customHeight="1" x14ac:dyDescent="0.25">
      <c r="A82" s="6">
        <v>394</v>
      </c>
      <c r="B82" s="11" t="s">
        <v>185</v>
      </c>
      <c r="C82" s="3">
        <v>150</v>
      </c>
      <c r="D82" s="3">
        <v>0.25</v>
      </c>
      <c r="E82" s="3">
        <v>0</v>
      </c>
      <c r="F82" s="3">
        <v>17</v>
      </c>
      <c r="G82" s="3">
        <v>68.989999999999995</v>
      </c>
      <c r="H82" s="3">
        <v>200</v>
      </c>
      <c r="I82" s="3">
        <v>0.33</v>
      </c>
      <c r="J82" s="3">
        <v>0</v>
      </c>
      <c r="K82" s="3">
        <v>22.67</v>
      </c>
      <c r="L82" s="3">
        <v>91.99</v>
      </c>
    </row>
    <row r="83" spans="1:12" s="66" customFormat="1" x14ac:dyDescent="0.25">
      <c r="A83" s="6" t="s">
        <v>113</v>
      </c>
      <c r="B83" s="10" t="s">
        <v>124</v>
      </c>
      <c r="C83" s="3">
        <v>40</v>
      </c>
      <c r="D83" s="3">
        <v>2.8</v>
      </c>
      <c r="E83" s="3">
        <v>0.28000000000000003</v>
      </c>
      <c r="F83" s="3">
        <v>19.96</v>
      </c>
      <c r="G83" s="3">
        <v>96</v>
      </c>
      <c r="H83" s="3">
        <v>50</v>
      </c>
      <c r="I83" s="3">
        <v>3.5</v>
      </c>
      <c r="J83" s="3">
        <v>0.35</v>
      </c>
      <c r="K83" s="3">
        <v>24.95</v>
      </c>
      <c r="L83" s="3">
        <v>120</v>
      </c>
    </row>
    <row r="84" spans="1:12" s="66" customFormat="1" x14ac:dyDescent="0.25">
      <c r="A84" s="6"/>
      <c r="B84" s="10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s="87" customFormat="1" ht="15" customHeight="1" x14ac:dyDescent="0.25">
      <c r="A85" s="48" t="s">
        <v>111</v>
      </c>
      <c r="B85" s="154"/>
      <c r="C85" s="53">
        <f t="shared" ref="C85:L85" si="7">SUM(C78:C84)</f>
        <v>580</v>
      </c>
      <c r="D85" s="53">
        <f t="shared" si="7"/>
        <v>25.830000000000002</v>
      </c>
      <c r="E85" s="53">
        <f t="shared" si="7"/>
        <v>28.02</v>
      </c>
      <c r="F85" s="53">
        <f t="shared" si="7"/>
        <v>89.289999999999992</v>
      </c>
      <c r="G85" s="53">
        <f t="shared" si="7"/>
        <v>682.99</v>
      </c>
      <c r="H85" s="53">
        <f t="shared" si="7"/>
        <v>720</v>
      </c>
      <c r="I85" s="53">
        <f t="shared" si="7"/>
        <v>30</v>
      </c>
      <c r="J85" s="53">
        <f t="shared" si="7"/>
        <v>32.799999999999997</v>
      </c>
      <c r="K85" s="53">
        <f t="shared" si="7"/>
        <v>98.59</v>
      </c>
      <c r="L85" s="53">
        <f t="shared" si="7"/>
        <v>812.73</v>
      </c>
    </row>
    <row r="86" spans="1:12" s="87" customFormat="1" ht="15" customHeight="1" x14ac:dyDescent="0.25">
      <c r="A86" s="155"/>
      <c r="B86" s="155"/>
      <c r="C86" s="155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1:12" s="87" customFormat="1" ht="15" customHeight="1" x14ac:dyDescent="0.25">
      <c r="A87" s="229" t="s">
        <v>125</v>
      </c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1"/>
    </row>
    <row r="88" spans="1:12" s="66" customFormat="1" ht="15.75" customHeight="1" x14ac:dyDescent="0.25">
      <c r="A88" s="6" t="s">
        <v>113</v>
      </c>
      <c r="B88" s="59" t="s">
        <v>319</v>
      </c>
      <c r="C88" s="6">
        <v>200</v>
      </c>
      <c r="D88" s="6">
        <v>6</v>
      </c>
      <c r="E88" s="6">
        <v>6.4</v>
      </c>
      <c r="F88" s="6">
        <v>9.4</v>
      </c>
      <c r="G88" s="6">
        <v>116</v>
      </c>
      <c r="H88" s="6">
        <v>200</v>
      </c>
      <c r="I88" s="6">
        <v>6</v>
      </c>
      <c r="J88" s="6">
        <v>6.4</v>
      </c>
      <c r="K88" s="6">
        <v>9.4</v>
      </c>
      <c r="L88" s="6">
        <v>116</v>
      </c>
    </row>
    <row r="89" spans="1:12" s="87" customFormat="1" ht="15" customHeight="1" x14ac:dyDescent="0.25">
      <c r="A89" s="48" t="s">
        <v>111</v>
      </c>
      <c r="B89" s="154"/>
      <c r="C89" s="53">
        <f t="shared" ref="C89:L89" si="8">SUM(C88:C88)</f>
        <v>200</v>
      </c>
      <c r="D89" s="53">
        <f t="shared" si="8"/>
        <v>6</v>
      </c>
      <c r="E89" s="53">
        <f t="shared" si="8"/>
        <v>6.4</v>
      </c>
      <c r="F89" s="53">
        <f t="shared" si="8"/>
        <v>9.4</v>
      </c>
      <c r="G89" s="53">
        <f t="shared" si="8"/>
        <v>116</v>
      </c>
      <c r="H89" s="53">
        <f t="shared" si="8"/>
        <v>200</v>
      </c>
      <c r="I89" s="53">
        <f t="shared" si="8"/>
        <v>6</v>
      </c>
      <c r="J89" s="53">
        <f t="shared" si="8"/>
        <v>6.4</v>
      </c>
      <c r="K89" s="53">
        <f t="shared" si="8"/>
        <v>9.4</v>
      </c>
      <c r="L89" s="53">
        <f t="shared" si="8"/>
        <v>116</v>
      </c>
    </row>
    <row r="90" spans="1:12" s="87" customFormat="1" ht="15" customHeight="1" x14ac:dyDescent="0.2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1:12" s="87" customFormat="1" ht="15" customHeight="1" x14ac:dyDescent="0.25">
      <c r="A91" s="229" t="s">
        <v>129</v>
      </c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1"/>
    </row>
    <row r="92" spans="1:12" s="66" customFormat="1" x14ac:dyDescent="0.25">
      <c r="A92" s="6">
        <v>95</v>
      </c>
      <c r="B92" s="10" t="s">
        <v>19</v>
      </c>
      <c r="C92" s="3">
        <v>150</v>
      </c>
      <c r="D92" s="3">
        <v>7.93</v>
      </c>
      <c r="E92" s="3">
        <v>2.4700000000000002</v>
      </c>
      <c r="F92" s="3">
        <v>4.0199999999999996</v>
      </c>
      <c r="G92" s="3">
        <v>69.739999999999995</v>
      </c>
      <c r="H92" s="3">
        <v>200</v>
      </c>
      <c r="I92" s="3">
        <v>10.57</v>
      </c>
      <c r="J92" s="3">
        <v>3.29</v>
      </c>
      <c r="K92" s="3">
        <v>5.36</v>
      </c>
      <c r="L92" s="3">
        <v>92.99</v>
      </c>
    </row>
    <row r="93" spans="1:12" s="66" customFormat="1" ht="15.75" customHeight="1" x14ac:dyDescent="0.25">
      <c r="A93" s="6" t="s">
        <v>145</v>
      </c>
      <c r="B93" s="12" t="s">
        <v>146</v>
      </c>
      <c r="C93" s="6">
        <v>40</v>
      </c>
      <c r="D93" s="6">
        <v>5.32</v>
      </c>
      <c r="E93" s="6">
        <v>1.98</v>
      </c>
      <c r="F93" s="6">
        <v>31.44</v>
      </c>
      <c r="G93" s="6">
        <v>164.71</v>
      </c>
      <c r="H93" s="6">
        <v>60</v>
      </c>
      <c r="I93" s="6">
        <v>7.08</v>
      </c>
      <c r="J93" s="6">
        <v>2.63</v>
      </c>
      <c r="K93" s="6">
        <v>41.81</v>
      </c>
      <c r="L93" s="6">
        <v>219.07</v>
      </c>
    </row>
    <row r="94" spans="1:12" s="66" customFormat="1" ht="15.75" customHeight="1" x14ac:dyDescent="0.25">
      <c r="A94" s="6">
        <v>413</v>
      </c>
      <c r="B94" s="11" t="s">
        <v>32</v>
      </c>
      <c r="C94" s="3">
        <v>150</v>
      </c>
      <c r="D94" s="3">
        <v>1.05</v>
      </c>
      <c r="E94" s="3">
        <v>1.2</v>
      </c>
      <c r="F94" s="3">
        <v>13.01</v>
      </c>
      <c r="G94" s="3">
        <v>66.989999999999995</v>
      </c>
      <c r="H94" s="3">
        <v>200</v>
      </c>
      <c r="I94" s="3">
        <v>1.4</v>
      </c>
      <c r="J94" s="3">
        <v>1.6</v>
      </c>
      <c r="K94" s="3">
        <v>17.350000000000001</v>
      </c>
      <c r="L94" s="3">
        <v>89.32</v>
      </c>
    </row>
    <row r="95" spans="1:12" s="87" customFormat="1" ht="15" customHeight="1" x14ac:dyDescent="0.25">
      <c r="A95" s="48" t="s">
        <v>111</v>
      </c>
      <c r="B95" s="154"/>
      <c r="C95" s="53">
        <f t="shared" ref="C95:L95" si="9">SUM(C92:C94)</f>
        <v>340</v>
      </c>
      <c r="D95" s="53">
        <f t="shared" si="9"/>
        <v>14.3</v>
      </c>
      <c r="E95" s="53">
        <f t="shared" si="9"/>
        <v>5.65</v>
      </c>
      <c r="F95" s="53">
        <f t="shared" si="9"/>
        <v>48.47</v>
      </c>
      <c r="G95" s="53">
        <f t="shared" si="9"/>
        <v>301.44</v>
      </c>
      <c r="H95" s="53">
        <f t="shared" si="9"/>
        <v>460</v>
      </c>
      <c r="I95" s="53">
        <f t="shared" si="9"/>
        <v>19.049999999999997</v>
      </c>
      <c r="J95" s="53">
        <f t="shared" si="9"/>
        <v>7.52</v>
      </c>
      <c r="K95" s="53">
        <f t="shared" si="9"/>
        <v>64.52000000000001</v>
      </c>
      <c r="L95" s="53">
        <f t="shared" si="9"/>
        <v>401.38</v>
      </c>
    </row>
    <row r="96" spans="1:12" s="87" customFormat="1" ht="15" customHeight="1" x14ac:dyDescent="0.25">
      <c r="A96" s="157" t="s">
        <v>131</v>
      </c>
      <c r="B96" s="122"/>
      <c r="C96" s="157">
        <f>C95+C89+C85+C75</f>
        <v>1456</v>
      </c>
      <c r="D96" s="122"/>
      <c r="E96" s="122"/>
      <c r="F96" s="122"/>
      <c r="G96" s="157">
        <f>G72+G73+G74+G78+G79+G80+G81+G82+G83+G84+G88+G92+G93+G94</f>
        <v>1417.28</v>
      </c>
      <c r="H96" s="157">
        <f>H95+H89+H85+H75</f>
        <v>1797</v>
      </c>
      <c r="I96" s="122"/>
      <c r="J96" s="122"/>
      <c r="K96" s="122"/>
      <c r="L96" s="157">
        <f>L72+L73+L74+L78+L79+L80+L81+L82+L83+L84+L88+L92+L93+L94</f>
        <v>1691.7299999999998</v>
      </c>
    </row>
    <row r="97" spans="1:12" s="87" customFormat="1" x14ac:dyDescent="0.25"/>
    <row r="98" spans="1:12" s="87" customFormat="1" ht="15" customHeight="1" x14ac:dyDescent="0.25">
      <c r="A98" s="232">
        <v>45587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1"/>
    </row>
    <row r="99" spans="1:12" s="87" customFormat="1" ht="15" customHeight="1" x14ac:dyDescent="0.25">
      <c r="A99" s="229" t="s">
        <v>116</v>
      </c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1"/>
    </row>
    <row r="100" spans="1:12" s="66" customFormat="1" ht="15.75" customHeight="1" x14ac:dyDescent="0.25">
      <c r="A100" s="6">
        <v>168</v>
      </c>
      <c r="B100" s="10" t="s">
        <v>8</v>
      </c>
      <c r="C100" s="3">
        <v>150</v>
      </c>
      <c r="D100" s="3">
        <v>4.74</v>
      </c>
      <c r="E100" s="3">
        <v>6.68</v>
      </c>
      <c r="F100" s="3">
        <v>19.12</v>
      </c>
      <c r="G100" s="3">
        <v>155.54</v>
      </c>
      <c r="H100" s="3">
        <v>180</v>
      </c>
      <c r="I100" s="3">
        <v>5.69</v>
      </c>
      <c r="J100" s="3">
        <v>8.02</v>
      </c>
      <c r="K100" s="3">
        <v>22.94</v>
      </c>
      <c r="L100" s="3">
        <v>186.65</v>
      </c>
    </row>
    <row r="101" spans="1:12" s="66" customFormat="1" ht="15.75" customHeight="1" x14ac:dyDescent="0.25">
      <c r="A101" s="6">
        <v>3</v>
      </c>
      <c r="B101" s="64" t="s">
        <v>153</v>
      </c>
      <c r="C101" s="6">
        <v>42</v>
      </c>
      <c r="D101" s="6">
        <v>4.41</v>
      </c>
      <c r="E101" s="6">
        <v>6.42</v>
      </c>
      <c r="F101" s="6">
        <v>13.58</v>
      </c>
      <c r="G101" s="6">
        <v>129.69999999999999</v>
      </c>
      <c r="H101" s="6">
        <v>44</v>
      </c>
      <c r="I101" s="6">
        <v>4.7300000000000004</v>
      </c>
      <c r="J101" s="6">
        <v>6.88</v>
      </c>
      <c r="K101" s="6">
        <v>14.56</v>
      </c>
      <c r="L101" s="6">
        <v>139</v>
      </c>
    </row>
    <row r="102" spans="1:12" s="66" customFormat="1" ht="15.75" customHeight="1" x14ac:dyDescent="0.25">
      <c r="A102" s="6">
        <v>416</v>
      </c>
      <c r="B102" s="12" t="s">
        <v>108</v>
      </c>
      <c r="C102" s="6">
        <v>150</v>
      </c>
      <c r="D102" s="6">
        <v>3.15</v>
      </c>
      <c r="E102" s="6">
        <v>2.72</v>
      </c>
      <c r="F102" s="6">
        <v>12.96</v>
      </c>
      <c r="G102" s="6">
        <v>89</v>
      </c>
      <c r="H102" s="6">
        <v>200</v>
      </c>
      <c r="I102" s="6">
        <v>4.2</v>
      </c>
      <c r="J102" s="6">
        <v>3.62</v>
      </c>
      <c r="K102" s="6">
        <v>17.28</v>
      </c>
      <c r="L102" s="6">
        <v>118.66</v>
      </c>
    </row>
    <row r="103" spans="1:12" s="87" customFormat="1" ht="15" customHeight="1" x14ac:dyDescent="0.25">
      <c r="A103" s="48" t="s">
        <v>111</v>
      </c>
      <c r="B103" s="154"/>
      <c r="C103" s="53">
        <f t="shared" ref="C103:H103" si="10">SUM(C100:C102)</f>
        <v>342</v>
      </c>
      <c r="D103" s="53">
        <f t="shared" si="10"/>
        <v>12.3</v>
      </c>
      <c r="E103" s="53">
        <f t="shared" si="10"/>
        <v>15.82</v>
      </c>
      <c r="F103" s="53">
        <f t="shared" si="10"/>
        <v>45.660000000000004</v>
      </c>
      <c r="G103" s="53">
        <f t="shared" si="10"/>
        <v>374.24</v>
      </c>
      <c r="H103" s="53">
        <f t="shared" si="10"/>
        <v>424</v>
      </c>
      <c r="I103" s="53">
        <f>SUM(I100:I102)</f>
        <v>14.620000000000001</v>
      </c>
      <c r="J103" s="53">
        <f>SUM(J100:J102)</f>
        <v>18.52</v>
      </c>
      <c r="K103" s="53">
        <f>SUM(K100:K102)</f>
        <v>54.78</v>
      </c>
      <c r="L103" s="53">
        <f>SUM(L100:L102)</f>
        <v>444.30999999999995</v>
      </c>
    </row>
    <row r="104" spans="1:12" s="87" customFormat="1" ht="15" customHeight="1" x14ac:dyDescent="0.25">
      <c r="A104" s="155"/>
      <c r="B104" s="155"/>
      <c r="C104" s="155"/>
      <c r="D104" s="156"/>
      <c r="E104" s="156"/>
      <c r="F104" s="156"/>
      <c r="G104" s="156"/>
      <c r="H104" s="156"/>
      <c r="I104" s="156"/>
      <c r="J104" s="156"/>
      <c r="K104" s="156"/>
      <c r="L104" s="156"/>
    </row>
    <row r="105" spans="1:12" s="87" customFormat="1" ht="15" customHeight="1" x14ac:dyDescent="0.25">
      <c r="A105" s="229" t="s">
        <v>117</v>
      </c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1"/>
    </row>
    <row r="106" spans="1:12" s="66" customFormat="1" x14ac:dyDescent="0.25">
      <c r="A106" s="6">
        <v>80</v>
      </c>
      <c r="B106" s="11" t="s">
        <v>314</v>
      </c>
      <c r="C106" s="3">
        <v>150</v>
      </c>
      <c r="D106" s="3">
        <v>2.95</v>
      </c>
      <c r="E106" s="3">
        <v>3.68</v>
      </c>
      <c r="F106" s="3">
        <v>12.63</v>
      </c>
      <c r="G106" s="3">
        <v>90.66</v>
      </c>
      <c r="H106" s="3">
        <v>200</v>
      </c>
      <c r="I106" s="3">
        <v>3.93</v>
      </c>
      <c r="J106" s="3">
        <v>4.91</v>
      </c>
      <c r="K106" s="3">
        <v>16.84</v>
      </c>
      <c r="L106" s="3">
        <v>120.88</v>
      </c>
    </row>
    <row r="107" spans="1:12" s="66" customFormat="1" ht="15.75" customHeight="1" x14ac:dyDescent="0.25">
      <c r="A107" s="6">
        <v>339</v>
      </c>
      <c r="B107" s="10" t="s">
        <v>13</v>
      </c>
      <c r="C107" s="3">
        <v>120</v>
      </c>
      <c r="D107" s="3">
        <v>2.4500000000000002</v>
      </c>
      <c r="E107" s="3">
        <v>3.84</v>
      </c>
      <c r="F107" s="3">
        <v>16.350000000000001</v>
      </c>
      <c r="G107" s="3">
        <v>109.8</v>
      </c>
      <c r="H107" s="3">
        <v>130</v>
      </c>
      <c r="I107" s="3">
        <v>2.65</v>
      </c>
      <c r="J107" s="3">
        <v>4.16</v>
      </c>
      <c r="K107" s="3">
        <v>17.71</v>
      </c>
      <c r="L107" s="3">
        <v>118.95</v>
      </c>
    </row>
    <row r="108" spans="1:12" s="66" customFormat="1" ht="15.75" customHeight="1" x14ac:dyDescent="0.25">
      <c r="A108" s="6">
        <v>268</v>
      </c>
      <c r="B108" s="10" t="s">
        <v>14</v>
      </c>
      <c r="C108" s="3">
        <v>80</v>
      </c>
      <c r="D108" s="3">
        <v>8.93</v>
      </c>
      <c r="E108" s="3">
        <v>6.62</v>
      </c>
      <c r="F108" s="3">
        <v>0.59</v>
      </c>
      <c r="G108" s="3">
        <v>162.49</v>
      </c>
      <c r="H108" s="3">
        <v>90</v>
      </c>
      <c r="I108" s="3">
        <v>10.039999999999999</v>
      </c>
      <c r="J108" s="3">
        <v>7.44</v>
      </c>
      <c r="K108" s="3">
        <v>0.66</v>
      </c>
      <c r="L108" s="3">
        <v>182.8</v>
      </c>
    </row>
    <row r="109" spans="1:12" s="66" customFormat="1" ht="15.75" customHeight="1" x14ac:dyDescent="0.25">
      <c r="A109" s="6">
        <v>396</v>
      </c>
      <c r="B109" s="11" t="s">
        <v>28</v>
      </c>
      <c r="C109" s="3">
        <v>150</v>
      </c>
      <c r="D109" s="3">
        <v>0.1</v>
      </c>
      <c r="E109" s="3">
        <v>0</v>
      </c>
      <c r="F109" s="3">
        <v>15.86</v>
      </c>
      <c r="G109" s="3">
        <v>63.8</v>
      </c>
      <c r="H109" s="3">
        <v>200</v>
      </c>
      <c r="I109" s="3">
        <v>0.13</v>
      </c>
      <c r="J109" s="3">
        <v>0</v>
      </c>
      <c r="K109" s="3">
        <v>21.15</v>
      </c>
      <c r="L109" s="3">
        <v>85.1</v>
      </c>
    </row>
    <row r="110" spans="1:12" s="66" customFormat="1" x14ac:dyDescent="0.25">
      <c r="A110" s="6" t="s">
        <v>113</v>
      </c>
      <c r="B110" s="10" t="s">
        <v>124</v>
      </c>
      <c r="C110" s="3">
        <v>40</v>
      </c>
      <c r="D110" s="3">
        <v>2.8</v>
      </c>
      <c r="E110" s="3">
        <v>0.28000000000000003</v>
      </c>
      <c r="F110" s="3">
        <v>19.96</v>
      </c>
      <c r="G110" s="3">
        <v>96</v>
      </c>
      <c r="H110" s="3">
        <v>50</v>
      </c>
      <c r="I110" s="3">
        <v>3.5</v>
      </c>
      <c r="J110" s="3">
        <v>0.35</v>
      </c>
      <c r="K110" s="3">
        <v>24.95</v>
      </c>
      <c r="L110" s="3">
        <v>120</v>
      </c>
    </row>
    <row r="111" spans="1:12" s="66" customFormat="1" ht="15.75" customHeight="1" x14ac:dyDescent="0.25">
      <c r="A111" s="8" t="s">
        <v>113</v>
      </c>
      <c r="B111" s="123" t="s">
        <v>143</v>
      </c>
      <c r="C111" s="8">
        <v>40</v>
      </c>
      <c r="D111" s="8">
        <v>0.4</v>
      </c>
      <c r="E111" s="8">
        <v>4</v>
      </c>
      <c r="F111" s="8">
        <v>2.8</v>
      </c>
      <c r="G111" s="8">
        <v>48.8</v>
      </c>
      <c r="H111" s="6">
        <v>50</v>
      </c>
      <c r="I111" s="8">
        <v>0.5</v>
      </c>
      <c r="J111" s="8">
        <v>5</v>
      </c>
      <c r="K111" s="8">
        <v>3.5</v>
      </c>
      <c r="L111" s="6">
        <v>61</v>
      </c>
    </row>
    <row r="112" spans="1:12" s="66" customFormat="1" x14ac:dyDescent="0.25">
      <c r="A112" s="6"/>
      <c r="B112" s="10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87" customFormat="1" ht="15" customHeight="1" x14ac:dyDescent="0.25">
      <c r="A113" s="48" t="s">
        <v>111</v>
      </c>
      <c r="B113" s="154"/>
      <c r="C113" s="53">
        <f t="shared" ref="C113:K113" si="11">SUM(C106:C112)</f>
        <v>580</v>
      </c>
      <c r="D113" s="53">
        <f t="shared" si="11"/>
        <v>17.63</v>
      </c>
      <c r="E113" s="53">
        <f t="shared" si="11"/>
        <v>18.420000000000002</v>
      </c>
      <c r="F113" s="53">
        <f t="shared" si="11"/>
        <v>68.190000000000012</v>
      </c>
      <c r="G113" s="53">
        <f t="shared" si="11"/>
        <v>571.54999999999995</v>
      </c>
      <c r="H113" s="53">
        <f t="shared" si="11"/>
        <v>720</v>
      </c>
      <c r="I113" s="53">
        <f t="shared" si="11"/>
        <v>20.749999999999996</v>
      </c>
      <c r="J113" s="53">
        <f t="shared" si="11"/>
        <v>21.860000000000003</v>
      </c>
      <c r="K113" s="53">
        <f t="shared" si="11"/>
        <v>84.809999999999988</v>
      </c>
      <c r="L113" s="53">
        <f>SUM(L106:L112)</f>
        <v>688.73</v>
      </c>
    </row>
    <row r="114" spans="1:12" s="87" customFormat="1" ht="15" customHeight="1" x14ac:dyDescent="0.25">
      <c r="A114" s="155"/>
      <c r="B114" s="155"/>
      <c r="C114" s="155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1:12" s="87" customFormat="1" ht="15" customHeight="1" x14ac:dyDescent="0.25">
      <c r="A115" s="229" t="s">
        <v>125</v>
      </c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1"/>
    </row>
    <row r="116" spans="1:12" s="66" customFormat="1" x14ac:dyDescent="0.25">
      <c r="A116" s="6" t="s">
        <v>113</v>
      </c>
      <c r="B116" s="120" t="s">
        <v>306</v>
      </c>
      <c r="C116" s="3">
        <v>200</v>
      </c>
      <c r="D116" s="3">
        <v>0</v>
      </c>
      <c r="E116" s="3">
        <v>0</v>
      </c>
      <c r="F116" s="3">
        <v>22</v>
      </c>
      <c r="G116" s="3">
        <v>90</v>
      </c>
      <c r="H116" s="3">
        <v>200</v>
      </c>
      <c r="I116" s="3">
        <v>0</v>
      </c>
      <c r="J116" s="3">
        <v>0</v>
      </c>
      <c r="K116" s="3">
        <v>22</v>
      </c>
      <c r="L116" s="3">
        <v>90</v>
      </c>
    </row>
    <row r="117" spans="1:12" s="87" customFormat="1" ht="15" customHeight="1" x14ac:dyDescent="0.25">
      <c r="A117" s="233" t="s">
        <v>111</v>
      </c>
      <c r="B117" s="234"/>
      <c r="C117" s="235"/>
      <c r="D117" s="53">
        <f t="shared" ref="D117:K117" si="12">SUM(D116:D116)</f>
        <v>0</v>
      </c>
      <c r="E117" s="53">
        <f t="shared" si="12"/>
        <v>0</v>
      </c>
      <c r="F117" s="53">
        <f t="shared" si="12"/>
        <v>22</v>
      </c>
      <c r="G117" s="53">
        <f t="shared" si="12"/>
        <v>90</v>
      </c>
      <c r="H117" s="53">
        <f t="shared" si="12"/>
        <v>200</v>
      </c>
      <c r="I117" s="53">
        <f t="shared" si="12"/>
        <v>0</v>
      </c>
      <c r="J117" s="53">
        <f t="shared" si="12"/>
        <v>0</v>
      </c>
      <c r="K117" s="53">
        <f t="shared" si="12"/>
        <v>22</v>
      </c>
      <c r="L117" s="53">
        <f>SUM(L116:L116)</f>
        <v>90</v>
      </c>
    </row>
    <row r="118" spans="1:12" s="87" customFormat="1" ht="15" customHeight="1" x14ac:dyDescent="0.25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</row>
    <row r="119" spans="1:12" s="87" customFormat="1" ht="15" customHeight="1" x14ac:dyDescent="0.25">
      <c r="A119" s="229" t="s">
        <v>129</v>
      </c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1"/>
    </row>
    <row r="120" spans="1:12" s="66" customFormat="1" ht="15.75" customHeight="1" x14ac:dyDescent="0.25">
      <c r="A120" s="6">
        <v>217</v>
      </c>
      <c r="B120" s="11" t="s">
        <v>97</v>
      </c>
      <c r="C120" s="3">
        <v>150</v>
      </c>
      <c r="D120" s="3">
        <v>19.07</v>
      </c>
      <c r="E120" s="3">
        <v>7.62</v>
      </c>
      <c r="F120" s="3">
        <v>19.34</v>
      </c>
      <c r="G120" s="3">
        <v>222.15</v>
      </c>
      <c r="H120" s="3">
        <v>200</v>
      </c>
      <c r="I120" s="3">
        <v>25.43</v>
      </c>
      <c r="J120" s="3">
        <v>10.16</v>
      </c>
      <c r="K120" s="3">
        <v>25.79</v>
      </c>
      <c r="L120" s="3">
        <v>296.2</v>
      </c>
    </row>
    <row r="121" spans="1:12" s="66" customFormat="1" x14ac:dyDescent="0.25">
      <c r="A121" s="6" t="s">
        <v>113</v>
      </c>
      <c r="B121" s="12" t="s">
        <v>112</v>
      </c>
      <c r="C121" s="6">
        <v>30</v>
      </c>
      <c r="D121" s="6">
        <v>2.25</v>
      </c>
      <c r="E121" s="6">
        <v>4.5</v>
      </c>
      <c r="F121" s="6">
        <v>20.399999999999999</v>
      </c>
      <c r="G121" s="6">
        <v>132</v>
      </c>
      <c r="H121" s="6">
        <v>30</v>
      </c>
      <c r="I121" s="6">
        <v>2.25</v>
      </c>
      <c r="J121" s="6">
        <v>4.5</v>
      </c>
      <c r="K121" s="6">
        <v>20.399999999999999</v>
      </c>
      <c r="L121" s="6">
        <v>132</v>
      </c>
    </row>
    <row r="122" spans="1:12" s="87" customFormat="1" ht="15" customHeight="1" x14ac:dyDescent="0.25">
      <c r="A122" s="53">
        <v>410</v>
      </c>
      <c r="B122" s="10" t="s">
        <v>130</v>
      </c>
      <c r="C122" s="32">
        <v>150</v>
      </c>
      <c r="D122" s="32">
        <v>4.4999999999999998E-2</v>
      </c>
      <c r="E122" s="32">
        <v>0</v>
      </c>
      <c r="F122" s="32">
        <v>4.51</v>
      </c>
      <c r="G122" s="32">
        <v>18.239999999999998</v>
      </c>
      <c r="H122" s="32">
        <v>200</v>
      </c>
      <c r="I122" s="32">
        <v>0.06</v>
      </c>
      <c r="J122" s="32">
        <v>0</v>
      </c>
      <c r="K122" s="32">
        <v>6.02</v>
      </c>
      <c r="L122" s="32">
        <v>24.32</v>
      </c>
    </row>
    <row r="123" spans="1:12" s="66" customFormat="1" ht="15.75" customHeight="1" x14ac:dyDescent="0.25">
      <c r="A123" s="6"/>
      <c r="B123" s="12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s="87" customFormat="1" ht="15" customHeight="1" x14ac:dyDescent="0.25">
      <c r="A124" s="12" t="s">
        <v>111</v>
      </c>
      <c r="B124" s="12"/>
      <c r="C124" s="53">
        <f t="shared" ref="C124:K124" si="13">SUM(C120:C123)</f>
        <v>330</v>
      </c>
      <c r="D124" s="53">
        <f t="shared" si="13"/>
        <v>21.365000000000002</v>
      </c>
      <c r="E124" s="53">
        <f t="shared" si="13"/>
        <v>12.120000000000001</v>
      </c>
      <c r="F124" s="53">
        <f t="shared" si="13"/>
        <v>44.249999999999993</v>
      </c>
      <c r="G124" s="53">
        <f t="shared" si="13"/>
        <v>372.39</v>
      </c>
      <c r="H124" s="53">
        <f t="shared" si="13"/>
        <v>430</v>
      </c>
      <c r="I124" s="53">
        <f t="shared" si="13"/>
        <v>27.74</v>
      </c>
      <c r="J124" s="53">
        <f t="shared" si="13"/>
        <v>14.66</v>
      </c>
      <c r="K124" s="53">
        <f t="shared" si="13"/>
        <v>52.209999999999994</v>
      </c>
      <c r="L124" s="53">
        <f>SUM(L120:L123)</f>
        <v>452.52</v>
      </c>
    </row>
    <row r="125" spans="1:12" s="87" customFormat="1" ht="15" customHeight="1" x14ac:dyDescent="0.25">
      <c r="A125" s="157" t="s">
        <v>131</v>
      </c>
      <c r="B125" s="122"/>
      <c r="C125" s="157">
        <f>C124+C116+C113+C103</f>
        <v>1452</v>
      </c>
      <c r="D125" s="122"/>
      <c r="E125" s="122"/>
      <c r="F125" s="122"/>
      <c r="G125" s="157">
        <f>G100+G101+G102+G106+G107+G108+G109+G110+G111+G112+G116+G120+G121+G122+G123</f>
        <v>1408.18</v>
      </c>
      <c r="H125" s="157">
        <f>H124+H117+H113+H103</f>
        <v>1774</v>
      </c>
      <c r="I125" s="122"/>
      <c r="J125" s="122"/>
      <c r="K125" s="122"/>
      <c r="L125" s="157">
        <f>L100+L101+L102+L106+L107+L108+L109+L110+L111+L112+L116+L120+L121+L122+L123</f>
        <v>1675.56</v>
      </c>
    </row>
    <row r="126" spans="1:12" s="87" customFormat="1" x14ac:dyDescent="0.25"/>
    <row r="127" spans="1:12" s="87" customFormat="1" ht="15" customHeight="1" x14ac:dyDescent="0.25">
      <c r="A127" s="232">
        <v>45588</v>
      </c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1"/>
    </row>
    <row r="128" spans="1:12" s="87" customFormat="1" ht="15" customHeight="1" x14ac:dyDescent="0.25">
      <c r="A128" s="229" t="s">
        <v>116</v>
      </c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1"/>
    </row>
    <row r="129" spans="1:12" s="66" customFormat="1" ht="15.75" customHeight="1" x14ac:dyDescent="0.25">
      <c r="A129" s="6">
        <v>168</v>
      </c>
      <c r="B129" s="11" t="s">
        <v>77</v>
      </c>
      <c r="C129" s="3">
        <v>150</v>
      </c>
      <c r="D129" s="3">
        <v>3.84</v>
      </c>
      <c r="E129" s="3">
        <v>4.97</v>
      </c>
      <c r="F129" s="3">
        <v>24.46</v>
      </c>
      <c r="G129" s="3">
        <v>157.6</v>
      </c>
      <c r="H129" s="3">
        <v>180</v>
      </c>
      <c r="I129" s="3">
        <v>4.6100000000000003</v>
      </c>
      <c r="J129" s="3">
        <v>5.97</v>
      </c>
      <c r="K129" s="3">
        <v>29.35</v>
      </c>
      <c r="L129" s="3">
        <v>189.12</v>
      </c>
    </row>
    <row r="130" spans="1:12" s="66" customFormat="1" ht="15.75" customHeight="1" x14ac:dyDescent="0.25">
      <c r="A130" s="6">
        <v>1</v>
      </c>
      <c r="B130" s="12" t="s">
        <v>110</v>
      </c>
      <c r="C130" s="6">
        <v>36</v>
      </c>
      <c r="D130" s="6">
        <v>2.17</v>
      </c>
      <c r="E130" s="6">
        <v>6.79</v>
      </c>
      <c r="F130" s="6">
        <v>13.15</v>
      </c>
      <c r="G130" s="6">
        <v>122.4</v>
      </c>
      <c r="H130" s="6">
        <v>37</v>
      </c>
      <c r="I130" s="6">
        <v>2.2599999999999998</v>
      </c>
      <c r="J130" s="6">
        <v>6.98</v>
      </c>
      <c r="K130" s="6">
        <v>13.52</v>
      </c>
      <c r="L130" s="6">
        <v>125.8</v>
      </c>
    </row>
    <row r="131" spans="1:12" s="66" customFormat="1" ht="15.75" customHeight="1" x14ac:dyDescent="0.25">
      <c r="A131" s="6">
        <v>414</v>
      </c>
      <c r="B131" s="11" t="s">
        <v>24</v>
      </c>
      <c r="C131" s="3">
        <v>150</v>
      </c>
      <c r="D131" s="3">
        <v>2.09</v>
      </c>
      <c r="E131" s="3">
        <v>2.39</v>
      </c>
      <c r="F131" s="3">
        <v>14.78</v>
      </c>
      <c r="G131" s="3">
        <v>89.02</v>
      </c>
      <c r="H131" s="3">
        <v>200</v>
      </c>
      <c r="I131" s="3">
        <v>2.79</v>
      </c>
      <c r="J131" s="3">
        <v>3.19</v>
      </c>
      <c r="K131" s="3">
        <v>19.71</v>
      </c>
      <c r="L131" s="3">
        <v>118.69</v>
      </c>
    </row>
    <row r="132" spans="1:12" s="87" customFormat="1" ht="15" customHeight="1" x14ac:dyDescent="0.25">
      <c r="A132" s="48" t="s">
        <v>111</v>
      </c>
      <c r="B132" s="154"/>
      <c r="C132" s="53">
        <f t="shared" ref="C132:H132" si="14">SUM(C129:C131)</f>
        <v>336</v>
      </c>
      <c r="D132" s="53">
        <f t="shared" si="14"/>
        <v>8.1</v>
      </c>
      <c r="E132" s="53">
        <f t="shared" si="14"/>
        <v>14.15</v>
      </c>
      <c r="F132" s="53">
        <f t="shared" si="14"/>
        <v>52.39</v>
      </c>
      <c r="G132" s="53">
        <f t="shared" si="14"/>
        <v>369.02</v>
      </c>
      <c r="H132" s="53">
        <f t="shared" si="14"/>
        <v>417</v>
      </c>
      <c r="I132" s="53">
        <f>SUM(I129:I131)</f>
        <v>9.66</v>
      </c>
      <c r="J132" s="53">
        <f>SUM(J129:J131)</f>
        <v>16.14</v>
      </c>
      <c r="K132" s="53">
        <f>SUM(K129:K131)</f>
        <v>62.580000000000005</v>
      </c>
      <c r="L132" s="53">
        <f>SUM(L129:L131)</f>
        <v>433.61</v>
      </c>
    </row>
    <row r="133" spans="1:12" s="66" customFormat="1" x14ac:dyDescent="0.25">
      <c r="A133" s="58"/>
      <c r="B133" s="58"/>
      <c r="C133" s="58"/>
      <c r="D133" s="37"/>
      <c r="E133" s="37"/>
      <c r="F133" s="37"/>
      <c r="G133" s="37"/>
      <c r="H133" s="37"/>
      <c r="I133" s="37"/>
      <c r="J133" s="37"/>
      <c r="K133" s="37"/>
      <c r="L133" s="37"/>
    </row>
    <row r="134" spans="1:12" s="66" customFormat="1" x14ac:dyDescent="0.25">
      <c r="A134" s="207"/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9"/>
    </row>
    <row r="135" spans="1:12" s="66" customFormat="1" x14ac:dyDescent="0.25">
      <c r="A135" s="6"/>
      <c r="B135" s="14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66" customFormat="1" x14ac:dyDescent="0.2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</row>
    <row r="137" spans="1:12" s="87" customFormat="1" ht="15" customHeight="1" x14ac:dyDescent="0.25">
      <c r="A137" s="229" t="s">
        <v>117</v>
      </c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1"/>
    </row>
    <row r="138" spans="1:12" s="66" customFormat="1" x14ac:dyDescent="0.25">
      <c r="A138" s="39"/>
      <c r="B138" s="48" t="s">
        <v>88</v>
      </c>
      <c r="C138" s="6">
        <v>150</v>
      </c>
      <c r="D138" s="3">
        <v>5.93</v>
      </c>
      <c r="E138" s="3">
        <v>6.08</v>
      </c>
      <c r="F138" s="3">
        <v>6.85</v>
      </c>
      <c r="G138" s="3">
        <v>84.98</v>
      </c>
      <c r="H138" s="6">
        <v>200</v>
      </c>
      <c r="I138" s="6">
        <v>6.28</v>
      </c>
      <c r="J138" s="3">
        <v>7.11</v>
      </c>
      <c r="K138" s="3">
        <v>9.66</v>
      </c>
      <c r="L138" s="3">
        <v>126.79</v>
      </c>
    </row>
    <row r="139" spans="1:12" s="66" customFormat="1" ht="15.75" customHeight="1" x14ac:dyDescent="0.25">
      <c r="A139" s="6">
        <v>332</v>
      </c>
      <c r="B139" s="11" t="s">
        <v>72</v>
      </c>
      <c r="C139" s="3">
        <v>120</v>
      </c>
      <c r="D139" s="3">
        <v>6.99</v>
      </c>
      <c r="E139" s="3">
        <v>4.34</v>
      </c>
      <c r="F139" s="3">
        <v>36</v>
      </c>
      <c r="G139" s="3">
        <v>211.05</v>
      </c>
      <c r="H139" s="3">
        <v>130</v>
      </c>
      <c r="I139" s="3">
        <v>7.57</v>
      </c>
      <c r="J139" s="3">
        <v>4.7</v>
      </c>
      <c r="K139" s="3">
        <v>39</v>
      </c>
      <c r="L139" s="3">
        <v>228.64</v>
      </c>
    </row>
    <row r="140" spans="1:12" s="66" customFormat="1" ht="15.75" customHeight="1" x14ac:dyDescent="0.25">
      <c r="A140" s="6">
        <v>299</v>
      </c>
      <c r="B140" s="11" t="s">
        <v>61</v>
      </c>
      <c r="C140" s="3">
        <v>80</v>
      </c>
      <c r="D140" s="3">
        <v>5.67</v>
      </c>
      <c r="E140" s="3">
        <v>13.74</v>
      </c>
      <c r="F140" s="3">
        <v>1.34</v>
      </c>
      <c r="G140" s="3">
        <v>154.05000000000001</v>
      </c>
      <c r="H140" s="3">
        <v>90</v>
      </c>
      <c r="I140" s="3">
        <v>6.61</v>
      </c>
      <c r="J140" s="3">
        <v>16.03</v>
      </c>
      <c r="K140" s="3">
        <v>1.56</v>
      </c>
      <c r="L140" s="3">
        <v>179.92</v>
      </c>
    </row>
    <row r="141" spans="1:12" s="66" customFormat="1" x14ac:dyDescent="0.25">
      <c r="A141" s="6">
        <v>366</v>
      </c>
      <c r="B141" s="47" t="s">
        <v>36</v>
      </c>
      <c r="C141" s="3">
        <v>30</v>
      </c>
      <c r="D141" s="3">
        <v>0.16</v>
      </c>
      <c r="E141" s="3">
        <v>1.1000000000000001</v>
      </c>
      <c r="F141" s="3">
        <v>1.57</v>
      </c>
      <c r="G141" s="3">
        <v>16.850000000000001</v>
      </c>
      <c r="H141" s="3">
        <v>30</v>
      </c>
      <c r="I141" s="3">
        <v>0.16</v>
      </c>
      <c r="J141" s="3">
        <v>1.1000000000000001</v>
      </c>
      <c r="K141" s="3">
        <v>1.57</v>
      </c>
      <c r="L141" s="3">
        <v>16.850000000000001</v>
      </c>
    </row>
    <row r="142" spans="1:12" s="66" customFormat="1" ht="15.75" customHeight="1" x14ac:dyDescent="0.25">
      <c r="A142" s="6">
        <v>394</v>
      </c>
      <c r="B142" s="11" t="s">
        <v>156</v>
      </c>
      <c r="C142" s="3">
        <v>150</v>
      </c>
      <c r="D142" s="3">
        <v>0.12</v>
      </c>
      <c r="E142" s="3">
        <v>0</v>
      </c>
      <c r="F142" s="3">
        <v>11.24</v>
      </c>
      <c r="G142" s="3">
        <v>45.48</v>
      </c>
      <c r="H142" s="3">
        <v>200</v>
      </c>
      <c r="I142" s="3">
        <v>0.16</v>
      </c>
      <c r="J142" s="3">
        <v>0</v>
      </c>
      <c r="K142" s="3">
        <v>14.99</v>
      </c>
      <c r="L142" s="3">
        <v>60.64</v>
      </c>
    </row>
    <row r="143" spans="1:12" s="66" customFormat="1" x14ac:dyDescent="0.25">
      <c r="A143" s="6" t="s">
        <v>113</v>
      </c>
      <c r="B143" s="10" t="s">
        <v>124</v>
      </c>
      <c r="C143" s="3">
        <v>40</v>
      </c>
      <c r="D143" s="3">
        <v>2.8</v>
      </c>
      <c r="E143" s="3">
        <v>0.28000000000000003</v>
      </c>
      <c r="F143" s="3">
        <v>19.96</v>
      </c>
      <c r="G143" s="3">
        <v>96</v>
      </c>
      <c r="H143" s="3">
        <v>50</v>
      </c>
      <c r="I143" s="3">
        <v>3.5</v>
      </c>
      <c r="J143" s="3">
        <v>0.35</v>
      </c>
      <c r="K143" s="3">
        <v>24.95</v>
      </c>
      <c r="L143" s="3">
        <v>120</v>
      </c>
    </row>
    <row r="144" spans="1:12" s="66" customFormat="1" x14ac:dyDescent="0.25">
      <c r="A144" s="6"/>
      <c r="B144" s="10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87" customFormat="1" ht="15" customHeight="1" x14ac:dyDescent="0.25">
      <c r="A145" s="48" t="s">
        <v>111</v>
      </c>
      <c r="B145" s="154"/>
      <c r="C145" s="53">
        <f t="shared" ref="C145:L145" si="15">SUM(C138:C144)</f>
        <v>570</v>
      </c>
      <c r="D145" s="53">
        <f t="shared" si="15"/>
        <v>21.67</v>
      </c>
      <c r="E145" s="53">
        <f t="shared" si="15"/>
        <v>25.540000000000003</v>
      </c>
      <c r="F145" s="53">
        <f t="shared" si="15"/>
        <v>76.960000000000008</v>
      </c>
      <c r="G145" s="53">
        <f t="shared" si="15"/>
        <v>608.41000000000008</v>
      </c>
      <c r="H145" s="53">
        <f t="shared" si="15"/>
        <v>700</v>
      </c>
      <c r="I145" s="53">
        <f t="shared" si="15"/>
        <v>24.28</v>
      </c>
      <c r="J145" s="53">
        <f t="shared" si="15"/>
        <v>29.290000000000006</v>
      </c>
      <c r="K145" s="53">
        <f t="shared" si="15"/>
        <v>91.73</v>
      </c>
      <c r="L145" s="53">
        <f t="shared" si="15"/>
        <v>732.84</v>
      </c>
    </row>
    <row r="146" spans="1:12" s="87" customFormat="1" ht="15" customHeight="1" x14ac:dyDescent="0.25">
      <c r="A146" s="155"/>
      <c r="B146" s="155"/>
      <c r="C146" s="155"/>
      <c r="D146" s="156"/>
      <c r="E146" s="156"/>
      <c r="F146" s="156"/>
      <c r="G146" s="156"/>
      <c r="H146" s="156"/>
      <c r="I146" s="156"/>
      <c r="J146" s="156"/>
      <c r="K146" s="156"/>
      <c r="L146" s="156"/>
    </row>
    <row r="147" spans="1:12" s="87" customFormat="1" ht="15" customHeight="1" x14ac:dyDescent="0.25">
      <c r="A147" s="229" t="s">
        <v>125</v>
      </c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1"/>
    </row>
    <row r="148" spans="1:12" s="66" customFormat="1" ht="15.75" customHeight="1" x14ac:dyDescent="0.25">
      <c r="A148" s="6">
        <v>394</v>
      </c>
      <c r="B148" s="10" t="s">
        <v>15</v>
      </c>
      <c r="C148" s="3">
        <v>200</v>
      </c>
      <c r="D148" s="3">
        <v>0.56000000000000005</v>
      </c>
      <c r="E148" s="3">
        <v>0</v>
      </c>
      <c r="F148" s="3">
        <v>27.89</v>
      </c>
      <c r="G148" s="3">
        <v>113.79</v>
      </c>
      <c r="H148" s="3">
        <v>200</v>
      </c>
      <c r="I148" s="3">
        <v>0.56000000000000005</v>
      </c>
      <c r="J148" s="3">
        <v>0</v>
      </c>
      <c r="K148" s="3">
        <v>27.89</v>
      </c>
      <c r="L148" s="3">
        <v>113.79</v>
      </c>
    </row>
    <row r="149" spans="1:12" s="66" customFormat="1" ht="15.75" customHeight="1" x14ac:dyDescent="0.25">
      <c r="A149" s="168"/>
      <c r="B149" s="154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s="87" customFormat="1" ht="15" customHeight="1" x14ac:dyDescent="0.25">
      <c r="A150" s="48" t="s">
        <v>111</v>
      </c>
      <c r="B150" s="154"/>
      <c r="C150" s="53">
        <f t="shared" ref="C150:L150" si="16">SUM(C148:C148)</f>
        <v>200</v>
      </c>
      <c r="D150" s="53">
        <f t="shared" si="16"/>
        <v>0.56000000000000005</v>
      </c>
      <c r="E150" s="53">
        <f t="shared" si="16"/>
        <v>0</v>
      </c>
      <c r="F150" s="53">
        <f t="shared" si="16"/>
        <v>27.89</v>
      </c>
      <c r="G150" s="53">
        <f t="shared" si="16"/>
        <v>113.79</v>
      </c>
      <c r="H150" s="53">
        <f t="shared" si="16"/>
        <v>200</v>
      </c>
      <c r="I150" s="53">
        <f t="shared" si="16"/>
        <v>0.56000000000000005</v>
      </c>
      <c r="J150" s="53">
        <f t="shared" si="16"/>
        <v>0</v>
      </c>
      <c r="K150" s="53">
        <f t="shared" si="16"/>
        <v>27.89</v>
      </c>
      <c r="L150" s="53">
        <f t="shared" si="16"/>
        <v>113.79</v>
      </c>
    </row>
    <row r="151" spans="1:12" s="87" customFormat="1" ht="15" customHeight="1" x14ac:dyDescent="0.25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</row>
    <row r="152" spans="1:12" s="87" customFormat="1" ht="15" customHeight="1" x14ac:dyDescent="0.25">
      <c r="A152" s="229" t="s">
        <v>129</v>
      </c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1"/>
    </row>
    <row r="153" spans="1:12" s="66" customFormat="1" ht="15" customHeight="1" x14ac:dyDescent="0.25">
      <c r="A153" s="6">
        <v>100</v>
      </c>
      <c r="B153" s="11" t="s">
        <v>70</v>
      </c>
      <c r="C153" s="3">
        <v>150</v>
      </c>
      <c r="D153" s="3">
        <v>4.1900000000000004</v>
      </c>
      <c r="E153" s="3">
        <v>4.59</v>
      </c>
      <c r="F153" s="3">
        <v>14.8</v>
      </c>
      <c r="G153" s="3">
        <v>117.06</v>
      </c>
      <c r="H153" s="3">
        <v>200</v>
      </c>
      <c r="I153" s="3">
        <v>5.59</v>
      </c>
      <c r="J153" s="3">
        <v>6.12</v>
      </c>
      <c r="K153" s="3">
        <v>19.73</v>
      </c>
      <c r="L153" s="3">
        <v>156.1</v>
      </c>
    </row>
    <row r="154" spans="1:12" s="66" customFormat="1" x14ac:dyDescent="0.25">
      <c r="A154" s="6" t="s">
        <v>145</v>
      </c>
      <c r="B154" s="12" t="s">
        <v>148</v>
      </c>
      <c r="C154" s="6">
        <v>40</v>
      </c>
      <c r="D154" s="6">
        <v>5.32</v>
      </c>
      <c r="E154" s="6">
        <v>1.98</v>
      </c>
      <c r="F154" s="6">
        <v>31.44</v>
      </c>
      <c r="G154" s="6">
        <v>164.71</v>
      </c>
      <c r="H154" s="6">
        <v>60</v>
      </c>
      <c r="I154" s="6">
        <v>7.08</v>
      </c>
      <c r="J154" s="6">
        <v>2.63</v>
      </c>
      <c r="K154" s="6">
        <v>41.81</v>
      </c>
      <c r="L154" s="6">
        <v>219.07</v>
      </c>
    </row>
    <row r="155" spans="1:12" s="87" customFormat="1" ht="15" customHeight="1" x14ac:dyDescent="0.25">
      <c r="A155" s="53">
        <v>410</v>
      </c>
      <c r="B155" s="10" t="s">
        <v>130</v>
      </c>
      <c r="C155" s="32">
        <v>150</v>
      </c>
      <c r="D155" s="32">
        <v>4.4999999999999998E-2</v>
      </c>
      <c r="E155" s="32">
        <v>0</v>
      </c>
      <c r="F155" s="32">
        <v>4.51</v>
      </c>
      <c r="G155" s="32">
        <v>18.239999999999998</v>
      </c>
      <c r="H155" s="32">
        <v>200</v>
      </c>
      <c r="I155" s="32">
        <v>0.06</v>
      </c>
      <c r="J155" s="32">
        <v>0</v>
      </c>
      <c r="K155" s="32">
        <v>6.02</v>
      </c>
      <c r="L155" s="32">
        <v>24.32</v>
      </c>
    </row>
    <row r="156" spans="1:12" s="87" customFormat="1" ht="15" customHeight="1" x14ac:dyDescent="0.25">
      <c r="A156" s="53"/>
      <c r="B156" s="10"/>
      <c r="C156" s="32"/>
      <c r="D156" s="32"/>
      <c r="E156" s="32"/>
      <c r="F156" s="32"/>
      <c r="G156" s="32"/>
      <c r="H156" s="32"/>
      <c r="I156" s="32"/>
      <c r="J156" s="32"/>
      <c r="K156" s="32"/>
      <c r="L156" s="32"/>
    </row>
    <row r="157" spans="1:12" s="87" customFormat="1" ht="15" customHeight="1" x14ac:dyDescent="0.25">
      <c r="A157" s="12" t="s">
        <v>111</v>
      </c>
      <c r="B157" s="12"/>
      <c r="C157" s="53">
        <f t="shared" ref="C157:L157" si="17">SUM(C153:C156)</f>
        <v>340</v>
      </c>
      <c r="D157" s="53">
        <f t="shared" si="17"/>
        <v>9.5550000000000015</v>
      </c>
      <c r="E157" s="53">
        <f t="shared" si="17"/>
        <v>6.57</v>
      </c>
      <c r="F157" s="53">
        <f t="shared" si="17"/>
        <v>50.75</v>
      </c>
      <c r="G157" s="53">
        <f t="shared" si="17"/>
        <v>300.01</v>
      </c>
      <c r="H157" s="53">
        <f t="shared" si="17"/>
        <v>460</v>
      </c>
      <c r="I157" s="53">
        <f t="shared" si="17"/>
        <v>12.73</v>
      </c>
      <c r="J157" s="53">
        <f t="shared" si="17"/>
        <v>8.75</v>
      </c>
      <c r="K157" s="53">
        <f t="shared" si="17"/>
        <v>67.56</v>
      </c>
      <c r="L157" s="53">
        <f t="shared" si="17"/>
        <v>399.48999999999995</v>
      </c>
    </row>
    <row r="158" spans="1:12" s="87" customFormat="1" ht="15" customHeight="1" x14ac:dyDescent="0.25">
      <c r="A158" s="157" t="s">
        <v>131</v>
      </c>
      <c r="B158" s="122"/>
      <c r="C158" s="157">
        <f>C157+C150+C145+C132+C135</f>
        <v>1446</v>
      </c>
      <c r="D158" s="122"/>
      <c r="E158" s="122"/>
      <c r="F158" s="122"/>
      <c r="G158" s="157">
        <f>G129+G130+G131+G138+G139+G140+G141+G143+G142+G148+G149+G153+G154+G155+G156</f>
        <v>1391.23</v>
      </c>
      <c r="H158" s="157">
        <f>H157+H150+H145+H132+H135</f>
        <v>1777</v>
      </c>
      <c r="I158" s="122"/>
      <c r="J158" s="122"/>
      <c r="K158" s="122"/>
      <c r="L158" s="157">
        <f>L129+L130+L131+L138+L139+L140+L141+L142+L143+L148+L149+L153+L154+L155+L156</f>
        <v>1679.7299999999998</v>
      </c>
    </row>
    <row r="159" spans="1:12" s="87" customFormat="1" x14ac:dyDescent="0.25"/>
    <row r="160" spans="1:12" s="87" customFormat="1" ht="15" customHeight="1" x14ac:dyDescent="0.25">
      <c r="A160" s="232">
        <v>45589</v>
      </c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1"/>
    </row>
    <row r="161" spans="1:12" s="87" customFormat="1" ht="15" customHeight="1" x14ac:dyDescent="0.25">
      <c r="A161" s="229" t="s">
        <v>116</v>
      </c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1"/>
    </row>
    <row r="162" spans="1:12" s="66" customFormat="1" ht="15.75" customHeight="1" x14ac:dyDescent="0.25">
      <c r="A162" s="6">
        <v>177</v>
      </c>
      <c r="B162" s="11" t="s">
        <v>83</v>
      </c>
      <c r="C162" s="3">
        <v>150</v>
      </c>
      <c r="D162" s="3">
        <v>3.86</v>
      </c>
      <c r="E162" s="3">
        <v>8.2899999999999991</v>
      </c>
      <c r="F162" s="3">
        <v>30.1</v>
      </c>
      <c r="G162" s="3">
        <v>224.6</v>
      </c>
      <c r="H162" s="3">
        <v>180</v>
      </c>
      <c r="I162" s="3">
        <v>4.75</v>
      </c>
      <c r="J162" s="3">
        <v>10.210000000000001</v>
      </c>
      <c r="K162" s="3">
        <v>37.130000000000003</v>
      </c>
      <c r="L162" s="3">
        <v>276.3</v>
      </c>
    </row>
    <row r="163" spans="1:12" s="66" customFormat="1" ht="15.75" customHeight="1" x14ac:dyDescent="0.25">
      <c r="A163" s="6">
        <v>3</v>
      </c>
      <c r="B163" s="64" t="s">
        <v>153</v>
      </c>
      <c r="C163" s="6">
        <v>42</v>
      </c>
      <c r="D163" s="6">
        <v>4.41</v>
      </c>
      <c r="E163" s="6">
        <v>6.42</v>
      </c>
      <c r="F163" s="6">
        <v>13.58</v>
      </c>
      <c r="G163" s="6">
        <v>129.69999999999999</v>
      </c>
      <c r="H163" s="6">
        <v>44</v>
      </c>
      <c r="I163" s="6">
        <v>4.7300000000000004</v>
      </c>
      <c r="J163" s="6">
        <v>6.88</v>
      </c>
      <c r="K163" s="6">
        <v>14.56</v>
      </c>
      <c r="L163" s="6">
        <v>139</v>
      </c>
    </row>
    <row r="164" spans="1:12" s="87" customFormat="1" x14ac:dyDescent="0.25">
      <c r="A164" s="53">
        <v>412</v>
      </c>
      <c r="B164" s="10" t="s">
        <v>12</v>
      </c>
      <c r="C164" s="32">
        <v>150</v>
      </c>
      <c r="D164" s="32">
        <v>0.05</v>
      </c>
      <c r="E164" s="32">
        <v>0.01</v>
      </c>
      <c r="F164" s="32">
        <v>11.48</v>
      </c>
      <c r="G164" s="32">
        <v>46.22</v>
      </c>
      <c r="H164" s="32">
        <v>200</v>
      </c>
      <c r="I164" s="32">
        <v>0.1</v>
      </c>
      <c r="J164" s="32">
        <v>0.01</v>
      </c>
      <c r="K164" s="32">
        <v>15.31</v>
      </c>
      <c r="L164" s="32">
        <v>61.63</v>
      </c>
    </row>
    <row r="165" spans="1:12" s="87" customFormat="1" ht="15" customHeight="1" x14ac:dyDescent="0.25">
      <c r="A165" s="48" t="s">
        <v>111</v>
      </c>
      <c r="B165" s="154"/>
      <c r="C165" s="53">
        <f t="shared" ref="C165:H165" si="18">SUM(C162:C164)</f>
        <v>342</v>
      </c>
      <c r="D165" s="53">
        <f t="shared" si="18"/>
        <v>8.32</v>
      </c>
      <c r="E165" s="53">
        <f t="shared" si="18"/>
        <v>14.719999999999999</v>
      </c>
      <c r="F165" s="53">
        <f t="shared" si="18"/>
        <v>55.16</v>
      </c>
      <c r="G165" s="53">
        <f>SUM(G162:G164)</f>
        <v>400.52</v>
      </c>
      <c r="H165" s="53">
        <f t="shared" si="18"/>
        <v>424</v>
      </c>
      <c r="I165" s="53">
        <f>SUM(I162:I164)</f>
        <v>9.58</v>
      </c>
      <c r="J165" s="53">
        <f>SUM(J162:J164)</f>
        <v>17.100000000000001</v>
      </c>
      <c r="K165" s="53">
        <f>SUM(K162:K164)</f>
        <v>67</v>
      </c>
      <c r="L165" s="53">
        <f>SUM(L162:L164)</f>
        <v>476.93</v>
      </c>
    </row>
    <row r="166" spans="1:12" s="87" customFormat="1" ht="15" customHeight="1" x14ac:dyDescent="0.25">
      <c r="A166" s="122"/>
      <c r="B166" s="122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</row>
    <row r="167" spans="1:12" s="66" customFormat="1" x14ac:dyDescent="0.25">
      <c r="A167" s="207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9"/>
    </row>
    <row r="168" spans="1:12" s="66" customFormat="1" x14ac:dyDescent="0.25">
      <c r="A168" s="6"/>
      <c r="B168" s="14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87" customFormat="1" ht="15" customHeight="1" x14ac:dyDescent="0.25">
      <c r="A169" s="155"/>
      <c r="B169" s="155"/>
      <c r="C169" s="155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1:12" s="87" customFormat="1" ht="15" customHeight="1" x14ac:dyDescent="0.25">
      <c r="A170" s="229" t="s">
        <v>117</v>
      </c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1"/>
    </row>
    <row r="171" spans="1:12" s="66" customFormat="1" x14ac:dyDescent="0.25">
      <c r="A171" s="6">
        <v>73</v>
      </c>
      <c r="B171" s="11" t="s">
        <v>71</v>
      </c>
      <c r="C171" s="3">
        <v>150</v>
      </c>
      <c r="D171" s="3">
        <v>1.94</v>
      </c>
      <c r="E171" s="3">
        <v>5.87</v>
      </c>
      <c r="F171" s="3">
        <v>6.84</v>
      </c>
      <c r="G171" s="3">
        <v>85.76</v>
      </c>
      <c r="H171" s="3">
        <v>200</v>
      </c>
      <c r="I171" s="3">
        <v>2.59</v>
      </c>
      <c r="J171" s="3">
        <v>7.83</v>
      </c>
      <c r="K171" s="3">
        <v>9.1199999999999992</v>
      </c>
      <c r="L171" s="3">
        <v>114.34</v>
      </c>
    </row>
    <row r="172" spans="1:12" s="66" customFormat="1" x14ac:dyDescent="0.25">
      <c r="A172" s="6">
        <v>332</v>
      </c>
      <c r="B172" s="48" t="s">
        <v>91</v>
      </c>
      <c r="C172" s="6">
        <v>120</v>
      </c>
      <c r="D172" s="6">
        <v>2.92</v>
      </c>
      <c r="E172" s="6">
        <v>4.29</v>
      </c>
      <c r="F172" s="6">
        <v>29.34</v>
      </c>
      <c r="G172" s="6">
        <v>167.76</v>
      </c>
      <c r="H172" s="3">
        <v>130</v>
      </c>
      <c r="I172" s="4">
        <v>3.37</v>
      </c>
      <c r="J172" s="4">
        <v>4.34</v>
      </c>
      <c r="K172" s="4">
        <v>34.92</v>
      </c>
      <c r="L172" s="3">
        <v>195.15</v>
      </c>
    </row>
    <row r="173" spans="1:12" s="66" customFormat="1" x14ac:dyDescent="0.25">
      <c r="A173" s="6">
        <v>263</v>
      </c>
      <c r="B173" s="121" t="s">
        <v>152</v>
      </c>
      <c r="C173" s="3">
        <v>80</v>
      </c>
      <c r="D173" s="6">
        <v>13.73</v>
      </c>
      <c r="E173" s="6">
        <v>4.74</v>
      </c>
      <c r="F173" s="6">
        <v>3.42</v>
      </c>
      <c r="G173" s="6">
        <v>112</v>
      </c>
      <c r="H173" s="3">
        <v>90</v>
      </c>
      <c r="I173" s="6">
        <v>15.45</v>
      </c>
      <c r="J173" s="6">
        <v>5.34</v>
      </c>
      <c r="K173" s="6">
        <v>3.85</v>
      </c>
      <c r="L173" s="6">
        <v>126</v>
      </c>
    </row>
    <row r="174" spans="1:12" s="66" customFormat="1" ht="15.75" customHeight="1" x14ac:dyDescent="0.25">
      <c r="A174" s="6">
        <v>394</v>
      </c>
      <c r="B174" s="10" t="s">
        <v>15</v>
      </c>
      <c r="C174" s="3">
        <v>150</v>
      </c>
      <c r="D174" s="3">
        <v>0.42</v>
      </c>
      <c r="E174" s="3">
        <v>0</v>
      </c>
      <c r="F174" s="3">
        <v>20.92</v>
      </c>
      <c r="G174" s="3">
        <v>85.34</v>
      </c>
      <c r="H174" s="3">
        <v>200</v>
      </c>
      <c r="I174" s="3">
        <v>0.56000000000000005</v>
      </c>
      <c r="J174" s="3">
        <v>0</v>
      </c>
      <c r="K174" s="3">
        <v>27.89</v>
      </c>
      <c r="L174" s="3">
        <v>113.79</v>
      </c>
    </row>
    <row r="175" spans="1:12" s="66" customFormat="1" x14ac:dyDescent="0.25">
      <c r="A175" s="6" t="s">
        <v>113</v>
      </c>
      <c r="B175" s="10" t="s">
        <v>124</v>
      </c>
      <c r="C175" s="3">
        <v>40</v>
      </c>
      <c r="D175" s="3">
        <v>2.8</v>
      </c>
      <c r="E175" s="3">
        <v>0.28000000000000003</v>
      </c>
      <c r="F175" s="3">
        <v>19.96</v>
      </c>
      <c r="G175" s="3">
        <v>96</v>
      </c>
      <c r="H175" s="3">
        <v>50</v>
      </c>
      <c r="I175" s="3">
        <v>3.5</v>
      </c>
      <c r="J175" s="3">
        <v>0.35</v>
      </c>
      <c r="K175" s="3">
        <v>24.95</v>
      </c>
      <c r="L175" s="3">
        <v>120</v>
      </c>
    </row>
    <row r="176" spans="1:12" s="66" customFormat="1" x14ac:dyDescent="0.25">
      <c r="A176" s="6"/>
      <c r="B176" s="10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4" s="66" customFormat="1" x14ac:dyDescent="0.25">
      <c r="A177" s="6"/>
      <c r="B177" s="10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4" s="87" customFormat="1" ht="15" customHeight="1" x14ac:dyDescent="0.25">
      <c r="A178" s="48" t="s">
        <v>111</v>
      </c>
      <c r="B178" s="154"/>
      <c r="C178" s="53">
        <f t="shared" ref="C178:K178" si="19">SUM(C171:C177)</f>
        <v>540</v>
      </c>
      <c r="D178" s="53">
        <f t="shared" si="19"/>
        <v>21.810000000000002</v>
      </c>
      <c r="E178" s="53">
        <f t="shared" si="19"/>
        <v>15.18</v>
      </c>
      <c r="F178" s="53">
        <f t="shared" si="19"/>
        <v>80.48</v>
      </c>
      <c r="G178" s="53">
        <f t="shared" si="19"/>
        <v>546.86</v>
      </c>
      <c r="H178" s="53">
        <f t="shared" si="19"/>
        <v>670</v>
      </c>
      <c r="I178" s="53">
        <f t="shared" si="19"/>
        <v>25.47</v>
      </c>
      <c r="J178" s="53">
        <f t="shared" si="19"/>
        <v>17.86</v>
      </c>
      <c r="K178" s="53">
        <f t="shared" si="19"/>
        <v>100.73</v>
      </c>
      <c r="L178" s="53">
        <f>SUM('[2]15,09'!E16:E21)</f>
        <v>572.85</v>
      </c>
    </row>
    <row r="179" spans="1:14" s="87" customFormat="1" ht="15" customHeight="1" x14ac:dyDescent="0.25">
      <c r="A179" s="155"/>
      <c r="B179" s="155"/>
      <c r="C179" s="155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1:14" s="87" customFormat="1" ht="15" customHeight="1" x14ac:dyDescent="0.25">
      <c r="A180" s="229" t="s">
        <v>125</v>
      </c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1"/>
    </row>
    <row r="181" spans="1:14" s="66" customFormat="1" ht="15.75" customHeight="1" x14ac:dyDescent="0.25">
      <c r="A181" s="6" t="s">
        <v>113</v>
      </c>
      <c r="B181" s="11" t="s">
        <v>30</v>
      </c>
      <c r="C181" s="3">
        <v>200</v>
      </c>
      <c r="D181" s="3">
        <v>0.8</v>
      </c>
      <c r="E181" s="3">
        <v>0</v>
      </c>
      <c r="F181" s="3">
        <v>22.6</v>
      </c>
      <c r="G181" s="3">
        <v>92</v>
      </c>
      <c r="H181" s="3">
        <v>200</v>
      </c>
      <c r="I181" s="3">
        <v>0.8</v>
      </c>
      <c r="J181" s="3">
        <v>0</v>
      </c>
      <c r="K181" s="3">
        <v>22.6</v>
      </c>
      <c r="L181" s="3">
        <v>92</v>
      </c>
    </row>
    <row r="182" spans="1:14" s="66" customFormat="1" x14ac:dyDescent="0.25">
      <c r="A182" s="39"/>
      <c r="B182" s="11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4" s="87" customFormat="1" ht="15" customHeight="1" x14ac:dyDescent="0.25">
      <c r="A183" s="48" t="s">
        <v>111</v>
      </c>
      <c r="B183" s="154"/>
      <c r="C183" s="53">
        <f t="shared" ref="C183:L183" si="20">SUM(C181:C181)</f>
        <v>200</v>
      </c>
      <c r="D183" s="53">
        <f t="shared" si="20"/>
        <v>0.8</v>
      </c>
      <c r="E183" s="53">
        <f t="shared" si="20"/>
        <v>0</v>
      </c>
      <c r="F183" s="53">
        <f t="shared" si="20"/>
        <v>22.6</v>
      </c>
      <c r="G183" s="53">
        <f t="shared" si="20"/>
        <v>92</v>
      </c>
      <c r="H183" s="53">
        <f t="shared" si="20"/>
        <v>200</v>
      </c>
      <c r="I183" s="53">
        <f t="shared" si="20"/>
        <v>0.8</v>
      </c>
      <c r="J183" s="53">
        <f t="shared" si="20"/>
        <v>0</v>
      </c>
      <c r="K183" s="53">
        <f t="shared" si="20"/>
        <v>22.6</v>
      </c>
      <c r="L183" s="53">
        <f t="shared" si="20"/>
        <v>92</v>
      </c>
    </row>
    <row r="184" spans="1:14" s="87" customFormat="1" ht="15" customHeight="1" x14ac:dyDescent="0.25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</row>
    <row r="185" spans="1:14" s="87" customFormat="1" ht="15" customHeight="1" x14ac:dyDescent="0.25">
      <c r="A185" s="229" t="s">
        <v>129</v>
      </c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1"/>
    </row>
    <row r="186" spans="1:14" s="66" customFormat="1" ht="26.25" customHeight="1" x14ac:dyDescent="0.25">
      <c r="A186" s="6">
        <v>252</v>
      </c>
      <c r="B186" s="20" t="s">
        <v>282</v>
      </c>
      <c r="C186" s="3">
        <v>150</v>
      </c>
      <c r="D186" s="3">
        <v>21.92</v>
      </c>
      <c r="E186" s="3">
        <v>9.08</v>
      </c>
      <c r="F186" s="3">
        <v>21.83</v>
      </c>
      <c r="G186" s="3">
        <v>256.68</v>
      </c>
      <c r="H186" s="3">
        <v>180</v>
      </c>
      <c r="I186" s="3">
        <v>25.57</v>
      </c>
      <c r="J186" s="3">
        <v>10.59</v>
      </c>
      <c r="K186" s="3">
        <v>25.47</v>
      </c>
      <c r="L186" s="3">
        <v>299.45999999999998</v>
      </c>
    </row>
    <row r="187" spans="1:14" s="66" customFormat="1" ht="15.75" customHeight="1" x14ac:dyDescent="0.25">
      <c r="A187" s="6" t="s">
        <v>113</v>
      </c>
      <c r="B187" s="12" t="s">
        <v>190</v>
      </c>
      <c r="C187" s="6">
        <v>30</v>
      </c>
      <c r="D187" s="6">
        <v>2.04</v>
      </c>
      <c r="E187" s="6">
        <v>2.5499999999999998</v>
      </c>
      <c r="F187" s="6">
        <v>17.100000000000001</v>
      </c>
      <c r="G187" s="6">
        <v>92.1</v>
      </c>
      <c r="H187" s="6">
        <v>30</v>
      </c>
      <c r="I187" s="6">
        <v>2.04</v>
      </c>
      <c r="J187" s="6">
        <v>2.5499999999999998</v>
      </c>
      <c r="K187" s="6">
        <v>17.100000000000001</v>
      </c>
      <c r="L187" s="6">
        <v>92.1</v>
      </c>
    </row>
    <row r="188" spans="1:14" s="87" customFormat="1" ht="15" customHeight="1" x14ac:dyDescent="0.25">
      <c r="A188" s="53">
        <v>410</v>
      </c>
      <c r="B188" s="10" t="s">
        <v>130</v>
      </c>
      <c r="C188" s="32">
        <v>150</v>
      </c>
      <c r="D188" s="32">
        <v>4.4999999999999998E-2</v>
      </c>
      <c r="E188" s="32">
        <v>0</v>
      </c>
      <c r="F188" s="32">
        <v>4.51</v>
      </c>
      <c r="G188" s="32">
        <v>18.239999999999998</v>
      </c>
      <c r="H188" s="32">
        <v>200</v>
      </c>
      <c r="I188" s="32">
        <v>0.06</v>
      </c>
      <c r="J188" s="32">
        <v>0</v>
      </c>
      <c r="K188" s="32">
        <v>6.02</v>
      </c>
      <c r="L188" s="32">
        <v>24.32</v>
      </c>
    </row>
    <row r="189" spans="1:14" s="87" customFormat="1" ht="15" customHeight="1" x14ac:dyDescent="0.25">
      <c r="A189" s="48" t="s">
        <v>111</v>
      </c>
      <c r="B189" s="154"/>
      <c r="C189" s="53">
        <f t="shared" ref="C189:L189" si="21">SUM(C186:C188)</f>
        <v>330</v>
      </c>
      <c r="D189" s="53">
        <f t="shared" si="21"/>
        <v>24.005000000000003</v>
      </c>
      <c r="E189" s="53">
        <f t="shared" si="21"/>
        <v>11.629999999999999</v>
      </c>
      <c r="F189" s="53">
        <f t="shared" si="21"/>
        <v>43.44</v>
      </c>
      <c r="G189" s="53">
        <f t="shared" si="21"/>
        <v>367.02</v>
      </c>
      <c r="H189" s="53">
        <f t="shared" si="21"/>
        <v>410</v>
      </c>
      <c r="I189" s="53">
        <f t="shared" si="21"/>
        <v>27.669999999999998</v>
      </c>
      <c r="J189" s="53">
        <f t="shared" si="21"/>
        <v>13.14</v>
      </c>
      <c r="K189" s="53">
        <f t="shared" si="21"/>
        <v>48.59</v>
      </c>
      <c r="L189" s="53">
        <f t="shared" si="21"/>
        <v>415.87999999999994</v>
      </c>
      <c r="N189" s="156"/>
    </row>
    <row r="190" spans="1:14" s="87" customFormat="1" ht="15" customHeight="1" x14ac:dyDescent="0.25">
      <c r="A190" s="157" t="s">
        <v>131</v>
      </c>
      <c r="B190" s="122"/>
      <c r="C190" s="157">
        <f>C189+C183+C178+C165+C168</f>
        <v>1412</v>
      </c>
      <c r="D190" s="122"/>
      <c r="E190" s="122"/>
      <c r="F190" s="122"/>
      <c r="G190" s="157">
        <f>G162+G163+G164+G171+G172+G173+G174+G175+G176+G177+G181+G182+G186+G187+G188</f>
        <v>1406.4</v>
      </c>
      <c r="H190" s="157">
        <f>H189+H183+H178+H165+H168</f>
        <v>1704</v>
      </c>
      <c r="I190" s="122"/>
      <c r="J190" s="122"/>
      <c r="K190" s="122"/>
      <c r="L190" s="157">
        <f>L162+L163+L164+L171+L172+L173+L174+L175+L176+L177+L181+L182+L186+L187+L188</f>
        <v>1654.09</v>
      </c>
      <c r="N190" s="157"/>
    </row>
    <row r="191" spans="1:14" s="87" customFormat="1" x14ac:dyDescent="0.25"/>
    <row r="192" spans="1:14" s="87" customFormat="1" ht="15" customHeight="1" x14ac:dyDescent="0.25">
      <c r="A192" s="232">
        <v>45590</v>
      </c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1"/>
    </row>
    <row r="193" spans="1:12" s="87" customFormat="1" ht="15" customHeight="1" x14ac:dyDescent="0.25">
      <c r="A193" s="229" t="s">
        <v>116</v>
      </c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1"/>
    </row>
    <row r="194" spans="1:12" s="66" customFormat="1" ht="15.75" customHeight="1" x14ac:dyDescent="0.25">
      <c r="A194" s="6">
        <v>168</v>
      </c>
      <c r="B194" s="11" t="s">
        <v>31</v>
      </c>
      <c r="C194" s="3">
        <v>150</v>
      </c>
      <c r="D194" s="3">
        <v>5.96</v>
      </c>
      <c r="E194" s="3">
        <v>6.16</v>
      </c>
      <c r="F194" s="3">
        <v>26.36</v>
      </c>
      <c r="G194" s="3">
        <v>184.63</v>
      </c>
      <c r="H194" s="3">
        <v>180</v>
      </c>
      <c r="I194" s="3">
        <v>7.16</v>
      </c>
      <c r="J194" s="3">
        <v>7.39</v>
      </c>
      <c r="K194" s="3">
        <v>28.94</v>
      </c>
      <c r="L194" s="3">
        <v>221.54</v>
      </c>
    </row>
    <row r="195" spans="1:12" s="66" customFormat="1" ht="15.75" customHeight="1" x14ac:dyDescent="0.25">
      <c r="A195" s="6">
        <v>1</v>
      </c>
      <c r="B195" s="12" t="s">
        <v>110</v>
      </c>
      <c r="C195" s="6">
        <v>36</v>
      </c>
      <c r="D195" s="6">
        <v>2.17</v>
      </c>
      <c r="E195" s="6">
        <v>6.79</v>
      </c>
      <c r="F195" s="6">
        <v>13.15</v>
      </c>
      <c r="G195" s="6">
        <v>122.4</v>
      </c>
      <c r="H195" s="6">
        <v>37</v>
      </c>
      <c r="I195" s="6">
        <v>2.2599999999999998</v>
      </c>
      <c r="J195" s="6">
        <v>6.98</v>
      </c>
      <c r="K195" s="6">
        <v>13.52</v>
      </c>
      <c r="L195" s="6">
        <v>125.8</v>
      </c>
    </row>
    <row r="196" spans="1:12" s="66" customFormat="1" ht="15.75" customHeight="1" x14ac:dyDescent="0.25">
      <c r="A196" s="6">
        <v>413</v>
      </c>
      <c r="B196" s="11" t="s">
        <v>32</v>
      </c>
      <c r="C196" s="3">
        <v>150</v>
      </c>
      <c r="D196" s="3">
        <v>1.05</v>
      </c>
      <c r="E196" s="3">
        <v>1.2</v>
      </c>
      <c r="F196" s="3">
        <v>13.01</v>
      </c>
      <c r="G196" s="3">
        <v>66.989999999999995</v>
      </c>
      <c r="H196" s="3">
        <v>200</v>
      </c>
      <c r="I196" s="3">
        <v>1.4</v>
      </c>
      <c r="J196" s="3">
        <v>1.6</v>
      </c>
      <c r="K196" s="3">
        <v>17.350000000000001</v>
      </c>
      <c r="L196" s="3">
        <v>89.32</v>
      </c>
    </row>
    <row r="197" spans="1:12" s="87" customFormat="1" ht="15" customHeight="1" x14ac:dyDescent="0.25">
      <c r="A197" s="48" t="s">
        <v>111</v>
      </c>
      <c r="B197" s="154"/>
      <c r="C197" s="53">
        <f t="shared" ref="C197:H197" si="22">SUM(C194:C196)</f>
        <v>336</v>
      </c>
      <c r="D197" s="53">
        <f t="shared" si="22"/>
        <v>9.18</v>
      </c>
      <c r="E197" s="53">
        <f t="shared" si="22"/>
        <v>14.149999999999999</v>
      </c>
      <c r="F197" s="53">
        <f t="shared" si="22"/>
        <v>52.519999999999996</v>
      </c>
      <c r="G197" s="53">
        <f t="shared" si="22"/>
        <v>374.02</v>
      </c>
      <c r="H197" s="53">
        <f t="shared" si="22"/>
        <v>417</v>
      </c>
      <c r="I197" s="53">
        <f>SUM(I194:I196)</f>
        <v>10.82</v>
      </c>
      <c r="J197" s="53">
        <f>SUM(J194:J196)</f>
        <v>15.97</v>
      </c>
      <c r="K197" s="53">
        <f>SUM(K194:K196)</f>
        <v>59.81</v>
      </c>
      <c r="L197" s="53">
        <f>SUM(L194:L196)</f>
        <v>436.65999999999997</v>
      </c>
    </row>
    <row r="198" spans="1:12" s="87" customFormat="1" ht="15" customHeight="1" x14ac:dyDescent="0.25">
      <c r="A198" s="122"/>
      <c r="B198" s="122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</row>
    <row r="199" spans="1:12" s="66" customFormat="1" x14ac:dyDescent="0.25">
      <c r="A199" s="207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9"/>
    </row>
    <row r="200" spans="1:12" s="66" customFormat="1" x14ac:dyDescent="0.25">
      <c r="A200" s="6"/>
      <c r="B200" s="14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87" customFormat="1" ht="15" customHeight="1" x14ac:dyDescent="0.25">
      <c r="A201" s="155"/>
      <c r="B201" s="155"/>
      <c r="C201" s="155"/>
      <c r="D201" s="156"/>
      <c r="E201" s="156"/>
      <c r="F201" s="156"/>
      <c r="G201" s="156"/>
      <c r="H201" s="156"/>
      <c r="I201" s="156"/>
      <c r="J201" s="156"/>
      <c r="K201" s="156"/>
      <c r="L201" s="156"/>
    </row>
    <row r="202" spans="1:12" s="87" customFormat="1" ht="15" customHeight="1" x14ac:dyDescent="0.25">
      <c r="A202" s="229" t="s">
        <v>117</v>
      </c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1"/>
    </row>
    <row r="203" spans="1:12" s="66" customFormat="1" x14ac:dyDescent="0.25">
      <c r="A203" s="6">
        <v>87</v>
      </c>
      <c r="B203" s="11" t="s">
        <v>307</v>
      </c>
      <c r="C203" s="3">
        <v>150</v>
      </c>
      <c r="D203" s="3">
        <v>1.8</v>
      </c>
      <c r="E203" s="3">
        <v>2.85</v>
      </c>
      <c r="F203" s="3">
        <v>2.95</v>
      </c>
      <c r="G203" s="3">
        <v>59.27</v>
      </c>
      <c r="H203" s="3">
        <v>200</v>
      </c>
      <c r="I203" s="3">
        <v>2.4</v>
      </c>
      <c r="J203" s="3">
        <v>3.8</v>
      </c>
      <c r="K203" s="3">
        <v>3.93</v>
      </c>
      <c r="L203" s="3">
        <v>79</v>
      </c>
    </row>
    <row r="204" spans="1:12" s="66" customFormat="1" ht="15.75" customHeight="1" x14ac:dyDescent="0.25">
      <c r="A204" s="6">
        <v>315</v>
      </c>
      <c r="B204" s="12" t="s">
        <v>258</v>
      </c>
      <c r="C204" s="6">
        <v>200</v>
      </c>
      <c r="D204" s="6">
        <v>17.68</v>
      </c>
      <c r="E204" s="6">
        <v>11.32</v>
      </c>
      <c r="F204" s="6">
        <v>19.75</v>
      </c>
      <c r="G204" s="6">
        <v>273.33</v>
      </c>
      <c r="H204" s="6">
        <v>220</v>
      </c>
      <c r="I204" s="6">
        <v>19.45</v>
      </c>
      <c r="J204" s="6">
        <v>12.42</v>
      </c>
      <c r="K204" s="6">
        <v>21.73</v>
      </c>
      <c r="L204" s="6">
        <v>300.66000000000003</v>
      </c>
    </row>
    <row r="205" spans="1:12" s="66" customFormat="1" ht="15.75" customHeight="1" x14ac:dyDescent="0.25">
      <c r="A205" s="6">
        <v>394</v>
      </c>
      <c r="B205" s="10" t="s">
        <v>185</v>
      </c>
      <c r="C205" s="3">
        <v>150</v>
      </c>
      <c r="D205" s="3">
        <v>0.25</v>
      </c>
      <c r="E205" s="3">
        <v>0</v>
      </c>
      <c r="F205" s="3">
        <v>17</v>
      </c>
      <c r="G205" s="3">
        <v>68.989999999999995</v>
      </c>
      <c r="H205" s="3">
        <v>200</v>
      </c>
      <c r="I205" s="3">
        <v>0.33</v>
      </c>
      <c r="J205" s="3">
        <v>0</v>
      </c>
      <c r="K205" s="3">
        <v>22.67</v>
      </c>
      <c r="L205" s="3">
        <v>91.99</v>
      </c>
    </row>
    <row r="206" spans="1:12" s="66" customFormat="1" x14ac:dyDescent="0.25">
      <c r="A206" s="6" t="s">
        <v>113</v>
      </c>
      <c r="B206" s="10" t="s">
        <v>124</v>
      </c>
      <c r="C206" s="3">
        <v>40</v>
      </c>
      <c r="D206" s="3">
        <v>2.8</v>
      </c>
      <c r="E206" s="3">
        <v>0.28000000000000003</v>
      </c>
      <c r="F206" s="3">
        <v>19.96</v>
      </c>
      <c r="G206" s="3">
        <v>96</v>
      </c>
      <c r="H206" s="3">
        <v>50</v>
      </c>
      <c r="I206" s="3">
        <v>3.5</v>
      </c>
      <c r="J206" s="3">
        <v>0.35</v>
      </c>
      <c r="K206" s="3">
        <v>24.95</v>
      </c>
      <c r="L206" s="3">
        <v>120</v>
      </c>
    </row>
    <row r="207" spans="1:12" s="66" customFormat="1" x14ac:dyDescent="0.25">
      <c r="A207" s="6"/>
      <c r="B207" s="10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66" customFormat="1" x14ac:dyDescent="0.25">
      <c r="A208" s="6"/>
      <c r="B208" s="10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7" s="66" customFormat="1" x14ac:dyDescent="0.25">
      <c r="A209" s="6"/>
      <c r="B209" s="10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7" s="87" customFormat="1" ht="15" customHeight="1" x14ac:dyDescent="0.25">
      <c r="A210" s="155"/>
      <c r="B210" s="155"/>
      <c r="C210" s="155"/>
      <c r="D210" s="156"/>
      <c r="E210" s="156"/>
      <c r="F210" s="156"/>
      <c r="G210" s="156"/>
      <c r="H210" s="156"/>
      <c r="I210" s="156"/>
      <c r="J210" s="156"/>
      <c r="K210" s="156"/>
      <c r="L210" s="156"/>
    </row>
    <row r="211" spans="1:17" s="87" customFormat="1" ht="15" customHeight="1" x14ac:dyDescent="0.25">
      <c r="A211" s="229" t="s">
        <v>125</v>
      </c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1"/>
    </row>
    <row r="212" spans="1:17" s="66" customFormat="1" x14ac:dyDescent="0.25">
      <c r="A212" s="6" t="s">
        <v>113</v>
      </c>
      <c r="B212" s="120" t="s">
        <v>182</v>
      </c>
      <c r="C212" s="3">
        <v>200</v>
      </c>
      <c r="D212" s="3">
        <v>0</v>
      </c>
      <c r="E212" s="3">
        <v>0</v>
      </c>
      <c r="F212" s="3">
        <v>22</v>
      </c>
      <c r="G212" s="3">
        <v>90</v>
      </c>
      <c r="H212" s="3">
        <v>200</v>
      </c>
      <c r="I212" s="3">
        <v>0</v>
      </c>
      <c r="J212" s="3">
        <v>0</v>
      </c>
      <c r="K212" s="3">
        <v>22</v>
      </c>
      <c r="L212" s="3">
        <v>90</v>
      </c>
    </row>
    <row r="213" spans="1:17" s="87" customFormat="1" ht="15" customHeight="1" x14ac:dyDescent="0.25">
      <c r="A213" s="48" t="s">
        <v>111</v>
      </c>
      <c r="B213" s="154"/>
      <c r="C213" s="53">
        <f t="shared" ref="C213:L213" si="23">SUM(C212:C212)</f>
        <v>200</v>
      </c>
      <c r="D213" s="53">
        <f t="shared" si="23"/>
        <v>0</v>
      </c>
      <c r="E213" s="53">
        <f t="shared" si="23"/>
        <v>0</v>
      </c>
      <c r="F213" s="53">
        <f t="shared" si="23"/>
        <v>22</v>
      </c>
      <c r="G213" s="53">
        <f t="shared" si="23"/>
        <v>90</v>
      </c>
      <c r="H213" s="53">
        <f t="shared" si="23"/>
        <v>200</v>
      </c>
      <c r="I213" s="53">
        <f t="shared" si="23"/>
        <v>0</v>
      </c>
      <c r="J213" s="53">
        <f t="shared" si="23"/>
        <v>0</v>
      </c>
      <c r="K213" s="53">
        <f t="shared" si="23"/>
        <v>22</v>
      </c>
      <c r="L213" s="53">
        <f t="shared" si="23"/>
        <v>90</v>
      </c>
    </row>
    <row r="214" spans="1:17" s="87" customFormat="1" ht="15" customHeight="1" x14ac:dyDescent="0.25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</row>
    <row r="215" spans="1:17" s="87" customFormat="1" ht="15" customHeight="1" x14ac:dyDescent="0.25">
      <c r="A215" s="229" t="s">
        <v>129</v>
      </c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1"/>
    </row>
    <row r="216" spans="1:17" s="66" customFormat="1" ht="15.75" customHeight="1" x14ac:dyDescent="0.25">
      <c r="A216" s="6">
        <v>217</v>
      </c>
      <c r="B216" s="11" t="s">
        <v>51</v>
      </c>
      <c r="C216" s="3">
        <v>150</v>
      </c>
      <c r="D216" s="3">
        <v>19.07</v>
      </c>
      <c r="E216" s="3">
        <v>7.62</v>
      </c>
      <c r="F216" s="3">
        <v>19.34</v>
      </c>
      <c r="G216" s="3">
        <v>222.15</v>
      </c>
      <c r="H216" s="3">
        <v>200</v>
      </c>
      <c r="I216" s="3">
        <v>25.43</v>
      </c>
      <c r="J216" s="3">
        <v>10.16</v>
      </c>
      <c r="K216" s="3">
        <v>25.79</v>
      </c>
      <c r="L216" s="3">
        <v>296.2</v>
      </c>
    </row>
    <row r="217" spans="1:17" s="66" customFormat="1" x14ac:dyDescent="0.25">
      <c r="A217" s="6" t="s">
        <v>171</v>
      </c>
      <c r="B217" s="47" t="s">
        <v>189</v>
      </c>
      <c r="C217" s="3">
        <v>40</v>
      </c>
      <c r="D217" s="3">
        <v>3.1</v>
      </c>
      <c r="E217" s="3">
        <v>2.6</v>
      </c>
      <c r="F217" s="3">
        <v>19.32</v>
      </c>
      <c r="G217" s="3">
        <v>113.15</v>
      </c>
      <c r="H217" s="3">
        <v>60</v>
      </c>
      <c r="I217" s="3">
        <v>3.88</v>
      </c>
      <c r="J217" s="3">
        <v>3.25</v>
      </c>
      <c r="K217" s="3">
        <v>24.15</v>
      </c>
      <c r="L217" s="3">
        <v>141.44</v>
      </c>
      <c r="Q217" s="66" t="s">
        <v>223</v>
      </c>
    </row>
    <row r="218" spans="1:17" s="87" customFormat="1" ht="15" customHeight="1" x14ac:dyDescent="0.25">
      <c r="A218" s="53">
        <v>410</v>
      </c>
      <c r="B218" s="10" t="s">
        <v>130</v>
      </c>
      <c r="C218" s="32">
        <v>150</v>
      </c>
      <c r="D218" s="32">
        <v>4.4999999999999998E-2</v>
      </c>
      <c r="E218" s="32">
        <v>0</v>
      </c>
      <c r="F218" s="32">
        <v>4.51</v>
      </c>
      <c r="G218" s="32">
        <v>18.239999999999998</v>
      </c>
      <c r="H218" s="32">
        <v>200</v>
      </c>
      <c r="I218" s="32">
        <v>0.06</v>
      </c>
      <c r="J218" s="32">
        <v>0</v>
      </c>
      <c r="K218" s="32">
        <v>6.02</v>
      </c>
      <c r="L218" s="32">
        <v>24.32</v>
      </c>
    </row>
    <row r="219" spans="1:17" s="66" customFormat="1" ht="15.75" customHeight="1" x14ac:dyDescent="0.25">
      <c r="A219" s="6" t="s">
        <v>113</v>
      </c>
      <c r="B219" s="59" t="s">
        <v>169</v>
      </c>
      <c r="C219" s="6">
        <v>30</v>
      </c>
      <c r="D219" s="6">
        <v>0.3</v>
      </c>
      <c r="E219" s="6">
        <v>2.13</v>
      </c>
      <c r="F219" s="6">
        <v>20.010000000000002</v>
      </c>
      <c r="G219" s="6">
        <v>100.5</v>
      </c>
      <c r="H219" s="6">
        <v>30</v>
      </c>
      <c r="I219" s="6">
        <v>0.3</v>
      </c>
      <c r="J219" s="6">
        <v>2.13</v>
      </c>
      <c r="K219" s="6">
        <v>20.010000000000002</v>
      </c>
      <c r="L219" s="6">
        <v>100.5</v>
      </c>
    </row>
    <row r="220" spans="1:17" s="87" customFormat="1" ht="15" customHeight="1" x14ac:dyDescent="0.25">
      <c r="A220" s="12" t="s">
        <v>111</v>
      </c>
      <c r="B220" s="12"/>
      <c r="C220" s="53">
        <f t="shared" ref="C220:L220" si="24">SUM(C216:C219)</f>
        <v>370</v>
      </c>
      <c r="D220" s="53">
        <f t="shared" si="24"/>
        <v>22.515000000000004</v>
      </c>
      <c r="E220" s="53">
        <f t="shared" si="24"/>
        <v>12.350000000000001</v>
      </c>
      <c r="F220" s="53">
        <f t="shared" si="24"/>
        <v>63.179999999999993</v>
      </c>
      <c r="G220" s="53">
        <f t="shared" si="24"/>
        <v>454.04</v>
      </c>
      <c r="H220" s="53">
        <f t="shared" si="24"/>
        <v>490</v>
      </c>
      <c r="I220" s="53">
        <f t="shared" si="24"/>
        <v>29.669999999999998</v>
      </c>
      <c r="J220" s="53">
        <f t="shared" si="24"/>
        <v>15.54</v>
      </c>
      <c r="K220" s="53">
        <f t="shared" si="24"/>
        <v>75.97</v>
      </c>
      <c r="L220" s="53">
        <f t="shared" si="24"/>
        <v>562.46</v>
      </c>
    </row>
    <row r="221" spans="1:17" s="87" customFormat="1" x14ac:dyDescent="0.25">
      <c r="A221" s="157" t="s">
        <v>131</v>
      </c>
      <c r="B221" s="122"/>
      <c r="C221" s="157">
        <f>C220+C213+C209+C197+C200</f>
        <v>906</v>
      </c>
      <c r="D221" s="122"/>
      <c r="E221" s="122"/>
      <c r="F221" s="122"/>
      <c r="G221" s="157">
        <f>G194+G195+G196+G203+G204+G205+G206+G207+G208+G212+G216+G217+G218+G219</f>
        <v>1415.65</v>
      </c>
      <c r="H221" s="157">
        <f>H220+H213+H209+H197+H200</f>
        <v>1107</v>
      </c>
      <c r="I221" s="122"/>
      <c r="J221" s="122"/>
      <c r="K221" s="122"/>
      <c r="L221" s="157">
        <f>L194+L195+L196+L203+L204+L205+L206+L207+L208+L212+L216+L217+L218+L219</f>
        <v>1680.77</v>
      </c>
    </row>
    <row r="222" spans="1:17" s="87" customFormat="1" x14ac:dyDescent="0.25">
      <c r="A222" s="157"/>
      <c r="B222" s="122"/>
      <c r="C222" s="157"/>
      <c r="D222" s="122"/>
      <c r="E222" s="122"/>
      <c r="F222" s="122"/>
      <c r="G222" s="157"/>
      <c r="H222" s="157"/>
      <c r="I222" s="122"/>
      <c r="J222" s="122"/>
      <c r="K222" s="122"/>
      <c r="L222" s="157"/>
    </row>
    <row r="223" spans="1:17" s="87" customFormat="1" ht="15" customHeight="1" x14ac:dyDescent="0.25">
      <c r="A223" s="232">
        <v>45593</v>
      </c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1"/>
    </row>
    <row r="224" spans="1:17" s="87" customFormat="1" ht="15" customHeight="1" x14ac:dyDescent="0.25">
      <c r="A224" s="229" t="s">
        <v>116</v>
      </c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1"/>
    </row>
    <row r="225" spans="1:12" s="66" customFormat="1" ht="15" customHeight="1" x14ac:dyDescent="0.25">
      <c r="A225" s="6">
        <v>168</v>
      </c>
      <c r="B225" s="11" t="s">
        <v>58</v>
      </c>
      <c r="C225" s="3">
        <v>150</v>
      </c>
      <c r="D225" s="3">
        <v>4.79</v>
      </c>
      <c r="E225" s="3">
        <v>6.1</v>
      </c>
      <c r="F225" s="3">
        <v>25.68</v>
      </c>
      <c r="G225" s="3">
        <v>176.42</v>
      </c>
      <c r="H225" s="3">
        <v>180</v>
      </c>
      <c r="I225" s="3">
        <v>5.75</v>
      </c>
      <c r="J225" s="3">
        <v>7.32</v>
      </c>
      <c r="K225" s="3">
        <v>25.68</v>
      </c>
      <c r="L225" s="3">
        <v>211.71</v>
      </c>
    </row>
    <row r="226" spans="1:12" s="66" customFormat="1" ht="15.75" customHeight="1" x14ac:dyDescent="0.25">
      <c r="A226" s="6">
        <v>1</v>
      </c>
      <c r="B226" s="12" t="s">
        <v>110</v>
      </c>
      <c r="C226" s="6">
        <v>36</v>
      </c>
      <c r="D226" s="6">
        <v>2.17</v>
      </c>
      <c r="E226" s="6">
        <v>6.79</v>
      </c>
      <c r="F226" s="6">
        <v>13.15</v>
      </c>
      <c r="G226" s="6">
        <v>122.4</v>
      </c>
      <c r="H226" s="6">
        <v>37</v>
      </c>
      <c r="I226" s="6">
        <v>2.2599999999999998</v>
      </c>
      <c r="J226" s="6">
        <v>6.98</v>
      </c>
      <c r="K226" s="6">
        <v>13.52</v>
      </c>
      <c r="L226" s="6">
        <v>125.8</v>
      </c>
    </row>
    <row r="227" spans="1:12" s="87" customFormat="1" ht="15" customHeight="1" x14ac:dyDescent="0.25">
      <c r="A227" s="53">
        <v>410</v>
      </c>
      <c r="B227" s="10" t="s">
        <v>130</v>
      </c>
      <c r="C227" s="32">
        <v>150</v>
      </c>
      <c r="D227" s="32">
        <v>4.4999999999999998E-2</v>
      </c>
      <c r="E227" s="32">
        <v>0</v>
      </c>
      <c r="F227" s="32">
        <v>4.51</v>
      </c>
      <c r="G227" s="32">
        <v>18.239999999999998</v>
      </c>
      <c r="H227" s="32">
        <v>200</v>
      </c>
      <c r="I227" s="32">
        <v>0.06</v>
      </c>
      <c r="J227" s="32">
        <v>0</v>
      </c>
      <c r="K227" s="32">
        <v>6.02</v>
      </c>
      <c r="L227" s="32">
        <v>24.32</v>
      </c>
    </row>
    <row r="228" spans="1:12" s="87" customFormat="1" ht="15" customHeight="1" x14ac:dyDescent="0.25">
      <c r="A228" s="48" t="s">
        <v>111</v>
      </c>
      <c r="B228" s="154"/>
      <c r="C228" s="53">
        <f t="shared" ref="C228:H228" si="25">SUM(C225:C227)</f>
        <v>336</v>
      </c>
      <c r="D228" s="53">
        <f t="shared" si="25"/>
        <v>7.0049999999999999</v>
      </c>
      <c r="E228" s="53">
        <f t="shared" si="25"/>
        <v>12.89</v>
      </c>
      <c r="F228" s="53">
        <f t="shared" si="25"/>
        <v>43.339999999999996</v>
      </c>
      <c r="G228" s="53">
        <f t="shared" si="25"/>
        <v>317.06</v>
      </c>
      <c r="H228" s="53">
        <f t="shared" si="25"/>
        <v>417</v>
      </c>
      <c r="I228" s="53">
        <f>SUM(I225:I227)</f>
        <v>8.07</v>
      </c>
      <c r="J228" s="53">
        <f>SUM(J225:J227)</f>
        <v>14.3</v>
      </c>
      <c r="K228" s="53">
        <f>SUM(K225:K227)</f>
        <v>45.22</v>
      </c>
      <c r="L228" s="53">
        <f>SUM(L225:L227)</f>
        <v>361.83</v>
      </c>
    </row>
    <row r="229" spans="1:12" s="87" customFormat="1" ht="15" customHeight="1" x14ac:dyDescent="0.25">
      <c r="A229" s="122"/>
      <c r="B229" s="122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</row>
    <row r="230" spans="1:12" s="66" customFormat="1" x14ac:dyDescent="0.25">
      <c r="A230" s="207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9"/>
    </row>
    <row r="231" spans="1:12" s="66" customFormat="1" x14ac:dyDescent="0.25">
      <c r="A231" s="6"/>
      <c r="B231" s="14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87" customFormat="1" ht="15" customHeight="1" x14ac:dyDescent="0.25">
      <c r="A232" s="155"/>
      <c r="B232" s="155"/>
      <c r="C232" s="155"/>
      <c r="D232" s="156"/>
      <c r="E232" s="156"/>
      <c r="F232" s="156"/>
      <c r="G232" s="156"/>
      <c r="H232" s="156"/>
      <c r="I232" s="156"/>
      <c r="J232" s="156"/>
      <c r="K232" s="156"/>
      <c r="L232" s="156"/>
    </row>
    <row r="233" spans="1:12" s="87" customFormat="1" ht="15" customHeight="1" x14ac:dyDescent="0.25">
      <c r="A233" s="229" t="s">
        <v>117</v>
      </c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1"/>
    </row>
    <row r="234" spans="1:12" s="66" customFormat="1" x14ac:dyDescent="0.25">
      <c r="A234" s="6">
        <v>80</v>
      </c>
      <c r="B234" s="11" t="s">
        <v>53</v>
      </c>
      <c r="C234" s="3">
        <v>150</v>
      </c>
      <c r="D234" s="3">
        <v>3.02</v>
      </c>
      <c r="E234" s="3">
        <v>6.78</v>
      </c>
      <c r="F234" s="3">
        <v>19.43</v>
      </c>
      <c r="G234" s="3">
        <v>89.76</v>
      </c>
      <c r="H234" s="3">
        <v>200</v>
      </c>
      <c r="I234" s="3">
        <v>4.03</v>
      </c>
      <c r="J234" s="3">
        <v>9.0399999999999991</v>
      </c>
      <c r="K234" s="3">
        <v>25.91</v>
      </c>
      <c r="L234" s="3">
        <v>119.68</v>
      </c>
    </row>
    <row r="235" spans="1:12" s="66" customFormat="1" ht="16.5" customHeight="1" x14ac:dyDescent="0.25">
      <c r="A235" s="6">
        <v>292</v>
      </c>
      <c r="B235" s="11" t="s">
        <v>54</v>
      </c>
      <c r="C235" s="6">
        <v>200</v>
      </c>
      <c r="D235" s="3">
        <v>22.51</v>
      </c>
      <c r="E235" s="3">
        <v>18.600000000000001</v>
      </c>
      <c r="F235" s="3">
        <v>25.72</v>
      </c>
      <c r="G235" s="3">
        <v>299.10000000000002</v>
      </c>
      <c r="H235" s="6">
        <v>220</v>
      </c>
      <c r="I235" s="3">
        <v>24.76</v>
      </c>
      <c r="J235" s="3">
        <v>20.46</v>
      </c>
      <c r="K235" s="3">
        <v>28.29</v>
      </c>
      <c r="L235" s="3">
        <v>329.01</v>
      </c>
    </row>
    <row r="236" spans="1:12" s="66" customFormat="1" ht="15.75" customHeight="1" x14ac:dyDescent="0.25">
      <c r="A236" s="6">
        <v>396</v>
      </c>
      <c r="B236" s="11" t="s">
        <v>28</v>
      </c>
      <c r="C236" s="3">
        <v>150</v>
      </c>
      <c r="D236" s="3">
        <v>0.1</v>
      </c>
      <c r="E236" s="3">
        <v>0</v>
      </c>
      <c r="F236" s="3">
        <v>15.86</v>
      </c>
      <c r="G236" s="3">
        <v>63.8</v>
      </c>
      <c r="H236" s="3">
        <v>200</v>
      </c>
      <c r="I236" s="3">
        <v>0.13</v>
      </c>
      <c r="J236" s="3">
        <v>0</v>
      </c>
      <c r="K236" s="3">
        <v>21.15</v>
      </c>
      <c r="L236" s="3">
        <v>85.1</v>
      </c>
    </row>
    <row r="237" spans="1:12" s="66" customFormat="1" x14ac:dyDescent="0.25">
      <c r="A237" s="6" t="s">
        <v>113</v>
      </c>
      <c r="B237" s="10" t="s">
        <v>124</v>
      </c>
      <c r="C237" s="3">
        <v>40</v>
      </c>
      <c r="D237" s="3">
        <v>2.8</v>
      </c>
      <c r="E237" s="3">
        <v>0.28000000000000003</v>
      </c>
      <c r="F237" s="3">
        <v>19.96</v>
      </c>
      <c r="G237" s="3">
        <v>96</v>
      </c>
      <c r="H237" s="3">
        <v>50</v>
      </c>
      <c r="I237" s="3">
        <v>3.5</v>
      </c>
      <c r="J237" s="3">
        <v>0.35</v>
      </c>
      <c r="K237" s="3">
        <v>24.95</v>
      </c>
      <c r="L237" s="3">
        <v>120</v>
      </c>
    </row>
    <row r="238" spans="1:12" s="66" customFormat="1" hidden="1" x14ac:dyDescent="0.25">
      <c r="A238" s="6" t="s">
        <v>113</v>
      </c>
      <c r="B238" s="10" t="s">
        <v>124</v>
      </c>
      <c r="C238" s="3">
        <v>40</v>
      </c>
      <c r="D238" s="3">
        <v>2.8</v>
      </c>
      <c r="E238" s="3">
        <v>0.28000000000000003</v>
      </c>
      <c r="F238" s="3">
        <v>19.96</v>
      </c>
      <c r="G238" s="3">
        <v>96</v>
      </c>
      <c r="H238" s="3">
        <v>50</v>
      </c>
      <c r="I238" s="3">
        <v>3.5</v>
      </c>
      <c r="J238" s="3">
        <v>0.35</v>
      </c>
      <c r="K238" s="3">
        <v>24.95</v>
      </c>
      <c r="L238" s="3">
        <v>120</v>
      </c>
    </row>
    <row r="239" spans="1:12" s="66" customFormat="1" ht="15.75" customHeight="1" x14ac:dyDescent="0.25">
      <c r="A239" s="6" t="s">
        <v>113</v>
      </c>
      <c r="B239" s="12" t="s">
        <v>292</v>
      </c>
      <c r="C239" s="6">
        <v>40</v>
      </c>
      <c r="D239" s="6">
        <v>0</v>
      </c>
      <c r="E239" s="6">
        <v>0</v>
      </c>
      <c r="F239" s="6">
        <v>1.2</v>
      </c>
      <c r="G239" s="6">
        <v>4.8</v>
      </c>
      <c r="H239" s="6">
        <v>50</v>
      </c>
      <c r="I239" s="6">
        <v>0</v>
      </c>
      <c r="J239" s="6">
        <v>0</v>
      </c>
      <c r="K239" s="6">
        <v>1.5</v>
      </c>
      <c r="L239" s="6">
        <v>6</v>
      </c>
    </row>
    <row r="240" spans="1:12" s="66" customFormat="1" x14ac:dyDescent="0.25">
      <c r="A240" s="6"/>
      <c r="B240" s="10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4" s="87" customFormat="1" ht="15" customHeight="1" x14ac:dyDescent="0.25">
      <c r="A241" s="48" t="s">
        <v>111</v>
      </c>
      <c r="B241" s="154"/>
      <c r="C241" s="53">
        <f t="shared" ref="C241:K241" si="26">SUM(C234:C240)</f>
        <v>620</v>
      </c>
      <c r="D241" s="53">
        <f t="shared" si="26"/>
        <v>31.230000000000004</v>
      </c>
      <c r="E241" s="53">
        <f t="shared" si="26"/>
        <v>25.940000000000005</v>
      </c>
      <c r="F241" s="53">
        <f t="shared" si="26"/>
        <v>102.13000000000001</v>
      </c>
      <c r="G241" s="53">
        <f t="shared" si="26"/>
        <v>649.46</v>
      </c>
      <c r="H241" s="53">
        <f t="shared" si="26"/>
        <v>770</v>
      </c>
      <c r="I241" s="53">
        <f t="shared" si="26"/>
        <v>35.92</v>
      </c>
      <c r="J241" s="53">
        <f t="shared" si="26"/>
        <v>30.200000000000003</v>
      </c>
      <c r="K241" s="53">
        <f t="shared" si="26"/>
        <v>126.75</v>
      </c>
      <c r="L241" s="53">
        <f>SUM(L234:L240)</f>
        <v>779.79</v>
      </c>
    </row>
    <row r="242" spans="1:14" s="87" customFormat="1" ht="15" customHeight="1" x14ac:dyDescent="0.25">
      <c r="A242" s="155"/>
      <c r="B242" s="155"/>
      <c r="C242" s="155"/>
      <c r="D242" s="156"/>
      <c r="E242" s="156"/>
      <c r="F242" s="156"/>
      <c r="G242" s="156"/>
      <c r="H242" s="156"/>
      <c r="I242" s="156"/>
      <c r="J242" s="156"/>
      <c r="K242" s="156"/>
      <c r="L242" s="156"/>
    </row>
    <row r="243" spans="1:14" s="87" customFormat="1" ht="15" customHeight="1" x14ac:dyDescent="0.25">
      <c r="A243" s="229" t="s">
        <v>125</v>
      </c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1"/>
    </row>
    <row r="244" spans="1:14" x14ac:dyDescent="0.25">
      <c r="A244" s="6" t="s">
        <v>113</v>
      </c>
      <c r="B244" s="17" t="s">
        <v>266</v>
      </c>
      <c r="C244" s="1">
        <v>208</v>
      </c>
      <c r="D244" s="1">
        <v>5.82</v>
      </c>
      <c r="E244" s="1">
        <v>6.66</v>
      </c>
      <c r="F244" s="1">
        <v>17.47</v>
      </c>
      <c r="G244" s="1">
        <v>153.9</v>
      </c>
      <c r="H244" s="1">
        <v>208</v>
      </c>
      <c r="I244" s="1">
        <v>5.82</v>
      </c>
      <c r="J244" s="1">
        <v>6.66</v>
      </c>
      <c r="K244" s="1">
        <v>17.47</v>
      </c>
      <c r="L244" s="1">
        <v>153.9</v>
      </c>
    </row>
    <row r="245" spans="1:14" s="87" customFormat="1" ht="15" customHeight="1" x14ac:dyDescent="0.25">
      <c r="A245" s="48" t="s">
        <v>111</v>
      </c>
      <c r="B245" s="154"/>
      <c r="C245" s="53">
        <f t="shared" ref="C245:L245" si="27">SUM(C244:C244)</f>
        <v>208</v>
      </c>
      <c r="D245" s="53">
        <f t="shared" si="27"/>
        <v>5.82</v>
      </c>
      <c r="E245" s="53">
        <f t="shared" si="27"/>
        <v>6.66</v>
      </c>
      <c r="F245" s="53">
        <f t="shared" si="27"/>
        <v>17.47</v>
      </c>
      <c r="G245" s="53">
        <f t="shared" si="27"/>
        <v>153.9</v>
      </c>
      <c r="H245" s="53">
        <f t="shared" si="27"/>
        <v>208</v>
      </c>
      <c r="I245" s="53">
        <f t="shared" si="27"/>
        <v>5.82</v>
      </c>
      <c r="J245" s="53">
        <f t="shared" si="27"/>
        <v>6.66</v>
      </c>
      <c r="K245" s="53">
        <f t="shared" si="27"/>
        <v>17.47</v>
      </c>
      <c r="L245" s="53">
        <f t="shared" si="27"/>
        <v>153.9</v>
      </c>
    </row>
    <row r="246" spans="1:14" s="87" customFormat="1" ht="15" customHeight="1" x14ac:dyDescent="0.25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</row>
    <row r="247" spans="1:14" s="87" customFormat="1" ht="15" customHeight="1" x14ac:dyDescent="0.25">
      <c r="A247" s="229" t="s">
        <v>129</v>
      </c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1"/>
    </row>
    <row r="248" spans="1:14" s="66" customFormat="1" ht="15.75" customHeight="1" x14ac:dyDescent="0.25">
      <c r="A248" s="6">
        <v>220</v>
      </c>
      <c r="B248" s="11" t="s">
        <v>64</v>
      </c>
      <c r="C248" s="3">
        <v>150</v>
      </c>
      <c r="D248" s="3">
        <v>7.56</v>
      </c>
      <c r="E248" s="3">
        <v>10.39</v>
      </c>
      <c r="F248" s="3">
        <v>0.79</v>
      </c>
      <c r="G248" s="3">
        <v>228.45</v>
      </c>
      <c r="H248" s="3">
        <v>200</v>
      </c>
      <c r="I248" s="3">
        <v>10.1</v>
      </c>
      <c r="J248" s="3">
        <v>13.85</v>
      </c>
      <c r="K248" s="3">
        <v>1.1000000000000001</v>
      </c>
      <c r="L248" s="3">
        <v>304.60000000000002</v>
      </c>
    </row>
    <row r="249" spans="1:14" s="87" customFormat="1" ht="15.75" customHeight="1" x14ac:dyDescent="0.25">
      <c r="A249" s="6">
        <v>472</v>
      </c>
      <c r="B249" s="11" t="s">
        <v>92</v>
      </c>
      <c r="C249" s="3">
        <v>40</v>
      </c>
      <c r="D249" s="3">
        <v>2.71</v>
      </c>
      <c r="E249" s="3">
        <v>5.58</v>
      </c>
      <c r="F249" s="3">
        <v>20.85</v>
      </c>
      <c r="G249" s="3">
        <v>144.80000000000001</v>
      </c>
      <c r="H249" s="3">
        <v>60</v>
      </c>
      <c r="I249" s="3">
        <v>4.0599999999999996</v>
      </c>
      <c r="J249" s="3">
        <v>8.3699999999999992</v>
      </c>
      <c r="K249" s="3">
        <v>31.28</v>
      </c>
      <c r="L249" s="3">
        <v>217.2</v>
      </c>
    </row>
    <row r="250" spans="1:14" s="87" customFormat="1" ht="15" customHeight="1" x14ac:dyDescent="0.25">
      <c r="A250" s="53">
        <v>410</v>
      </c>
      <c r="B250" s="10" t="s">
        <v>130</v>
      </c>
      <c r="C250" s="32">
        <v>150</v>
      </c>
      <c r="D250" s="32">
        <v>4.4999999999999998E-2</v>
      </c>
      <c r="E250" s="32">
        <v>0</v>
      </c>
      <c r="F250" s="32">
        <v>4.51</v>
      </c>
      <c r="G250" s="32">
        <v>18.239999999999998</v>
      </c>
      <c r="H250" s="32">
        <v>200</v>
      </c>
      <c r="I250" s="32">
        <v>0.06</v>
      </c>
      <c r="J250" s="32">
        <v>0</v>
      </c>
      <c r="K250" s="32">
        <v>6.02</v>
      </c>
      <c r="L250" s="32">
        <v>24.32</v>
      </c>
    </row>
    <row r="251" spans="1:14" s="87" customFormat="1" ht="15" customHeight="1" x14ac:dyDescent="0.25">
      <c r="A251" s="12" t="s">
        <v>111</v>
      </c>
      <c r="B251" s="12"/>
      <c r="C251" s="53">
        <f t="shared" ref="C251:K251" si="28">SUM(C248:C250)</f>
        <v>340</v>
      </c>
      <c r="D251" s="53">
        <f t="shared" si="28"/>
        <v>10.315</v>
      </c>
      <c r="E251" s="53">
        <f t="shared" si="28"/>
        <v>15.97</v>
      </c>
      <c r="F251" s="53">
        <f t="shared" si="28"/>
        <v>26.15</v>
      </c>
      <c r="G251" s="53">
        <f t="shared" si="28"/>
        <v>391.49</v>
      </c>
      <c r="H251" s="53">
        <f t="shared" si="28"/>
        <v>460</v>
      </c>
      <c r="I251" s="53">
        <f t="shared" si="28"/>
        <v>14.22</v>
      </c>
      <c r="J251" s="53">
        <f t="shared" si="28"/>
        <v>22.22</v>
      </c>
      <c r="K251" s="53">
        <f t="shared" si="28"/>
        <v>38.400000000000006</v>
      </c>
      <c r="L251" s="53">
        <f>SUM(L248:L250)</f>
        <v>546.12</v>
      </c>
    </row>
    <row r="252" spans="1:14" s="87" customFormat="1" x14ac:dyDescent="0.25">
      <c r="A252" s="157" t="s">
        <v>131</v>
      </c>
      <c r="B252" s="122"/>
      <c r="C252" s="157">
        <f>C251+C245+C241+C228+C231</f>
        <v>1504</v>
      </c>
      <c r="D252" s="122"/>
      <c r="E252" s="122"/>
      <c r="F252" s="122"/>
      <c r="G252" s="157">
        <f>G225+G226+G227+G234+G235+G236+G237+G239+G244+G248+G249+G250</f>
        <v>1415.91</v>
      </c>
      <c r="H252" s="157">
        <f>H251+H245+H241+H228+H231</f>
        <v>1855</v>
      </c>
      <c r="I252" s="122"/>
      <c r="J252" s="122"/>
      <c r="K252" s="122"/>
      <c r="L252" s="157">
        <f>L225+L226+L227+L234+L235+L236+L237+L239+L244+L248+L249+L250</f>
        <v>1721.6399999999999</v>
      </c>
    </row>
    <row r="253" spans="1:14" s="87" customFormat="1" x14ac:dyDescent="0.25">
      <c r="A253" s="157"/>
      <c r="B253" s="122"/>
      <c r="C253" s="157"/>
      <c r="D253" s="122"/>
      <c r="E253" s="122"/>
      <c r="F253" s="122"/>
      <c r="G253" s="157"/>
      <c r="H253" s="157"/>
      <c r="I253" s="122"/>
      <c r="J253" s="122"/>
      <c r="K253" s="122"/>
      <c r="L253" s="157"/>
    </row>
    <row r="254" spans="1:14" s="87" customFormat="1" ht="15" customHeight="1" x14ac:dyDescent="0.25">
      <c r="A254" s="232">
        <v>45594</v>
      </c>
      <c r="B254" s="230"/>
      <c r="C254" s="230"/>
      <c r="D254" s="230"/>
      <c r="E254" s="230"/>
      <c r="F254" s="230"/>
      <c r="G254" s="230"/>
      <c r="H254" s="230"/>
      <c r="I254" s="230"/>
      <c r="J254" s="230"/>
      <c r="K254" s="230"/>
      <c r="L254" s="231"/>
      <c r="N254" s="87" t="s">
        <v>223</v>
      </c>
    </row>
    <row r="255" spans="1:14" s="87" customFormat="1" ht="15" customHeight="1" x14ac:dyDescent="0.25">
      <c r="A255" s="229" t="s">
        <v>116</v>
      </c>
      <c r="B255" s="230"/>
      <c r="C255" s="230"/>
      <c r="D255" s="230"/>
      <c r="E255" s="230"/>
      <c r="F255" s="230"/>
      <c r="G255" s="230"/>
      <c r="H255" s="230"/>
      <c r="I255" s="230"/>
      <c r="J255" s="230"/>
      <c r="K255" s="230"/>
      <c r="L255" s="231"/>
    </row>
    <row r="256" spans="1:14" s="66" customFormat="1" ht="15.75" customHeight="1" x14ac:dyDescent="0.25">
      <c r="A256" s="6">
        <v>168</v>
      </c>
      <c r="B256" s="11" t="s">
        <v>22</v>
      </c>
      <c r="C256" s="3">
        <v>150</v>
      </c>
      <c r="D256" s="3">
        <v>7.35</v>
      </c>
      <c r="E256" s="3">
        <v>10.46</v>
      </c>
      <c r="F256" s="3">
        <v>31.3</v>
      </c>
      <c r="G256" s="3">
        <v>248.69</v>
      </c>
      <c r="H256" s="3">
        <v>180</v>
      </c>
      <c r="I256" s="3">
        <v>8.82</v>
      </c>
      <c r="J256" s="3">
        <v>12.56</v>
      </c>
      <c r="K256" s="3">
        <v>37.56</v>
      </c>
      <c r="L256" s="3">
        <v>298.43</v>
      </c>
    </row>
    <row r="257" spans="1:12" s="66" customFormat="1" ht="15.75" customHeight="1" x14ac:dyDescent="0.25">
      <c r="A257" s="6">
        <v>2</v>
      </c>
      <c r="B257" s="64" t="s">
        <v>135</v>
      </c>
      <c r="C257" s="6">
        <v>42</v>
      </c>
      <c r="D257" s="6">
        <v>2.17</v>
      </c>
      <c r="E257" s="6">
        <v>6.79</v>
      </c>
      <c r="F257" s="6">
        <v>13.15</v>
      </c>
      <c r="G257" s="6">
        <v>136.91999999999999</v>
      </c>
      <c r="H257" s="6">
        <v>44</v>
      </c>
      <c r="I257" s="6">
        <v>2.2599999999999998</v>
      </c>
      <c r="J257" s="6">
        <v>6.98</v>
      </c>
      <c r="K257" s="6">
        <v>13.52</v>
      </c>
      <c r="L257" s="6">
        <v>142.74</v>
      </c>
    </row>
    <row r="258" spans="1:12" s="87" customFormat="1" ht="15" customHeight="1" x14ac:dyDescent="0.25">
      <c r="A258" s="53">
        <v>410</v>
      </c>
      <c r="B258" s="10" t="s">
        <v>130</v>
      </c>
      <c r="C258" s="32">
        <v>150</v>
      </c>
      <c r="D258" s="32">
        <v>4.4999999999999998E-2</v>
      </c>
      <c r="E258" s="32">
        <v>0</v>
      </c>
      <c r="F258" s="32">
        <v>4.51</v>
      </c>
      <c r="G258" s="32">
        <v>18.239999999999998</v>
      </c>
      <c r="H258" s="32">
        <v>200</v>
      </c>
      <c r="I258" s="32">
        <v>0.06</v>
      </c>
      <c r="J258" s="32">
        <v>0</v>
      </c>
      <c r="K258" s="32">
        <v>6.02</v>
      </c>
      <c r="L258" s="32">
        <v>18.239999999999998</v>
      </c>
    </row>
    <row r="259" spans="1:12" s="87" customFormat="1" ht="15" customHeight="1" x14ac:dyDescent="0.25">
      <c r="A259" s="48" t="s">
        <v>111</v>
      </c>
      <c r="B259" s="154"/>
      <c r="C259" s="53">
        <f t="shared" ref="C259:H259" si="29">SUM(C256:C258)</f>
        <v>342</v>
      </c>
      <c r="D259" s="53">
        <f t="shared" si="29"/>
        <v>9.5649999999999995</v>
      </c>
      <c r="E259" s="53">
        <f t="shared" si="29"/>
        <v>17.25</v>
      </c>
      <c r="F259" s="53">
        <f t="shared" si="29"/>
        <v>48.96</v>
      </c>
      <c r="G259" s="53">
        <f t="shared" si="29"/>
        <v>403.85</v>
      </c>
      <c r="H259" s="53">
        <f t="shared" si="29"/>
        <v>424</v>
      </c>
      <c r="I259" s="53">
        <f>SUM(I256:I258)</f>
        <v>11.14</v>
      </c>
      <c r="J259" s="53">
        <f>SUM(J256:J258)</f>
        <v>19.54</v>
      </c>
      <c r="K259" s="53">
        <f>SUM(K256:K258)</f>
        <v>57.099999999999994</v>
      </c>
      <c r="L259" s="53">
        <f>SUM(L256:L258)</f>
        <v>459.41</v>
      </c>
    </row>
    <row r="260" spans="1:12" s="87" customFormat="1" ht="15" customHeight="1" x14ac:dyDescent="0.25">
      <c r="A260" s="122"/>
      <c r="B260" s="122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</row>
    <row r="261" spans="1:12" s="66" customFormat="1" x14ac:dyDescent="0.25">
      <c r="A261" s="207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9"/>
    </row>
    <row r="262" spans="1:12" s="66" customFormat="1" x14ac:dyDescent="0.25">
      <c r="A262" s="6"/>
      <c r="B262" s="14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87" customFormat="1" ht="15" customHeight="1" x14ac:dyDescent="0.25">
      <c r="A263" s="155"/>
      <c r="B263" s="155"/>
      <c r="C263" s="155"/>
      <c r="D263" s="156"/>
      <c r="E263" s="156"/>
      <c r="F263" s="156"/>
      <c r="G263" s="156"/>
      <c r="H263" s="156"/>
      <c r="I263" s="156"/>
      <c r="J263" s="156"/>
      <c r="K263" s="156"/>
      <c r="L263" s="156"/>
    </row>
    <row r="264" spans="1:12" s="87" customFormat="1" ht="15" customHeight="1" x14ac:dyDescent="0.25">
      <c r="A264" s="229" t="s">
        <v>117</v>
      </c>
      <c r="B264" s="230"/>
      <c r="C264" s="230"/>
      <c r="D264" s="230"/>
      <c r="E264" s="230"/>
      <c r="F264" s="230"/>
      <c r="G264" s="230"/>
      <c r="H264" s="230"/>
      <c r="I264" s="230"/>
      <c r="J264" s="230"/>
      <c r="K264" s="230"/>
      <c r="L264" s="231"/>
    </row>
    <row r="265" spans="1:12" s="66" customFormat="1" ht="15" customHeight="1" x14ac:dyDescent="0.25">
      <c r="A265" s="6">
        <v>91</v>
      </c>
      <c r="B265" s="12" t="s">
        <v>85</v>
      </c>
      <c r="C265" s="3">
        <v>150</v>
      </c>
      <c r="D265" s="3">
        <v>6</v>
      </c>
      <c r="E265" s="3">
        <v>8.85</v>
      </c>
      <c r="F265" s="3">
        <v>9.24</v>
      </c>
      <c r="G265" s="3">
        <v>155.24</v>
      </c>
      <c r="H265" s="3">
        <v>200</v>
      </c>
      <c r="I265" s="3">
        <v>8</v>
      </c>
      <c r="J265" s="3">
        <v>11.8</v>
      </c>
      <c r="K265" s="3">
        <v>12.32</v>
      </c>
      <c r="L265" s="3">
        <v>206.99</v>
      </c>
    </row>
    <row r="266" spans="1:12" s="66" customFormat="1" x14ac:dyDescent="0.25">
      <c r="A266" s="6">
        <v>332</v>
      </c>
      <c r="B266" s="12" t="s">
        <v>90</v>
      </c>
      <c r="C266" s="6">
        <v>120</v>
      </c>
      <c r="D266" s="6">
        <v>2.92</v>
      </c>
      <c r="E266" s="6">
        <v>4.29</v>
      </c>
      <c r="F266" s="6">
        <v>29.34</v>
      </c>
      <c r="G266" s="6">
        <v>167.76</v>
      </c>
      <c r="H266" s="3">
        <v>130</v>
      </c>
      <c r="I266" s="6">
        <v>3.16</v>
      </c>
      <c r="J266" s="6">
        <v>4.6500000000000004</v>
      </c>
      <c r="K266" s="6">
        <v>31.79</v>
      </c>
      <c r="L266" s="6">
        <v>181.74</v>
      </c>
    </row>
    <row r="267" spans="1:12" s="66" customFormat="1" x14ac:dyDescent="0.25">
      <c r="A267" s="6">
        <v>299</v>
      </c>
      <c r="B267" s="12" t="s">
        <v>315</v>
      </c>
      <c r="C267" s="3">
        <v>60</v>
      </c>
      <c r="D267" s="3">
        <v>5.67</v>
      </c>
      <c r="E267" s="3">
        <v>13.74</v>
      </c>
      <c r="F267" s="3">
        <v>1.34</v>
      </c>
      <c r="G267" s="3">
        <v>154.05000000000001</v>
      </c>
      <c r="H267" s="3">
        <v>70</v>
      </c>
      <c r="I267" s="3">
        <v>6.61</v>
      </c>
      <c r="J267" s="3">
        <v>16.03</v>
      </c>
      <c r="K267" s="3">
        <v>1.56</v>
      </c>
      <c r="L267" s="3">
        <v>179.92</v>
      </c>
    </row>
    <row r="268" spans="1:12" s="66" customFormat="1" x14ac:dyDescent="0.25">
      <c r="A268" s="6">
        <v>366</v>
      </c>
      <c r="B268" s="47" t="s">
        <v>36</v>
      </c>
      <c r="C268" s="3">
        <v>30</v>
      </c>
      <c r="D268" s="3">
        <v>0.16</v>
      </c>
      <c r="E268" s="3">
        <v>1.1000000000000001</v>
      </c>
      <c r="F268" s="3">
        <v>1.57</v>
      </c>
      <c r="G268" s="3">
        <v>16.850000000000001</v>
      </c>
      <c r="H268" s="3">
        <v>30</v>
      </c>
      <c r="I268" s="3">
        <v>0.16</v>
      </c>
      <c r="J268" s="3">
        <v>1.1000000000000001</v>
      </c>
      <c r="K268" s="3">
        <v>1.57</v>
      </c>
      <c r="L268" s="3">
        <v>16.850000000000001</v>
      </c>
    </row>
    <row r="269" spans="1:12" s="66" customFormat="1" ht="15.75" customHeight="1" x14ac:dyDescent="0.25">
      <c r="A269" s="6">
        <v>394</v>
      </c>
      <c r="B269" s="11" t="s">
        <v>156</v>
      </c>
      <c r="C269" s="3">
        <v>150</v>
      </c>
      <c r="D269" s="3">
        <v>0.12</v>
      </c>
      <c r="E269" s="3">
        <v>0</v>
      </c>
      <c r="F269" s="3">
        <v>11.24</v>
      </c>
      <c r="G269" s="3">
        <v>45.48</v>
      </c>
      <c r="H269" s="3">
        <v>200</v>
      </c>
      <c r="I269" s="3">
        <v>0.16</v>
      </c>
      <c r="J269" s="3">
        <v>0</v>
      </c>
      <c r="K269" s="3">
        <v>14.99</v>
      </c>
      <c r="L269" s="3">
        <v>60.64</v>
      </c>
    </row>
    <row r="270" spans="1:12" s="87" customFormat="1" ht="15" customHeight="1" x14ac:dyDescent="0.25">
      <c r="A270" s="125" t="s">
        <v>113</v>
      </c>
      <c r="B270" s="10" t="s">
        <v>124</v>
      </c>
      <c r="C270" s="32">
        <v>40</v>
      </c>
      <c r="D270" s="32">
        <v>2.8</v>
      </c>
      <c r="E270" s="32">
        <v>0.28000000000000003</v>
      </c>
      <c r="F270" s="32">
        <v>19.96</v>
      </c>
      <c r="G270" s="32">
        <v>96</v>
      </c>
      <c r="H270" s="32">
        <v>50</v>
      </c>
      <c r="I270" s="32">
        <v>2.8</v>
      </c>
      <c r="J270" s="32">
        <v>0.28000000000000003</v>
      </c>
      <c r="K270" s="32">
        <v>19.96</v>
      </c>
      <c r="L270" s="32">
        <v>120</v>
      </c>
    </row>
    <row r="271" spans="1:12" s="87" customFormat="1" ht="15" customHeight="1" x14ac:dyDescent="0.25">
      <c r="A271" s="48" t="s">
        <v>111</v>
      </c>
      <c r="B271" s="154"/>
      <c r="C271" s="53">
        <f t="shared" ref="C271:L271" si="30">SUM(C265:C270)</f>
        <v>550</v>
      </c>
      <c r="D271" s="53">
        <f t="shared" si="30"/>
        <v>17.669999999999998</v>
      </c>
      <c r="E271" s="53">
        <f t="shared" si="30"/>
        <v>28.260000000000005</v>
      </c>
      <c r="F271" s="53">
        <f t="shared" si="30"/>
        <v>72.69</v>
      </c>
      <c r="G271" s="53">
        <f t="shared" si="30"/>
        <v>635.38</v>
      </c>
      <c r="H271" s="53">
        <f t="shared" si="30"/>
        <v>680</v>
      </c>
      <c r="I271" s="53">
        <f t="shared" si="30"/>
        <v>20.89</v>
      </c>
      <c r="J271" s="53">
        <f t="shared" si="30"/>
        <v>33.860000000000007</v>
      </c>
      <c r="K271" s="53">
        <f t="shared" si="30"/>
        <v>82.19</v>
      </c>
      <c r="L271" s="53">
        <f t="shared" si="30"/>
        <v>766.14</v>
      </c>
    </row>
    <row r="272" spans="1:12" s="87" customFormat="1" ht="15" customHeight="1" x14ac:dyDescent="0.25">
      <c r="A272" s="155"/>
      <c r="B272" s="155"/>
      <c r="C272" s="155"/>
      <c r="D272" s="156"/>
      <c r="E272" s="156"/>
      <c r="F272" s="156"/>
      <c r="G272" s="156"/>
      <c r="H272" s="156"/>
      <c r="I272" s="156"/>
      <c r="J272" s="156"/>
      <c r="K272" s="156"/>
      <c r="L272" s="156"/>
    </row>
    <row r="273" spans="1:12" s="87" customFormat="1" ht="15" customHeight="1" x14ac:dyDescent="0.25">
      <c r="A273" s="229" t="s">
        <v>125</v>
      </c>
      <c r="B273" s="230"/>
      <c r="C273" s="230"/>
      <c r="D273" s="230"/>
      <c r="E273" s="230"/>
      <c r="F273" s="230"/>
      <c r="G273" s="230"/>
      <c r="H273" s="230"/>
      <c r="I273" s="230"/>
      <c r="J273" s="230"/>
      <c r="K273" s="230"/>
      <c r="L273" s="231"/>
    </row>
    <row r="274" spans="1:12" s="66" customFormat="1" ht="15.75" customHeight="1" x14ac:dyDescent="0.25">
      <c r="A274" s="6" t="s">
        <v>113</v>
      </c>
      <c r="B274" s="59" t="s">
        <v>128</v>
      </c>
      <c r="C274" s="6">
        <v>150</v>
      </c>
      <c r="D274" s="6">
        <v>4.5</v>
      </c>
      <c r="E274" s="6">
        <v>4.8</v>
      </c>
      <c r="F274" s="6">
        <v>7.05</v>
      </c>
      <c r="G274" s="6">
        <v>87</v>
      </c>
      <c r="H274" s="6">
        <v>200</v>
      </c>
      <c r="I274" s="6">
        <v>6</v>
      </c>
      <c r="J274" s="6">
        <v>6.4</v>
      </c>
      <c r="K274" s="6">
        <v>9.4</v>
      </c>
      <c r="L274" s="6">
        <v>116</v>
      </c>
    </row>
    <row r="275" spans="1:12" s="66" customFormat="1" ht="15.75" customHeight="1" x14ac:dyDescent="0.25">
      <c r="A275" s="6"/>
      <c r="B275" s="12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1:12" s="87" customFormat="1" ht="15" customHeight="1" x14ac:dyDescent="0.25">
      <c r="A276" s="48" t="s">
        <v>111</v>
      </c>
      <c r="B276" s="154"/>
      <c r="C276" s="53">
        <f t="shared" ref="C276:L276" si="31">SUM(C274:C274)</f>
        <v>150</v>
      </c>
      <c r="D276" s="53">
        <f t="shared" si="31"/>
        <v>4.5</v>
      </c>
      <c r="E276" s="53">
        <f t="shared" si="31"/>
        <v>4.8</v>
      </c>
      <c r="F276" s="53">
        <f t="shared" si="31"/>
        <v>7.05</v>
      </c>
      <c r="G276" s="53">
        <f t="shared" si="31"/>
        <v>87</v>
      </c>
      <c r="H276" s="53">
        <f t="shared" si="31"/>
        <v>200</v>
      </c>
      <c r="I276" s="53">
        <f t="shared" si="31"/>
        <v>6</v>
      </c>
      <c r="J276" s="53">
        <f t="shared" si="31"/>
        <v>6.4</v>
      </c>
      <c r="K276" s="53">
        <f t="shared" si="31"/>
        <v>9.4</v>
      </c>
      <c r="L276" s="53">
        <f t="shared" si="31"/>
        <v>116</v>
      </c>
    </row>
    <row r="277" spans="1:12" s="87" customFormat="1" ht="15" customHeight="1" x14ac:dyDescent="0.25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</row>
    <row r="278" spans="1:12" s="87" customFormat="1" ht="15" customHeight="1" x14ac:dyDescent="0.25">
      <c r="A278" s="229" t="s">
        <v>129</v>
      </c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1"/>
    </row>
    <row r="279" spans="1:12" s="66" customFormat="1" ht="15.75" customHeight="1" x14ac:dyDescent="0.25">
      <c r="A279" s="6">
        <v>338</v>
      </c>
      <c r="B279" s="11" t="s">
        <v>57</v>
      </c>
      <c r="C279" s="3">
        <v>180</v>
      </c>
      <c r="D279" s="3">
        <v>3.78</v>
      </c>
      <c r="E279" s="3">
        <v>8.2799999999999994</v>
      </c>
      <c r="F279" s="3">
        <v>19.03</v>
      </c>
      <c r="G279" s="3">
        <v>185.4</v>
      </c>
      <c r="H279" s="3">
        <v>200</v>
      </c>
      <c r="I279" s="3">
        <v>4.2</v>
      </c>
      <c r="J279" s="3">
        <v>9.1999999999999993</v>
      </c>
      <c r="K279" s="3">
        <v>21.4</v>
      </c>
      <c r="L279" s="3">
        <v>206</v>
      </c>
    </row>
    <row r="280" spans="1:12" s="66" customFormat="1" x14ac:dyDescent="0.25">
      <c r="A280" s="6" t="s">
        <v>113</v>
      </c>
      <c r="B280" s="12" t="s">
        <v>112</v>
      </c>
      <c r="C280" s="6">
        <v>30</v>
      </c>
      <c r="D280" s="6">
        <v>2.25</v>
      </c>
      <c r="E280" s="6">
        <v>4.5</v>
      </c>
      <c r="F280" s="6">
        <v>20.399999999999999</v>
      </c>
      <c r="G280" s="6">
        <v>132</v>
      </c>
      <c r="H280" s="6">
        <v>30</v>
      </c>
      <c r="I280" s="6">
        <v>2.25</v>
      </c>
      <c r="J280" s="6">
        <v>4.5</v>
      </c>
      <c r="K280" s="6">
        <v>20.399999999999999</v>
      </c>
      <c r="L280" s="6">
        <v>132</v>
      </c>
    </row>
    <row r="281" spans="1:12" s="87" customFormat="1" ht="15" customHeight="1" x14ac:dyDescent="0.25">
      <c r="A281" s="53">
        <v>410</v>
      </c>
      <c r="B281" s="10" t="s">
        <v>130</v>
      </c>
      <c r="C281" s="32">
        <v>150</v>
      </c>
      <c r="D281" s="32">
        <v>4.4999999999999998E-2</v>
      </c>
      <c r="E281" s="32">
        <v>0</v>
      </c>
      <c r="F281" s="32">
        <v>4.51</v>
      </c>
      <c r="G281" s="32">
        <v>18.239999999999998</v>
      </c>
      <c r="H281" s="32">
        <v>200</v>
      </c>
      <c r="I281" s="32">
        <v>0.06</v>
      </c>
      <c r="J281" s="32">
        <v>0</v>
      </c>
      <c r="K281" s="32">
        <v>6.02</v>
      </c>
      <c r="L281" s="32">
        <v>18.239999999999998</v>
      </c>
    </row>
    <row r="282" spans="1:12" s="87" customFormat="1" ht="15" customHeight="1" x14ac:dyDescent="0.25">
      <c r="A282" s="125"/>
      <c r="B282" s="10"/>
      <c r="C282" s="32"/>
      <c r="D282" s="32"/>
      <c r="E282" s="32"/>
      <c r="F282" s="32"/>
      <c r="G282" s="32"/>
      <c r="H282" s="32"/>
      <c r="I282" s="32"/>
      <c r="J282" s="32"/>
      <c r="K282" s="32"/>
      <c r="L282" s="32"/>
    </row>
    <row r="283" spans="1:12" s="87" customFormat="1" ht="15" customHeight="1" x14ac:dyDescent="0.25">
      <c r="A283" s="12" t="s">
        <v>111</v>
      </c>
      <c r="B283" s="12"/>
      <c r="C283" s="53">
        <f t="shared" ref="C283:K283" si="32">SUM(C279:C282)</f>
        <v>360</v>
      </c>
      <c r="D283" s="53">
        <f t="shared" si="32"/>
        <v>6.0749999999999993</v>
      </c>
      <c r="E283" s="53">
        <f t="shared" si="32"/>
        <v>12.78</v>
      </c>
      <c r="F283" s="53">
        <f t="shared" si="32"/>
        <v>43.94</v>
      </c>
      <c r="G283" s="53">
        <f t="shared" si="32"/>
        <v>335.64</v>
      </c>
      <c r="H283" s="53">
        <f t="shared" si="32"/>
        <v>430</v>
      </c>
      <c r="I283" s="53">
        <f t="shared" si="32"/>
        <v>6.51</v>
      </c>
      <c r="J283" s="53">
        <f t="shared" si="32"/>
        <v>13.7</v>
      </c>
      <c r="K283" s="53">
        <f t="shared" si="32"/>
        <v>47.819999999999993</v>
      </c>
      <c r="L283" s="53">
        <f>SUM(L279:L282)</f>
        <v>356.24</v>
      </c>
    </row>
    <row r="284" spans="1:12" s="87" customFormat="1" x14ac:dyDescent="0.25">
      <c r="A284" s="157" t="s">
        <v>131</v>
      </c>
      <c r="B284" s="122"/>
      <c r="C284" s="157">
        <f>C283+C276+C271+C259+C262</f>
        <v>1402</v>
      </c>
      <c r="D284" s="122"/>
      <c r="E284" s="122"/>
      <c r="F284" s="122"/>
      <c r="G284" s="157">
        <f>G256+G257+G258+G265+G266+G267+G268+G269+G270+G274+G275+G279+G280+G281+G282</f>
        <v>1461.8700000000001</v>
      </c>
      <c r="H284" s="157">
        <f>H283+H276+H271+H259+H262</f>
        <v>1734</v>
      </c>
      <c r="I284" s="122"/>
      <c r="J284" s="122"/>
      <c r="K284" s="122"/>
      <c r="L284" s="157">
        <f>L256+L257+L258+L265+L266+L267+L268+L269+L270+L274+L275+L279+L280+L281+L282</f>
        <v>1697.7900000000002</v>
      </c>
    </row>
    <row r="285" spans="1:12" s="87" customFormat="1" x14ac:dyDescent="0.25">
      <c r="A285" s="157"/>
      <c r="B285" s="122"/>
      <c r="C285" s="157"/>
      <c r="D285" s="122"/>
      <c r="E285" s="122"/>
      <c r="F285" s="122"/>
      <c r="G285" s="157"/>
      <c r="H285" s="157"/>
      <c r="I285" s="122"/>
      <c r="J285" s="122"/>
      <c r="K285" s="122"/>
      <c r="L285" s="157"/>
    </row>
    <row r="286" spans="1:12" s="87" customFormat="1" ht="15" customHeight="1" x14ac:dyDescent="0.25">
      <c r="A286" s="232">
        <v>45595</v>
      </c>
      <c r="B286" s="230"/>
      <c r="C286" s="230"/>
      <c r="D286" s="230"/>
      <c r="E286" s="230"/>
      <c r="F286" s="230"/>
      <c r="G286" s="230"/>
      <c r="H286" s="230"/>
      <c r="I286" s="230"/>
      <c r="J286" s="230"/>
      <c r="K286" s="230"/>
      <c r="L286" s="231"/>
    </row>
    <row r="287" spans="1:12" s="87" customFormat="1" ht="15" customHeight="1" x14ac:dyDescent="0.25">
      <c r="A287" s="229" t="s">
        <v>116</v>
      </c>
      <c r="B287" s="230"/>
      <c r="C287" s="230"/>
      <c r="D287" s="230"/>
      <c r="E287" s="230"/>
      <c r="F287" s="230"/>
      <c r="G287" s="230"/>
      <c r="H287" s="230"/>
      <c r="I287" s="230"/>
      <c r="J287" s="230"/>
      <c r="K287" s="230"/>
      <c r="L287" s="231"/>
    </row>
    <row r="288" spans="1:12" s="66" customFormat="1" ht="15.75" customHeight="1" x14ac:dyDescent="0.25">
      <c r="A288" s="6">
        <v>168</v>
      </c>
      <c r="B288" s="11" t="s">
        <v>42</v>
      </c>
      <c r="C288" s="3">
        <v>150</v>
      </c>
      <c r="D288" s="3">
        <v>5.58</v>
      </c>
      <c r="E288" s="3">
        <v>6.05</v>
      </c>
      <c r="F288" s="3">
        <v>26.46</v>
      </c>
      <c r="G288" s="3">
        <v>182.94</v>
      </c>
      <c r="H288" s="3">
        <v>180</v>
      </c>
      <c r="I288" s="3">
        <v>6.7</v>
      </c>
      <c r="J288" s="3">
        <v>7.3</v>
      </c>
      <c r="K288" s="3">
        <v>31.75</v>
      </c>
      <c r="L288" s="3">
        <v>219.53</v>
      </c>
    </row>
    <row r="289" spans="1:12" s="66" customFormat="1" ht="15.75" customHeight="1" x14ac:dyDescent="0.25">
      <c r="A289" s="6">
        <v>1</v>
      </c>
      <c r="B289" s="12" t="s">
        <v>110</v>
      </c>
      <c r="C289" s="6">
        <v>36</v>
      </c>
      <c r="D289" s="6">
        <v>2.17</v>
      </c>
      <c r="E289" s="6">
        <v>6.79</v>
      </c>
      <c r="F289" s="6">
        <v>13.15</v>
      </c>
      <c r="G289" s="6">
        <v>122.4</v>
      </c>
      <c r="H289" s="6">
        <v>37</v>
      </c>
      <c r="I289" s="6">
        <v>2.2599999999999998</v>
      </c>
      <c r="J289" s="6">
        <v>6.98</v>
      </c>
      <c r="K289" s="6">
        <v>13.52</v>
      </c>
      <c r="L289" s="6">
        <v>125.8</v>
      </c>
    </row>
    <row r="290" spans="1:12" s="66" customFormat="1" ht="15.75" customHeight="1" x14ac:dyDescent="0.25">
      <c r="A290" s="6">
        <v>416</v>
      </c>
      <c r="B290" s="12" t="s">
        <v>108</v>
      </c>
      <c r="C290" s="6">
        <v>150</v>
      </c>
      <c r="D290" s="6">
        <v>3.15</v>
      </c>
      <c r="E290" s="6">
        <v>2.72</v>
      </c>
      <c r="F290" s="6">
        <v>12.96</v>
      </c>
      <c r="G290" s="6">
        <v>89</v>
      </c>
      <c r="H290" s="6">
        <v>200</v>
      </c>
      <c r="I290" s="6">
        <v>4.2</v>
      </c>
      <c r="J290" s="6">
        <v>3.62</v>
      </c>
      <c r="K290" s="6">
        <v>17.28</v>
      </c>
      <c r="L290" s="6">
        <v>118.66</v>
      </c>
    </row>
    <row r="291" spans="1:12" s="87" customFormat="1" ht="15" customHeight="1" x14ac:dyDescent="0.25">
      <c r="A291" s="48" t="s">
        <v>111</v>
      </c>
      <c r="B291" s="154"/>
      <c r="C291" s="53">
        <f t="shared" ref="C291:H291" si="33">SUM(C288:C290)</f>
        <v>336</v>
      </c>
      <c r="D291" s="53">
        <f t="shared" si="33"/>
        <v>10.9</v>
      </c>
      <c r="E291" s="53">
        <f t="shared" si="33"/>
        <v>15.56</v>
      </c>
      <c r="F291" s="53">
        <f t="shared" si="33"/>
        <v>52.57</v>
      </c>
      <c r="G291" s="53">
        <f t="shared" si="33"/>
        <v>394.34000000000003</v>
      </c>
      <c r="H291" s="53">
        <f t="shared" si="33"/>
        <v>417</v>
      </c>
      <c r="I291" s="53">
        <f>SUM(I288:I290)</f>
        <v>13.16</v>
      </c>
      <c r="J291" s="53">
        <f>SUM(J288:J290)</f>
        <v>17.900000000000002</v>
      </c>
      <c r="K291" s="53">
        <f>SUM(K288:K290)</f>
        <v>62.55</v>
      </c>
      <c r="L291" s="53">
        <f>SUM(L288:L290)</f>
        <v>463.99</v>
      </c>
    </row>
    <row r="292" spans="1:12" s="87" customFormat="1" ht="15" customHeight="1" x14ac:dyDescent="0.25">
      <c r="A292" s="122"/>
      <c r="B292" s="122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</row>
    <row r="293" spans="1:12" s="66" customFormat="1" x14ac:dyDescent="0.25">
      <c r="A293" s="207"/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9"/>
    </row>
    <row r="294" spans="1:12" s="66" customFormat="1" x14ac:dyDescent="0.25">
      <c r="A294" s="6"/>
      <c r="B294" s="14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87" customFormat="1" ht="15" customHeight="1" x14ac:dyDescent="0.25">
      <c r="A295" s="155"/>
      <c r="B295" s="155"/>
      <c r="C295" s="155"/>
      <c r="D295" s="156"/>
      <c r="E295" s="156"/>
      <c r="F295" s="156"/>
      <c r="G295" s="156"/>
      <c r="H295" s="156"/>
      <c r="I295" s="156"/>
      <c r="J295" s="156"/>
      <c r="K295" s="156"/>
      <c r="L295" s="156"/>
    </row>
    <row r="296" spans="1:12" s="87" customFormat="1" ht="15" customHeight="1" x14ac:dyDescent="0.25">
      <c r="A296" s="229" t="s">
        <v>117</v>
      </c>
      <c r="B296" s="230"/>
      <c r="C296" s="230"/>
      <c r="D296" s="230"/>
      <c r="E296" s="230"/>
      <c r="F296" s="230"/>
      <c r="G296" s="230"/>
      <c r="H296" s="230"/>
      <c r="I296" s="230"/>
      <c r="J296" s="230"/>
      <c r="K296" s="230"/>
      <c r="L296" s="231"/>
    </row>
    <row r="297" spans="1:12" s="66" customFormat="1" ht="15.75" customHeight="1" x14ac:dyDescent="0.25">
      <c r="A297" s="6">
        <v>62</v>
      </c>
      <c r="B297" s="11" t="s">
        <v>43</v>
      </c>
      <c r="C297" s="3">
        <v>150</v>
      </c>
      <c r="D297" s="3">
        <v>1.1599999999999999</v>
      </c>
      <c r="E297" s="3">
        <v>3.8</v>
      </c>
      <c r="F297" s="3">
        <v>6.03</v>
      </c>
      <c r="G297" s="3">
        <v>62.5</v>
      </c>
      <c r="H297" s="3">
        <v>200</v>
      </c>
      <c r="I297" s="3">
        <v>1.55</v>
      </c>
      <c r="J297" s="3">
        <v>5.07</v>
      </c>
      <c r="K297" s="3">
        <v>8.0399999999999991</v>
      </c>
      <c r="L297" s="3">
        <v>83.33</v>
      </c>
    </row>
    <row r="298" spans="1:12" s="66" customFormat="1" ht="15.75" customHeight="1" x14ac:dyDescent="0.25">
      <c r="A298" s="6">
        <v>219</v>
      </c>
      <c r="B298" s="11" t="s">
        <v>34</v>
      </c>
      <c r="C298" s="3">
        <v>120</v>
      </c>
      <c r="D298" s="3">
        <v>4.41</v>
      </c>
      <c r="E298" s="3">
        <v>4.25</v>
      </c>
      <c r="F298" s="3">
        <v>28.27</v>
      </c>
      <c r="G298" s="3">
        <v>168.87</v>
      </c>
      <c r="H298" s="3">
        <v>130</v>
      </c>
      <c r="I298" s="3">
        <v>4.78</v>
      </c>
      <c r="J298" s="3">
        <v>4.5999999999999996</v>
      </c>
      <c r="K298" s="3">
        <v>30.63</v>
      </c>
      <c r="L298" s="3">
        <v>182.94</v>
      </c>
    </row>
    <row r="299" spans="1:12" s="66" customFormat="1" ht="12.75" customHeight="1" x14ac:dyDescent="0.25">
      <c r="A299" s="6">
        <v>296</v>
      </c>
      <c r="B299" s="12" t="s">
        <v>105</v>
      </c>
      <c r="C299" s="6">
        <v>60</v>
      </c>
      <c r="D299" s="6">
        <v>11.67</v>
      </c>
      <c r="E299" s="6">
        <v>8.5399999999999991</v>
      </c>
      <c r="F299" s="6">
        <v>12.53</v>
      </c>
      <c r="G299" s="6">
        <v>174</v>
      </c>
      <c r="H299" s="6">
        <v>70</v>
      </c>
      <c r="I299" s="6">
        <v>13.6</v>
      </c>
      <c r="J299" s="6">
        <v>9.9600000000000009</v>
      </c>
      <c r="K299" s="6">
        <v>14.61</v>
      </c>
      <c r="L299" s="6">
        <v>232</v>
      </c>
    </row>
    <row r="300" spans="1:12" s="66" customFormat="1" x14ac:dyDescent="0.25">
      <c r="A300" s="6">
        <v>366</v>
      </c>
      <c r="B300" s="47" t="s">
        <v>36</v>
      </c>
      <c r="C300" s="3">
        <v>30</v>
      </c>
      <c r="D300" s="3">
        <v>0.16</v>
      </c>
      <c r="E300" s="3">
        <v>1.1000000000000001</v>
      </c>
      <c r="F300" s="3">
        <v>1.57</v>
      </c>
      <c r="G300" s="3">
        <v>16.850000000000001</v>
      </c>
      <c r="H300" s="3">
        <v>30</v>
      </c>
      <c r="I300" s="3">
        <v>0.16</v>
      </c>
      <c r="J300" s="3">
        <v>1.1000000000000001</v>
      </c>
      <c r="K300" s="3">
        <v>1.57</v>
      </c>
      <c r="L300" s="3">
        <v>16.850000000000001</v>
      </c>
    </row>
    <row r="301" spans="1:12" s="87" customFormat="1" ht="15" customHeight="1" x14ac:dyDescent="0.25">
      <c r="A301" s="125" t="s">
        <v>113</v>
      </c>
      <c r="B301" s="10" t="s">
        <v>124</v>
      </c>
      <c r="C301" s="32">
        <v>40</v>
      </c>
      <c r="D301" s="32">
        <v>2.8</v>
      </c>
      <c r="E301" s="32">
        <v>0.28000000000000003</v>
      </c>
      <c r="F301" s="32">
        <v>19.96</v>
      </c>
      <c r="G301" s="32">
        <v>96</v>
      </c>
      <c r="H301" s="32">
        <v>50</v>
      </c>
      <c r="I301" s="32">
        <v>2.8</v>
      </c>
      <c r="J301" s="32">
        <v>0.28000000000000003</v>
      </c>
      <c r="K301" s="32">
        <v>19.96</v>
      </c>
      <c r="L301" s="32">
        <v>120</v>
      </c>
    </row>
    <row r="302" spans="1:12" s="66" customFormat="1" ht="15.75" customHeight="1" x14ac:dyDescent="0.25">
      <c r="A302" s="6">
        <v>394</v>
      </c>
      <c r="B302" s="11" t="s">
        <v>55</v>
      </c>
      <c r="C302" s="3">
        <v>150</v>
      </c>
      <c r="D302" s="3">
        <v>0.12</v>
      </c>
      <c r="E302" s="3">
        <v>0</v>
      </c>
      <c r="F302" s="3">
        <v>11.24</v>
      </c>
      <c r="G302" s="3">
        <v>45.48</v>
      </c>
      <c r="H302" s="3">
        <v>200</v>
      </c>
      <c r="I302" s="3">
        <v>0.16</v>
      </c>
      <c r="J302" s="3">
        <v>0</v>
      </c>
      <c r="K302" s="3">
        <v>14.99</v>
      </c>
      <c r="L302" s="3">
        <v>60.64</v>
      </c>
    </row>
    <row r="303" spans="1:12" s="66" customFormat="1" ht="15.75" customHeight="1" x14ac:dyDescent="0.25">
      <c r="A303" s="6">
        <v>34</v>
      </c>
      <c r="B303" s="11" t="s">
        <v>37</v>
      </c>
      <c r="C303" s="3">
        <v>40</v>
      </c>
      <c r="D303" s="3">
        <v>0.88</v>
      </c>
      <c r="E303" s="3">
        <v>2.68</v>
      </c>
      <c r="F303" s="3">
        <v>4.12</v>
      </c>
      <c r="G303" s="3">
        <v>44</v>
      </c>
      <c r="H303" s="3">
        <v>50</v>
      </c>
      <c r="I303" s="3">
        <v>1.1000000000000001</v>
      </c>
      <c r="J303" s="3">
        <v>3.35</v>
      </c>
      <c r="K303" s="3">
        <v>5.15</v>
      </c>
      <c r="L303" s="3">
        <v>55</v>
      </c>
    </row>
    <row r="304" spans="1:12" s="87" customFormat="1" ht="15" customHeight="1" x14ac:dyDescent="0.25">
      <c r="A304" s="48" t="s">
        <v>111</v>
      </c>
      <c r="B304" s="154"/>
      <c r="C304" s="53">
        <f t="shared" ref="C304:L304" si="34">SUM(C297:C303)</f>
        <v>590</v>
      </c>
      <c r="D304" s="53">
        <f t="shared" si="34"/>
        <v>21.200000000000003</v>
      </c>
      <c r="E304" s="53">
        <f t="shared" si="34"/>
        <v>20.650000000000002</v>
      </c>
      <c r="F304" s="53">
        <f t="shared" si="34"/>
        <v>83.72</v>
      </c>
      <c r="G304" s="53">
        <f t="shared" si="34"/>
        <v>607.70000000000005</v>
      </c>
      <c r="H304" s="53">
        <f t="shared" si="34"/>
        <v>730</v>
      </c>
      <c r="I304" s="53">
        <f t="shared" si="34"/>
        <v>24.150000000000002</v>
      </c>
      <c r="J304" s="53">
        <f t="shared" si="34"/>
        <v>24.360000000000007</v>
      </c>
      <c r="K304" s="53">
        <f t="shared" si="34"/>
        <v>94.95</v>
      </c>
      <c r="L304" s="53">
        <f t="shared" si="34"/>
        <v>750.76</v>
      </c>
    </row>
    <row r="305" spans="1:17" s="87" customFormat="1" ht="15" customHeight="1" x14ac:dyDescent="0.25">
      <c r="A305" s="155"/>
      <c r="B305" s="155"/>
      <c r="C305" s="155"/>
      <c r="D305" s="156"/>
      <c r="E305" s="156"/>
      <c r="F305" s="156"/>
      <c r="G305" s="156"/>
      <c r="H305" s="156"/>
      <c r="I305" s="156"/>
      <c r="J305" s="156"/>
      <c r="K305" s="156"/>
      <c r="L305" s="156"/>
    </row>
    <row r="306" spans="1:17" s="87" customFormat="1" ht="15" customHeight="1" x14ac:dyDescent="0.25">
      <c r="A306" s="229" t="s">
        <v>125</v>
      </c>
      <c r="B306" s="230"/>
      <c r="C306" s="230"/>
      <c r="D306" s="230"/>
      <c r="E306" s="230"/>
      <c r="F306" s="230"/>
      <c r="G306" s="230"/>
      <c r="H306" s="230"/>
      <c r="I306" s="230"/>
      <c r="J306" s="230"/>
      <c r="K306" s="230"/>
      <c r="L306" s="231"/>
    </row>
    <row r="307" spans="1:17" s="66" customFormat="1" ht="15.75" customHeight="1" x14ac:dyDescent="0.25">
      <c r="A307" s="6" t="s">
        <v>113</v>
      </c>
      <c r="B307" s="11" t="s">
        <v>56</v>
      </c>
      <c r="C307" s="3">
        <v>200</v>
      </c>
      <c r="D307" s="3">
        <v>1</v>
      </c>
      <c r="E307" s="3">
        <v>3</v>
      </c>
      <c r="F307" s="3">
        <v>42</v>
      </c>
      <c r="G307" s="3">
        <v>192</v>
      </c>
      <c r="H307" s="3">
        <v>200</v>
      </c>
      <c r="I307" s="3">
        <v>1</v>
      </c>
      <c r="J307" s="3">
        <v>3</v>
      </c>
      <c r="K307" s="3">
        <v>42</v>
      </c>
      <c r="L307" s="3">
        <v>192</v>
      </c>
    </row>
    <row r="308" spans="1:17" s="66" customFormat="1" x14ac:dyDescent="0.25">
      <c r="A308" s="39"/>
      <c r="B308" s="11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7" s="87" customFormat="1" ht="15" customHeight="1" x14ac:dyDescent="0.25">
      <c r="A309" s="233" t="s">
        <v>111</v>
      </c>
      <c r="B309" s="235"/>
      <c r="C309" s="53">
        <f>SUM(C307:C307)</f>
        <v>200</v>
      </c>
      <c r="D309" s="53">
        <f>SUM(D307:D307)</f>
        <v>1</v>
      </c>
      <c r="E309" s="53">
        <f>SUM(E307:E307)</f>
        <v>3</v>
      </c>
      <c r="F309" s="53">
        <f>SUM(F307:F307)</f>
        <v>42</v>
      </c>
      <c r="G309" s="53">
        <f>SUM(G307:G307)</f>
        <v>192</v>
      </c>
      <c r="H309" s="53">
        <f>SUM(H307:H308)</f>
        <v>200</v>
      </c>
      <c r="I309" s="53">
        <f>SUM(I307:I308)</f>
        <v>1</v>
      </c>
      <c r="J309" s="53">
        <f>SUM(J307:J308)</f>
        <v>3</v>
      </c>
      <c r="K309" s="53">
        <f>SUM(K307:K308)</f>
        <v>42</v>
      </c>
      <c r="L309" s="53">
        <f>SUM(L307:L308)</f>
        <v>192</v>
      </c>
    </row>
    <row r="310" spans="1:17" s="87" customFormat="1" ht="15" customHeight="1" x14ac:dyDescent="0.25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</row>
    <row r="311" spans="1:17" s="87" customFormat="1" ht="15" customHeight="1" x14ac:dyDescent="0.25">
      <c r="A311" s="229" t="s">
        <v>129</v>
      </c>
      <c r="B311" s="230"/>
      <c r="C311" s="230"/>
      <c r="D311" s="230"/>
      <c r="E311" s="230"/>
      <c r="F311" s="230"/>
      <c r="G311" s="230"/>
      <c r="H311" s="230"/>
      <c r="I311" s="230"/>
      <c r="J311" s="230"/>
      <c r="K311" s="230"/>
      <c r="L311" s="231"/>
    </row>
    <row r="312" spans="1:17" s="66" customFormat="1" ht="15.75" customHeight="1" x14ac:dyDescent="0.25">
      <c r="A312" s="6">
        <v>233</v>
      </c>
      <c r="B312" s="11" t="s">
        <v>259</v>
      </c>
      <c r="C312" s="3">
        <v>180</v>
      </c>
      <c r="D312" s="3">
        <v>13.8</v>
      </c>
      <c r="E312" s="3">
        <v>17.100000000000001</v>
      </c>
      <c r="F312" s="3">
        <v>20.12</v>
      </c>
      <c r="G312" s="3">
        <v>252</v>
      </c>
      <c r="H312" s="3">
        <v>200</v>
      </c>
      <c r="I312" s="3">
        <v>15.33</v>
      </c>
      <c r="J312" s="3">
        <v>19</v>
      </c>
      <c r="K312" s="3">
        <v>22.36</v>
      </c>
      <c r="L312" s="3">
        <v>280</v>
      </c>
    </row>
    <row r="313" spans="1:17" s="66" customFormat="1" x14ac:dyDescent="0.25">
      <c r="A313" s="6">
        <v>410</v>
      </c>
      <c r="B313" s="10" t="s">
        <v>130</v>
      </c>
      <c r="C313" s="3">
        <v>150</v>
      </c>
      <c r="D313" s="3">
        <v>4.4999999999999998E-2</v>
      </c>
      <c r="E313" s="3">
        <v>0</v>
      </c>
      <c r="F313" s="3">
        <v>4.51</v>
      </c>
      <c r="G313" s="3">
        <v>18.239999999999998</v>
      </c>
      <c r="H313" s="3">
        <v>200</v>
      </c>
      <c r="I313" s="3">
        <v>0.06</v>
      </c>
      <c r="J313" s="3">
        <v>0</v>
      </c>
      <c r="K313" s="3">
        <v>6.02</v>
      </c>
      <c r="L313" s="3">
        <v>24.32</v>
      </c>
      <c r="Q313" s="66" t="s">
        <v>223</v>
      </c>
    </row>
    <row r="314" spans="1:17" s="66" customFormat="1" ht="15.75" customHeight="1" x14ac:dyDescent="0.25">
      <c r="A314" s="6" t="s">
        <v>113</v>
      </c>
      <c r="B314" s="12" t="s">
        <v>164</v>
      </c>
      <c r="C314" s="6">
        <v>30</v>
      </c>
      <c r="D314" s="6">
        <v>1.26</v>
      </c>
      <c r="E314" s="6">
        <v>6.36</v>
      </c>
      <c r="F314" s="6">
        <v>19.2</v>
      </c>
      <c r="G314" s="6">
        <v>137.1</v>
      </c>
      <c r="H314" s="6">
        <v>30</v>
      </c>
      <c r="I314" s="6">
        <v>1.26</v>
      </c>
      <c r="J314" s="6">
        <v>6.36</v>
      </c>
      <c r="K314" s="6">
        <v>19.2</v>
      </c>
      <c r="L314" s="6">
        <v>137.1</v>
      </c>
    </row>
    <row r="315" spans="1:17" s="66" customFormat="1" x14ac:dyDescent="0.25">
      <c r="A315" s="6"/>
      <c r="B315" s="10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7" s="87" customFormat="1" ht="15" customHeight="1" x14ac:dyDescent="0.25">
      <c r="A316" s="12" t="s">
        <v>111</v>
      </c>
      <c r="B316" s="12"/>
      <c r="C316" s="53">
        <f t="shared" ref="C316:L316" si="35">SUM(C312:C315)</f>
        <v>360</v>
      </c>
      <c r="D316" s="53">
        <f t="shared" si="35"/>
        <v>15.105</v>
      </c>
      <c r="E316" s="53">
        <f t="shared" si="35"/>
        <v>23.46</v>
      </c>
      <c r="F316" s="53">
        <f t="shared" si="35"/>
        <v>43.83</v>
      </c>
      <c r="G316" s="53">
        <f>G288+G289+G290+G297+G298+G299+G300+G301+G303+G307+G308+G312+G313+G314</f>
        <v>1555.8999999999999</v>
      </c>
      <c r="H316" s="53">
        <f t="shared" si="35"/>
        <v>430</v>
      </c>
      <c r="I316" s="53">
        <f t="shared" si="35"/>
        <v>16.650000000000002</v>
      </c>
      <c r="J316" s="53">
        <f t="shared" si="35"/>
        <v>25.36</v>
      </c>
      <c r="K316" s="53">
        <f t="shared" si="35"/>
        <v>47.58</v>
      </c>
      <c r="L316" s="53">
        <f t="shared" si="35"/>
        <v>441.41999999999996</v>
      </c>
    </row>
    <row r="317" spans="1:17" s="87" customFormat="1" x14ac:dyDescent="0.25">
      <c r="A317" s="157" t="s">
        <v>131</v>
      </c>
      <c r="B317" s="122"/>
      <c r="C317" s="157">
        <f>C316+C309+C304+C291+C294</f>
        <v>1486</v>
      </c>
      <c r="D317" s="122"/>
      <c r="E317" s="122"/>
      <c r="F317" s="122"/>
      <c r="G317" s="157">
        <f>G288+G289+G290+G297+G298+G299+G300+G301+G307+G308+G312+G313+G314+G315+G302+G303</f>
        <v>1601.3799999999999</v>
      </c>
      <c r="H317" s="157">
        <f>H316+H309+H304+H291+H294</f>
        <v>1777</v>
      </c>
      <c r="I317" s="122"/>
      <c r="J317" s="122"/>
      <c r="K317" s="122"/>
      <c r="L317" s="157">
        <f>L288+L289+L290+L297+L298+L299+L300+L301+L303+L307+L308+L312+L313+L314+L315+L302</f>
        <v>1848.17</v>
      </c>
    </row>
    <row r="318" spans="1:17" s="87" customFormat="1" x14ac:dyDescent="0.25">
      <c r="A318" s="236" t="s">
        <v>174</v>
      </c>
      <c r="B318" s="236"/>
      <c r="C318" s="236"/>
      <c r="D318" s="236"/>
      <c r="E318" s="157"/>
      <c r="F318" s="157"/>
      <c r="G318" s="157">
        <f>(G317+G284+G252+G221+G190+G158+G125+G96+G68+G38)/10</f>
        <v>1431.3240000000001</v>
      </c>
      <c r="H318" s="122"/>
      <c r="I318" s="157"/>
      <c r="J318" s="157"/>
      <c r="K318" s="157"/>
      <c r="L318" s="157">
        <f>(L317+L284+L252+L221+L190+L158+L125+L96+L68+L38)/10</f>
        <v>1706.414</v>
      </c>
    </row>
    <row r="319" spans="1:17" s="87" customFormat="1" ht="15" customHeight="1" x14ac:dyDescent="0.25">
      <c r="A319" s="157"/>
      <c r="B319" s="122"/>
      <c r="C319" s="157"/>
      <c r="D319" s="122"/>
      <c r="E319" s="122"/>
      <c r="F319" s="122"/>
      <c r="G319" s="157"/>
      <c r="H319" s="157"/>
      <c r="I319" s="122"/>
      <c r="J319" s="122"/>
      <c r="K319" s="122"/>
      <c r="L319" s="157"/>
    </row>
    <row r="320" spans="1:17" s="87" customFormat="1" x14ac:dyDescent="0.25">
      <c r="A320" s="158"/>
      <c r="B320" s="158"/>
      <c r="C320" s="158"/>
      <c r="D320" s="158"/>
      <c r="E320" s="122"/>
      <c r="F320" s="122"/>
      <c r="G320" s="157"/>
      <c r="H320" s="122"/>
      <c r="I320" s="122"/>
      <c r="J320" s="122"/>
      <c r="K320" s="122"/>
      <c r="L320" s="157"/>
    </row>
    <row r="321" spans="1:12" s="87" customFormat="1" x14ac:dyDescent="0.25">
      <c r="A321" s="237" t="s">
        <v>203</v>
      </c>
      <c r="B321" s="237"/>
      <c r="C321" s="237"/>
      <c r="D321" s="237"/>
      <c r="E321" s="237"/>
      <c r="F321" s="237"/>
      <c r="G321" s="237"/>
      <c r="H321" s="237"/>
      <c r="I321" s="237"/>
      <c r="J321" s="237"/>
      <c r="K321" s="237"/>
      <c r="L321" s="237"/>
    </row>
    <row r="322" spans="1:12" s="87" customFormat="1" ht="28.5" customHeight="1" x14ac:dyDescent="0.25">
      <c r="A322" s="237" t="s">
        <v>204</v>
      </c>
      <c r="B322" s="237"/>
      <c r="C322" s="237"/>
      <c r="D322" s="237"/>
      <c r="E322" s="237"/>
      <c r="F322" s="237"/>
      <c r="G322" s="237"/>
      <c r="H322" s="237"/>
      <c r="I322" s="237"/>
      <c r="J322" s="237"/>
      <c r="K322" s="237"/>
      <c r="L322" s="237"/>
    </row>
    <row r="323" spans="1:12" s="87" customFormat="1" x14ac:dyDescent="0.25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</row>
    <row r="324" spans="1:12" s="87" customFormat="1" x14ac:dyDescent="0.25">
      <c r="A324" s="238" t="s">
        <v>287</v>
      </c>
      <c r="B324" s="238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</row>
    <row r="325" spans="1:12" s="66" customFormat="1" x14ac:dyDescent="0.25"/>
    <row r="326" spans="1:12" s="66" customFormat="1" x14ac:dyDescent="0.25"/>
  </sheetData>
  <mergeCells count="70">
    <mergeCell ref="A185:L185"/>
    <mergeCell ref="A199:L199"/>
    <mergeCell ref="A261:L261"/>
    <mergeCell ref="A278:L278"/>
    <mergeCell ref="A286:L286"/>
    <mergeCell ref="A247:L247"/>
    <mergeCell ref="A254:L254"/>
    <mergeCell ref="A255:L255"/>
    <mergeCell ref="A306:L306"/>
    <mergeCell ref="A293:L293"/>
    <mergeCell ref="A273:L273"/>
    <mergeCell ref="A264:L264"/>
    <mergeCell ref="A192:L192"/>
    <mergeCell ref="A193:L193"/>
    <mergeCell ref="A287:L287"/>
    <mergeCell ref="A296:L296"/>
    <mergeCell ref="A202:L202"/>
    <mergeCell ref="A230:L230"/>
    <mergeCell ref="A211:L211"/>
    <mergeCell ref="A215:L215"/>
    <mergeCell ref="A223:L223"/>
    <mergeCell ref="A224:L224"/>
    <mergeCell ref="A233:L233"/>
    <mergeCell ref="A243:L243"/>
    <mergeCell ref="A77:L77"/>
    <mergeCell ref="A91:L91"/>
    <mergeCell ref="A105:L105"/>
    <mergeCell ref="A119:L119"/>
    <mergeCell ref="A134:L134"/>
    <mergeCell ref="A87:L87"/>
    <mergeCell ref="A98:L98"/>
    <mergeCell ref="A99:L99"/>
    <mergeCell ref="A115:L115"/>
    <mergeCell ref="A117:C117"/>
    <mergeCell ref="A127:L127"/>
    <mergeCell ref="A128:L128"/>
    <mergeCell ref="A18:L18"/>
    <mergeCell ref="A57:L57"/>
    <mergeCell ref="A62:L62"/>
    <mergeCell ref="A70:L70"/>
    <mergeCell ref="A71:L71"/>
    <mergeCell ref="A27:L27"/>
    <mergeCell ref="A32:L32"/>
    <mergeCell ref="A40:L40"/>
    <mergeCell ref="A41:L41"/>
    <mergeCell ref="A47:L47"/>
    <mergeCell ref="B8:K8"/>
    <mergeCell ref="C9:G9"/>
    <mergeCell ref="H9:L9"/>
    <mergeCell ref="A11:L11"/>
    <mergeCell ref="A12:L12"/>
    <mergeCell ref="H2:K2"/>
    <mergeCell ref="H3:J3"/>
    <mergeCell ref="H4:K4"/>
    <mergeCell ref="H5:K5"/>
    <mergeCell ref="B7:K7"/>
    <mergeCell ref="A137:L137"/>
    <mergeCell ref="A147:L147"/>
    <mergeCell ref="A167:L167"/>
    <mergeCell ref="A170:L170"/>
    <mergeCell ref="A180:L180"/>
    <mergeCell ref="A152:L152"/>
    <mergeCell ref="A160:L160"/>
    <mergeCell ref="A161:L161"/>
    <mergeCell ref="A324:B324"/>
    <mergeCell ref="A309:B309"/>
    <mergeCell ref="A311:L311"/>
    <mergeCell ref="A318:D318"/>
    <mergeCell ref="A321:L321"/>
    <mergeCell ref="A322:L322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</sheetPr>
  <dimension ref="A1:T361"/>
  <sheetViews>
    <sheetView zoomScale="85" zoomScaleNormal="85" workbookViewId="0">
      <selection activeCell="L327" sqref="L327:L331"/>
    </sheetView>
  </sheetViews>
  <sheetFormatPr defaultRowHeight="15" x14ac:dyDescent="0.25"/>
  <cols>
    <col min="1" max="1" width="6.28515625" customWidth="1"/>
    <col min="2" max="2" width="26.28515625" customWidth="1"/>
  </cols>
  <sheetData>
    <row r="1" spans="1:12" s="66" customFormat="1" ht="30.75" customHeight="1" x14ac:dyDescent="0.25">
      <c r="A1" s="57" t="s">
        <v>223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66" customFormat="1" x14ac:dyDescent="0.25">
      <c r="A2" s="57"/>
      <c r="B2" s="57"/>
      <c r="C2" s="57"/>
      <c r="D2" s="57"/>
      <c r="E2" s="57"/>
      <c r="F2" s="57"/>
      <c r="G2" s="57"/>
      <c r="H2" s="210" t="s">
        <v>267</v>
      </c>
      <c r="I2" s="210"/>
      <c r="J2" s="210"/>
      <c r="K2" s="210"/>
      <c r="L2" s="57"/>
    </row>
    <row r="3" spans="1:12" s="66" customFormat="1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s="66" customFormat="1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s="66" customFormat="1" x14ac:dyDescent="0.25">
      <c r="A5" s="57"/>
      <c r="B5" s="57"/>
      <c r="C5" s="57"/>
      <c r="D5" s="57"/>
      <c r="E5" s="57"/>
      <c r="F5" s="57"/>
      <c r="G5" s="57"/>
      <c r="H5" s="210" t="s">
        <v>298</v>
      </c>
      <c r="I5" s="210"/>
      <c r="J5" s="210"/>
      <c r="K5" s="210"/>
      <c r="L5" s="57"/>
    </row>
    <row r="6" spans="1:12" s="66" customFormat="1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s="66" customFormat="1" x14ac:dyDescent="0.25">
      <c r="A7" s="57"/>
      <c r="B7" s="211" t="s">
        <v>318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s="66" customFormat="1" ht="18.75" x14ac:dyDescent="0.3">
      <c r="A8" s="57"/>
      <c r="B8" s="239" t="s">
        <v>317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s="66" customFormat="1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s="66" customFormat="1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s="66" customFormat="1" ht="15" customHeight="1" x14ac:dyDescent="0.25">
      <c r="A11" s="204">
        <v>45554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s="66" customFormat="1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s="66" customFormat="1" ht="15.75" customHeight="1" x14ac:dyDescent="0.25">
      <c r="A13" s="6">
        <v>168</v>
      </c>
      <c r="B13" s="11" t="s">
        <v>22</v>
      </c>
      <c r="C13" s="3">
        <v>150</v>
      </c>
      <c r="D13" s="3">
        <v>7.35</v>
      </c>
      <c r="E13" s="3">
        <v>10.46</v>
      </c>
      <c r="F13" s="3">
        <v>31.3</v>
      </c>
      <c r="G13" s="3">
        <v>248.69</v>
      </c>
      <c r="H13" s="3">
        <v>180</v>
      </c>
      <c r="I13" s="3">
        <v>8.82</v>
      </c>
      <c r="J13" s="3">
        <v>12.56</v>
      </c>
      <c r="K13" s="3">
        <v>37.56</v>
      </c>
      <c r="L13" s="3">
        <v>298.43</v>
      </c>
    </row>
    <row r="14" spans="1:12" s="66" customFormat="1" ht="15.75" customHeight="1" x14ac:dyDescent="0.25">
      <c r="A14" s="6">
        <v>2</v>
      </c>
      <c r="B14" s="64" t="s">
        <v>135</v>
      </c>
      <c r="C14" s="6">
        <v>42</v>
      </c>
      <c r="D14" s="6">
        <v>2.17</v>
      </c>
      <c r="E14" s="6">
        <v>6.79</v>
      </c>
      <c r="F14" s="6">
        <v>13.15</v>
      </c>
      <c r="G14" s="6">
        <v>136.91999999999999</v>
      </c>
      <c r="H14" s="6">
        <v>44</v>
      </c>
      <c r="I14" s="6">
        <v>2.2599999999999998</v>
      </c>
      <c r="J14" s="6">
        <v>6.98</v>
      </c>
      <c r="K14" s="6">
        <v>13.52</v>
      </c>
      <c r="L14" s="6">
        <v>142.74</v>
      </c>
    </row>
    <row r="15" spans="1:12" s="66" customFormat="1" ht="15.75" customHeight="1" x14ac:dyDescent="0.25">
      <c r="A15" s="6">
        <v>416</v>
      </c>
      <c r="B15" s="12" t="s">
        <v>108</v>
      </c>
      <c r="C15" s="6">
        <v>150</v>
      </c>
      <c r="D15" s="6">
        <v>3.15</v>
      </c>
      <c r="E15" s="6">
        <v>2.72</v>
      </c>
      <c r="F15" s="6">
        <v>12.96</v>
      </c>
      <c r="G15" s="6">
        <v>89</v>
      </c>
      <c r="H15" s="6">
        <v>200</v>
      </c>
      <c r="I15" s="6">
        <v>4.2</v>
      </c>
      <c r="J15" s="6">
        <v>3.62</v>
      </c>
      <c r="K15" s="6">
        <v>17.28</v>
      </c>
      <c r="L15" s="6">
        <v>118.66</v>
      </c>
    </row>
    <row r="16" spans="1:12" s="87" customFormat="1" ht="15" customHeight="1" x14ac:dyDescent="0.25">
      <c r="A16" s="48" t="s">
        <v>111</v>
      </c>
      <c r="B16" s="154"/>
      <c r="C16" s="53">
        <f t="shared" ref="C16:H16" si="0">SUM(C13:C15)</f>
        <v>342</v>
      </c>
      <c r="D16" s="53">
        <f t="shared" si="0"/>
        <v>12.67</v>
      </c>
      <c r="E16" s="53">
        <f t="shared" si="0"/>
        <v>19.97</v>
      </c>
      <c r="F16" s="53">
        <f t="shared" si="0"/>
        <v>57.410000000000004</v>
      </c>
      <c r="G16" s="53">
        <f t="shared" si="0"/>
        <v>474.61</v>
      </c>
      <c r="H16" s="53">
        <f t="shared" si="0"/>
        <v>424</v>
      </c>
      <c r="I16" s="53">
        <f>SUM(I13:I15)</f>
        <v>15.280000000000001</v>
      </c>
      <c r="J16" s="53">
        <f>SUM(J13:J15)</f>
        <v>23.16</v>
      </c>
      <c r="K16" s="53">
        <f>SUM(K13:K15)</f>
        <v>68.36</v>
      </c>
      <c r="L16" s="53">
        <f>SUM(L13:L15)</f>
        <v>559.83000000000004</v>
      </c>
    </row>
    <row r="17" spans="1:12" s="87" customFormat="1" ht="15" customHeight="1" x14ac:dyDescent="0.25">
      <c r="A17" s="122"/>
      <c r="B17" s="122"/>
      <c r="C17" s="156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12" s="87" customFormat="1" ht="15" hidden="1" customHeight="1" x14ac:dyDescent="0.25">
      <c r="A18" s="207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9"/>
    </row>
    <row r="19" spans="1:12" s="66" customFormat="1" hidden="1" x14ac:dyDescent="0.25">
      <c r="A19" s="6"/>
      <c r="B19" s="14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s="87" customFormat="1" ht="6.75" customHeight="1" x14ac:dyDescent="0.25">
      <c r="A20" s="155"/>
      <c r="B20" s="155"/>
      <c r="C20" s="155"/>
      <c r="D20" s="156"/>
      <c r="E20" s="156"/>
      <c r="F20" s="156"/>
      <c r="G20" s="156"/>
      <c r="H20" s="156"/>
      <c r="I20" s="156"/>
      <c r="J20" s="156"/>
      <c r="K20" s="156"/>
      <c r="L20" s="156"/>
    </row>
    <row r="21" spans="1:12" s="66" customFormat="1" x14ac:dyDescent="0.25">
      <c r="A21" s="229" t="s">
        <v>117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1"/>
    </row>
    <row r="22" spans="1:12" s="66" customFormat="1" x14ac:dyDescent="0.25">
      <c r="A22" s="6">
        <v>70</v>
      </c>
      <c r="B22" s="10" t="s">
        <v>172</v>
      </c>
      <c r="C22" s="3">
        <v>150</v>
      </c>
      <c r="D22" s="3">
        <v>1.1599999999999999</v>
      </c>
      <c r="E22" s="3">
        <v>3.8</v>
      </c>
      <c r="F22" s="3">
        <v>6.03</v>
      </c>
      <c r="G22" s="3">
        <v>62.5</v>
      </c>
      <c r="H22" s="3">
        <v>200</v>
      </c>
      <c r="I22" s="3">
        <v>1.55</v>
      </c>
      <c r="J22" s="3">
        <v>5.0999999999999996</v>
      </c>
      <c r="K22" s="3">
        <v>8.0399999999999991</v>
      </c>
      <c r="L22" s="3">
        <v>83.33</v>
      </c>
    </row>
    <row r="23" spans="1:12" s="66" customFormat="1" ht="15.75" customHeight="1" x14ac:dyDescent="0.25">
      <c r="A23" s="6">
        <v>339</v>
      </c>
      <c r="B23" s="10" t="s">
        <v>13</v>
      </c>
      <c r="C23" s="3">
        <v>120</v>
      </c>
      <c r="D23" s="3">
        <v>2.4500000000000002</v>
      </c>
      <c r="E23" s="3">
        <v>3.84</v>
      </c>
      <c r="F23" s="3">
        <v>16.350000000000001</v>
      </c>
      <c r="G23" s="3">
        <v>109.8</v>
      </c>
      <c r="H23" s="3">
        <v>130</v>
      </c>
      <c r="I23" s="3">
        <v>2.65</v>
      </c>
      <c r="J23" s="3">
        <v>4.16</v>
      </c>
      <c r="K23" s="3">
        <v>17.71</v>
      </c>
      <c r="L23" s="3">
        <v>118.95</v>
      </c>
    </row>
    <row r="24" spans="1:12" x14ac:dyDescent="0.25">
      <c r="A24" s="1">
        <v>122</v>
      </c>
      <c r="B24" s="17" t="s">
        <v>308</v>
      </c>
      <c r="C24" s="1">
        <v>80</v>
      </c>
      <c r="D24" s="1">
        <v>12.301</v>
      </c>
      <c r="E24" s="1">
        <v>6.8710000000000004</v>
      </c>
      <c r="F24" s="1">
        <v>3.6579999999999999</v>
      </c>
      <c r="G24" s="1">
        <v>124.76300000000001</v>
      </c>
      <c r="H24" s="1">
        <v>90</v>
      </c>
      <c r="I24" s="1">
        <v>13.837999999999999</v>
      </c>
      <c r="J24" s="1">
        <v>7.7290000000000001</v>
      </c>
      <c r="K24" s="1">
        <v>4.1150000000000002</v>
      </c>
      <c r="L24" s="1">
        <v>140.358</v>
      </c>
    </row>
    <row r="25" spans="1:12" s="66" customFormat="1" ht="15.75" customHeight="1" x14ac:dyDescent="0.25">
      <c r="A25" s="6">
        <v>396</v>
      </c>
      <c r="B25" s="11" t="s">
        <v>28</v>
      </c>
      <c r="C25" s="3">
        <v>150</v>
      </c>
      <c r="D25" s="3">
        <v>0.1</v>
      </c>
      <c r="E25" s="3">
        <v>0</v>
      </c>
      <c r="F25" s="3">
        <v>15.86</v>
      </c>
      <c r="G25" s="3">
        <v>63.8</v>
      </c>
      <c r="H25" s="3">
        <v>200</v>
      </c>
      <c r="I25" s="3">
        <v>0.13</v>
      </c>
      <c r="J25" s="3">
        <v>0</v>
      </c>
      <c r="K25" s="3">
        <v>21.15</v>
      </c>
      <c r="L25" s="3">
        <v>85.1</v>
      </c>
    </row>
    <row r="26" spans="1:12" s="66" customFormat="1" x14ac:dyDescent="0.25">
      <c r="A26" s="125" t="s">
        <v>113</v>
      </c>
      <c r="B26" s="10" t="s">
        <v>124</v>
      </c>
      <c r="C26" s="32">
        <v>40</v>
      </c>
      <c r="D26" s="32">
        <v>2.8</v>
      </c>
      <c r="E26" s="32">
        <v>0.28000000000000003</v>
      </c>
      <c r="F26" s="32">
        <v>19.96</v>
      </c>
      <c r="G26" s="32">
        <v>96</v>
      </c>
      <c r="H26" s="32">
        <v>50</v>
      </c>
      <c r="I26" s="32">
        <v>2.8</v>
      </c>
      <c r="J26" s="32">
        <v>0.28000000000000003</v>
      </c>
      <c r="K26" s="32">
        <v>19.96</v>
      </c>
      <c r="L26" s="32">
        <v>120</v>
      </c>
    </row>
    <row r="27" spans="1:12" s="66" customFormat="1" ht="15.75" customHeight="1" x14ac:dyDescent="0.25">
      <c r="A27" s="6"/>
      <c r="B27" s="12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s="87" customFormat="1" ht="15" customHeight="1" x14ac:dyDescent="0.25">
      <c r="A28" s="48" t="s">
        <v>111</v>
      </c>
      <c r="B28" s="154"/>
      <c r="C28" s="53">
        <f t="shared" ref="C28:L28" si="1">SUM(C22:C27)</f>
        <v>540</v>
      </c>
      <c r="D28" s="53">
        <f t="shared" si="1"/>
        <v>18.811000000000003</v>
      </c>
      <c r="E28" s="53">
        <f t="shared" si="1"/>
        <v>14.790999999999999</v>
      </c>
      <c r="F28" s="53">
        <f t="shared" si="1"/>
        <v>61.858000000000004</v>
      </c>
      <c r="G28" s="53">
        <f t="shared" si="1"/>
        <v>456.863</v>
      </c>
      <c r="H28" s="53">
        <f t="shared" si="1"/>
        <v>670</v>
      </c>
      <c r="I28" s="53">
        <f t="shared" si="1"/>
        <v>20.968</v>
      </c>
      <c r="J28" s="53">
        <f t="shared" si="1"/>
        <v>17.269000000000002</v>
      </c>
      <c r="K28" s="53">
        <f t="shared" si="1"/>
        <v>70.974999999999994</v>
      </c>
      <c r="L28" s="53">
        <f t="shared" si="1"/>
        <v>547.73800000000006</v>
      </c>
    </row>
    <row r="29" spans="1:12" s="87" customFormat="1" ht="15" customHeight="1" x14ac:dyDescent="0.25">
      <c r="A29" s="155"/>
      <c r="B29" s="155"/>
      <c r="C29" s="155"/>
      <c r="D29" s="156"/>
      <c r="E29" s="156"/>
      <c r="F29" s="156"/>
      <c r="G29" s="156"/>
      <c r="H29" s="156"/>
      <c r="I29" s="156"/>
      <c r="J29" s="156"/>
      <c r="K29" s="156"/>
      <c r="L29" s="156"/>
    </row>
    <row r="30" spans="1:12" s="66" customFormat="1" ht="15.75" customHeight="1" x14ac:dyDescent="0.25">
      <c r="A30" s="180" t="s">
        <v>125</v>
      </c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66" customFormat="1" x14ac:dyDescent="0.25">
      <c r="A31" s="6" t="s">
        <v>113</v>
      </c>
      <c r="B31" s="120" t="s">
        <v>306</v>
      </c>
      <c r="C31" s="3">
        <v>200</v>
      </c>
      <c r="D31" s="3">
        <v>0</v>
      </c>
      <c r="E31" s="3">
        <v>0</v>
      </c>
      <c r="F31" s="3">
        <v>22</v>
      </c>
      <c r="G31" s="3">
        <v>90</v>
      </c>
      <c r="H31" s="3">
        <v>200</v>
      </c>
      <c r="I31" s="3">
        <v>0</v>
      </c>
      <c r="J31" s="3">
        <v>0</v>
      </c>
      <c r="K31" s="3">
        <v>22</v>
      </c>
      <c r="L31" s="3">
        <v>90</v>
      </c>
    </row>
    <row r="32" spans="1:12" s="66" customFormat="1" ht="15.75" customHeight="1" x14ac:dyDescent="0.25">
      <c r="A32" s="6"/>
      <c r="B32" s="11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87" customFormat="1" ht="15" customHeight="1" x14ac:dyDescent="0.25">
      <c r="A33" s="233" t="s">
        <v>111</v>
      </c>
      <c r="B33" s="235"/>
      <c r="C33" s="53">
        <f>C31+C32</f>
        <v>200</v>
      </c>
      <c r="D33" s="53">
        <f>SUM(D31:D31)</f>
        <v>0</v>
      </c>
      <c r="E33" s="53">
        <f>SUM(E31:E31)</f>
        <v>0</v>
      </c>
      <c r="F33" s="53">
        <f>SUM(F31:F31)</f>
        <v>22</v>
      </c>
      <c r="G33" s="53">
        <v>192</v>
      </c>
      <c r="H33" s="53">
        <f>SUM(H31:H32)</f>
        <v>200</v>
      </c>
      <c r="I33" s="53">
        <f>SUM(I31:I32)</f>
        <v>0</v>
      </c>
      <c r="J33" s="53">
        <f>SUM(J31:J32)</f>
        <v>0</v>
      </c>
      <c r="K33" s="53">
        <f>SUM(K31:K32)</f>
        <v>22</v>
      </c>
      <c r="L33" s="53">
        <f>L30+L31</f>
        <v>90</v>
      </c>
    </row>
    <row r="34" spans="1:12" s="87" customFormat="1" ht="15" customHeight="1" x14ac:dyDescent="0.25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s="66" customFormat="1" ht="15.75" customHeight="1" x14ac:dyDescent="0.25">
      <c r="A35" s="229" t="s">
        <v>129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1"/>
    </row>
    <row r="36" spans="1:12" s="66" customFormat="1" ht="15.75" customHeight="1" x14ac:dyDescent="0.25">
      <c r="A36" s="6">
        <v>217</v>
      </c>
      <c r="B36" s="11" t="s">
        <v>96</v>
      </c>
      <c r="C36" s="3">
        <v>150</v>
      </c>
      <c r="D36" s="3">
        <v>19.07</v>
      </c>
      <c r="E36" s="3">
        <v>7.62</v>
      </c>
      <c r="F36" s="3">
        <v>19.34</v>
      </c>
      <c r="G36" s="3">
        <v>222.15</v>
      </c>
      <c r="H36" s="3">
        <v>200</v>
      </c>
      <c r="I36" s="3">
        <v>25.43</v>
      </c>
      <c r="J36" s="3">
        <v>10.16</v>
      </c>
      <c r="K36" s="3">
        <v>25.79</v>
      </c>
      <c r="L36" s="3">
        <v>296.2</v>
      </c>
    </row>
    <row r="37" spans="1:12" s="66" customFormat="1" x14ac:dyDescent="0.25">
      <c r="A37" s="6" t="s">
        <v>145</v>
      </c>
      <c r="B37" s="12" t="s">
        <v>148</v>
      </c>
      <c r="C37" s="6">
        <v>40</v>
      </c>
      <c r="D37" s="6">
        <v>5.32</v>
      </c>
      <c r="E37" s="6">
        <v>1.98</v>
      </c>
      <c r="F37" s="6">
        <v>31.44</v>
      </c>
      <c r="G37" s="6">
        <v>164.71</v>
      </c>
      <c r="H37" s="6">
        <v>60</v>
      </c>
      <c r="I37" s="6">
        <v>7.08</v>
      </c>
      <c r="J37" s="6">
        <v>2.63</v>
      </c>
      <c r="K37" s="6">
        <v>41.81</v>
      </c>
      <c r="L37" s="6">
        <v>219.07</v>
      </c>
    </row>
    <row r="38" spans="1:12" s="66" customFormat="1" x14ac:dyDescent="0.25">
      <c r="A38" s="6">
        <v>412</v>
      </c>
      <c r="B38" s="10" t="s">
        <v>12</v>
      </c>
      <c r="C38" s="3">
        <v>150</v>
      </c>
      <c r="D38" s="3">
        <v>0.05</v>
      </c>
      <c r="E38" s="3">
        <v>0.01</v>
      </c>
      <c r="F38" s="3">
        <v>11.48</v>
      </c>
      <c r="G38" s="3">
        <v>46.22</v>
      </c>
      <c r="H38" s="3">
        <v>200</v>
      </c>
      <c r="I38" s="3">
        <v>0.1</v>
      </c>
      <c r="J38" s="3">
        <v>0.01</v>
      </c>
      <c r="K38" s="3">
        <v>15.31</v>
      </c>
      <c r="L38" s="3">
        <v>61.63</v>
      </c>
    </row>
    <row r="39" spans="1:12" s="87" customFormat="1" ht="15" customHeight="1" x14ac:dyDescent="0.25">
      <c r="A39" s="6"/>
      <c r="B39" s="11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87" customFormat="1" ht="15" customHeight="1" x14ac:dyDescent="0.25">
      <c r="A40" s="12" t="s">
        <v>111</v>
      </c>
      <c r="B40" s="12"/>
      <c r="C40" s="53">
        <f t="shared" ref="C40:L40" si="2">SUM(C36:C39)</f>
        <v>340</v>
      </c>
      <c r="D40" s="53">
        <f t="shared" si="2"/>
        <v>24.44</v>
      </c>
      <c r="E40" s="53">
        <f t="shared" si="2"/>
        <v>9.61</v>
      </c>
      <c r="F40" s="53">
        <f t="shared" si="2"/>
        <v>62.260000000000005</v>
      </c>
      <c r="G40" s="53">
        <f t="shared" si="2"/>
        <v>433.08000000000004</v>
      </c>
      <c r="H40" s="53">
        <f t="shared" si="2"/>
        <v>460</v>
      </c>
      <c r="I40" s="53">
        <f t="shared" si="2"/>
        <v>32.61</v>
      </c>
      <c r="J40" s="53">
        <f t="shared" si="2"/>
        <v>12.799999999999999</v>
      </c>
      <c r="K40" s="53">
        <f t="shared" si="2"/>
        <v>82.91</v>
      </c>
      <c r="L40" s="53">
        <f t="shared" si="2"/>
        <v>576.9</v>
      </c>
    </row>
    <row r="41" spans="1:12" s="87" customFormat="1" ht="15" customHeight="1" x14ac:dyDescent="0.25">
      <c r="A41" s="179" t="s">
        <v>131</v>
      </c>
      <c r="F41" s="179"/>
      <c r="G41" s="179">
        <f>G16+G19+G28+G33+G40</f>
        <v>1556.5529999999999</v>
      </c>
      <c r="H41" s="179"/>
      <c r="I41" s="179"/>
      <c r="J41" s="179"/>
      <c r="K41" s="179"/>
      <c r="L41" s="179">
        <f>L16+L19+L28+L33+L40</f>
        <v>1774.4680000000003</v>
      </c>
    </row>
    <row r="42" spans="1:12" s="87" customFormat="1" ht="27" customHeight="1" x14ac:dyDescent="0.25">
      <c r="A42" s="232">
        <v>45555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1"/>
    </row>
    <row r="43" spans="1:12" s="87" customFormat="1" ht="15" customHeight="1" x14ac:dyDescent="0.25">
      <c r="A43" s="229" t="s">
        <v>116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1"/>
    </row>
    <row r="44" spans="1:12" s="66" customFormat="1" ht="15.75" customHeight="1" x14ac:dyDescent="0.25">
      <c r="A44" s="6">
        <v>168</v>
      </c>
      <c r="B44" s="11" t="s">
        <v>42</v>
      </c>
      <c r="C44" s="3">
        <v>150</v>
      </c>
      <c r="D44" s="3">
        <v>5.58</v>
      </c>
      <c r="E44" s="3">
        <v>6.05</v>
      </c>
      <c r="F44" s="3">
        <v>26.46</v>
      </c>
      <c r="G44" s="3">
        <v>182.94</v>
      </c>
      <c r="H44" s="3">
        <v>180</v>
      </c>
      <c r="I44" s="3">
        <v>6.7</v>
      </c>
      <c r="J44" s="3">
        <v>7.3</v>
      </c>
      <c r="K44" s="3">
        <v>31.75</v>
      </c>
      <c r="L44" s="3">
        <v>219.53</v>
      </c>
    </row>
    <row r="45" spans="1:12" s="66" customFormat="1" ht="15.75" customHeight="1" x14ac:dyDescent="0.25">
      <c r="A45" s="6">
        <v>3</v>
      </c>
      <c r="B45" s="64" t="s">
        <v>153</v>
      </c>
      <c r="C45" s="6">
        <v>42</v>
      </c>
      <c r="D45" s="6">
        <v>4.41</v>
      </c>
      <c r="E45" s="6">
        <v>6.42</v>
      </c>
      <c r="F45" s="6">
        <v>13.58</v>
      </c>
      <c r="G45" s="6">
        <v>129.69999999999999</v>
      </c>
      <c r="H45" s="6">
        <v>44</v>
      </c>
      <c r="I45" s="6">
        <v>4.7300000000000004</v>
      </c>
      <c r="J45" s="6">
        <v>6.88</v>
      </c>
      <c r="K45" s="6">
        <v>14.56</v>
      </c>
      <c r="L45" s="6">
        <v>139</v>
      </c>
    </row>
    <row r="46" spans="1:12" s="66" customFormat="1" ht="15.75" customHeight="1" x14ac:dyDescent="0.25">
      <c r="A46" s="6">
        <v>413</v>
      </c>
      <c r="B46" s="11" t="s">
        <v>32</v>
      </c>
      <c r="C46" s="3">
        <v>150</v>
      </c>
      <c r="D46" s="3">
        <v>1.05</v>
      </c>
      <c r="E46" s="3">
        <v>1.2</v>
      </c>
      <c r="F46" s="3">
        <v>13.01</v>
      </c>
      <c r="G46" s="3">
        <v>66.989999999999995</v>
      </c>
      <c r="H46" s="3">
        <v>200</v>
      </c>
      <c r="I46" s="3">
        <v>1.4</v>
      </c>
      <c r="J46" s="3">
        <v>1.6</v>
      </c>
      <c r="K46" s="3">
        <v>17.350000000000001</v>
      </c>
      <c r="L46" s="3">
        <v>89.32</v>
      </c>
    </row>
    <row r="47" spans="1:12" s="87" customFormat="1" ht="15" customHeight="1" x14ac:dyDescent="0.25">
      <c r="A47" s="12" t="s">
        <v>111</v>
      </c>
      <c r="B47" s="12"/>
      <c r="C47" s="53">
        <f t="shared" ref="C47:L47" si="3">SUM(C44:C46)</f>
        <v>342</v>
      </c>
      <c r="D47" s="53">
        <f t="shared" si="3"/>
        <v>11.040000000000001</v>
      </c>
      <c r="E47" s="53">
        <f t="shared" si="3"/>
        <v>13.669999999999998</v>
      </c>
      <c r="F47" s="53">
        <f t="shared" si="3"/>
        <v>53.05</v>
      </c>
      <c r="G47" s="53">
        <f t="shared" si="3"/>
        <v>379.63</v>
      </c>
      <c r="H47" s="53">
        <f t="shared" si="3"/>
        <v>424</v>
      </c>
      <c r="I47" s="53">
        <f t="shared" si="3"/>
        <v>12.83</v>
      </c>
      <c r="J47" s="53">
        <f t="shared" si="3"/>
        <v>15.78</v>
      </c>
      <c r="K47" s="53">
        <f t="shared" si="3"/>
        <v>63.660000000000004</v>
      </c>
      <c r="L47" s="53">
        <f t="shared" si="3"/>
        <v>447.84999999999997</v>
      </c>
    </row>
    <row r="48" spans="1:12" s="87" customFormat="1" ht="15" customHeight="1" x14ac:dyDescent="0.25">
      <c r="A48" s="12"/>
      <c r="B48" s="12"/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12" s="87" customFormat="1" ht="15" customHeight="1" x14ac:dyDescent="0.25">
      <c r="A49" s="12"/>
      <c r="B49" s="176"/>
      <c r="C49" s="53"/>
      <c r="D49" s="53"/>
      <c r="E49" s="53"/>
      <c r="F49" s="53"/>
      <c r="G49" s="53"/>
      <c r="H49" s="53"/>
      <c r="I49" s="53"/>
      <c r="J49" s="53"/>
      <c r="K49" s="53"/>
      <c r="L49" s="53"/>
    </row>
    <row r="50" spans="1:12" s="66" customFormat="1" ht="15.75" customHeight="1" x14ac:dyDescent="0.25">
      <c r="A50" s="6"/>
      <c r="B50" s="11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s="87" customFormat="1" ht="15" customHeight="1" x14ac:dyDescent="0.25">
      <c r="A51" s="240" t="s">
        <v>117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</row>
    <row r="52" spans="1:12" s="66" customFormat="1" x14ac:dyDescent="0.25">
      <c r="A52" s="39"/>
      <c r="B52" s="11" t="s">
        <v>301</v>
      </c>
      <c r="C52" s="3">
        <v>150</v>
      </c>
      <c r="D52" s="3">
        <v>6</v>
      </c>
      <c r="E52" s="3">
        <v>8.85</v>
      </c>
      <c r="F52" s="3">
        <v>9.24</v>
      </c>
      <c r="G52" s="3">
        <v>155.24</v>
      </c>
      <c r="H52" s="3">
        <v>200</v>
      </c>
      <c r="I52" s="3">
        <v>8</v>
      </c>
      <c r="J52" s="3">
        <v>11.8</v>
      </c>
      <c r="K52" s="3">
        <v>12.32</v>
      </c>
      <c r="L52" s="3">
        <v>206.99</v>
      </c>
    </row>
    <row r="53" spans="1:12" s="66" customFormat="1" ht="15.75" customHeight="1" x14ac:dyDescent="0.25">
      <c r="A53" s="6">
        <v>331</v>
      </c>
      <c r="B53" s="12" t="s">
        <v>86</v>
      </c>
      <c r="C53" s="6">
        <v>220</v>
      </c>
      <c r="D53" s="6">
        <v>2.34</v>
      </c>
      <c r="E53" s="6">
        <v>7.22</v>
      </c>
      <c r="F53" s="6">
        <v>20.97</v>
      </c>
      <c r="G53" s="6">
        <v>150.69</v>
      </c>
      <c r="H53" s="6">
        <v>250</v>
      </c>
      <c r="I53" s="6">
        <v>2.66</v>
      </c>
      <c r="J53" s="6">
        <v>8.1999999999999993</v>
      </c>
      <c r="K53" s="6">
        <v>21.67</v>
      </c>
      <c r="L53" s="6">
        <v>171.1</v>
      </c>
    </row>
    <row r="54" spans="1:12" s="66" customFormat="1" ht="15.75" customHeight="1" x14ac:dyDescent="0.25">
      <c r="A54" s="6">
        <v>394</v>
      </c>
      <c r="B54" s="11" t="s">
        <v>156</v>
      </c>
      <c r="C54" s="3">
        <v>150</v>
      </c>
      <c r="D54" s="3">
        <v>0.12</v>
      </c>
      <c r="E54" s="3">
        <v>0</v>
      </c>
      <c r="F54" s="3">
        <v>11.24</v>
      </c>
      <c r="G54" s="3">
        <v>45.48</v>
      </c>
      <c r="H54" s="3">
        <v>200</v>
      </c>
      <c r="I54" s="3">
        <v>0.16</v>
      </c>
      <c r="J54" s="3">
        <v>0</v>
      </c>
      <c r="K54" s="3">
        <v>14.99</v>
      </c>
      <c r="L54" s="3">
        <v>60.64</v>
      </c>
    </row>
    <row r="55" spans="1:12" s="66" customFormat="1" x14ac:dyDescent="0.25">
      <c r="A55" s="6" t="s">
        <v>113</v>
      </c>
      <c r="B55" s="10" t="s">
        <v>124</v>
      </c>
      <c r="C55" s="3">
        <v>40</v>
      </c>
      <c r="D55" s="3">
        <v>2.8</v>
      </c>
      <c r="E55" s="3">
        <v>0.28000000000000003</v>
      </c>
      <c r="F55" s="3">
        <v>19.96</v>
      </c>
      <c r="G55" s="3">
        <v>96</v>
      </c>
      <c r="H55" s="3">
        <v>50</v>
      </c>
      <c r="I55" s="3">
        <v>3.5</v>
      </c>
      <c r="J55" s="3">
        <v>0.35</v>
      </c>
      <c r="K55" s="3">
        <v>24.95</v>
      </c>
      <c r="L55" s="3">
        <v>120</v>
      </c>
    </row>
    <row r="56" spans="1:12" s="66" customFormat="1" x14ac:dyDescent="0.25">
      <c r="A56" s="6"/>
      <c r="B56" s="12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s="66" customFormat="1" x14ac:dyDescent="0.25">
      <c r="A57" s="6"/>
      <c r="B57" s="10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66" customFormat="1" x14ac:dyDescent="0.25">
      <c r="A58" s="6"/>
      <c r="B58" s="10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87" customFormat="1" ht="15" customHeight="1" x14ac:dyDescent="0.25">
      <c r="A59" s="48" t="s">
        <v>111</v>
      </c>
      <c r="B59" s="154"/>
      <c r="C59" s="53">
        <f t="shared" ref="C59:L59" si="4">SUM(C52:C58)</f>
        <v>560</v>
      </c>
      <c r="D59" s="53">
        <f t="shared" si="4"/>
        <v>11.259999999999998</v>
      </c>
      <c r="E59" s="53">
        <f t="shared" si="4"/>
        <v>16.350000000000001</v>
      </c>
      <c r="F59" s="53">
        <f t="shared" si="4"/>
        <v>61.410000000000004</v>
      </c>
      <c r="G59" s="53">
        <f t="shared" si="4"/>
        <v>447.41</v>
      </c>
      <c r="H59" s="53">
        <f t="shared" si="4"/>
        <v>700</v>
      </c>
      <c r="I59" s="53">
        <f t="shared" si="4"/>
        <v>14.32</v>
      </c>
      <c r="J59" s="53">
        <f t="shared" si="4"/>
        <v>20.350000000000001</v>
      </c>
      <c r="K59" s="53">
        <f t="shared" si="4"/>
        <v>73.930000000000007</v>
      </c>
      <c r="L59" s="53">
        <f t="shared" si="4"/>
        <v>558.73</v>
      </c>
    </row>
    <row r="60" spans="1:12" s="87" customFormat="1" ht="15" customHeight="1" x14ac:dyDescent="0.25">
      <c r="A60" s="155"/>
      <c r="B60" s="155"/>
      <c r="C60" s="155"/>
      <c r="D60" s="156"/>
      <c r="E60" s="156"/>
      <c r="F60" s="156"/>
      <c r="G60" s="156"/>
      <c r="H60" s="156"/>
      <c r="I60" s="156"/>
      <c r="J60" s="156"/>
      <c r="K60" s="156"/>
      <c r="L60" s="156"/>
    </row>
    <row r="61" spans="1:12" s="87" customFormat="1" ht="15" customHeight="1" x14ac:dyDescent="0.25">
      <c r="A61" s="229" t="s">
        <v>125</v>
      </c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1"/>
    </row>
    <row r="62" spans="1:12" s="66" customFormat="1" ht="15.75" customHeight="1" x14ac:dyDescent="0.25">
      <c r="A62" s="6" t="s">
        <v>113</v>
      </c>
      <c r="B62" s="11" t="s">
        <v>30</v>
      </c>
      <c r="C62" s="3">
        <v>200</v>
      </c>
      <c r="D62" s="3">
        <v>0.8</v>
      </c>
      <c r="E62" s="3">
        <v>0</v>
      </c>
      <c r="F62" s="3">
        <v>22.6</v>
      </c>
      <c r="G62" s="3">
        <v>92</v>
      </c>
      <c r="H62" s="3">
        <v>200</v>
      </c>
      <c r="I62" s="3">
        <v>0.8</v>
      </c>
      <c r="J62" s="3">
        <v>0</v>
      </c>
      <c r="K62" s="3">
        <v>22.6</v>
      </c>
      <c r="L62" s="3">
        <v>92</v>
      </c>
    </row>
    <row r="63" spans="1:12" s="87" customFormat="1" hidden="1" x14ac:dyDescent="0.25">
      <c r="A63" s="53"/>
      <c r="B63" s="11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1:12" s="66" customFormat="1" x14ac:dyDescent="0.25">
      <c r="A64" s="39"/>
      <c r="B64" s="11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s="87" customFormat="1" ht="15" customHeight="1" x14ac:dyDescent="0.25">
      <c r="A65" s="48" t="s">
        <v>111</v>
      </c>
      <c r="B65" s="154"/>
      <c r="C65" s="32">
        <v>200</v>
      </c>
      <c r="D65" s="53">
        <f>SUM(D62:D62)</f>
        <v>0.8</v>
      </c>
      <c r="E65" s="53">
        <f>SUM(E62:E62)</f>
        <v>0</v>
      </c>
      <c r="F65" s="53">
        <f>SUM(F62:F62)</f>
        <v>22.6</v>
      </c>
      <c r="G65" s="53">
        <f>SUM(G62:G62)</f>
        <v>92</v>
      </c>
      <c r="H65" s="32">
        <v>200</v>
      </c>
      <c r="I65" s="53">
        <f>SUM(I62:I62)</f>
        <v>0.8</v>
      </c>
      <c r="J65" s="53">
        <f>SUM(J62:J62)</f>
        <v>0</v>
      </c>
      <c r="K65" s="53">
        <f>SUM(K62:K62)</f>
        <v>22.6</v>
      </c>
      <c r="L65" s="53">
        <f>L62+L63</f>
        <v>92</v>
      </c>
    </row>
    <row r="66" spans="1:12" s="87" customFormat="1" ht="15" customHeight="1" x14ac:dyDescent="0.2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</row>
    <row r="67" spans="1:12" s="87" customFormat="1" ht="15" customHeight="1" x14ac:dyDescent="0.25">
      <c r="A67" s="229" t="s">
        <v>129</v>
      </c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1"/>
    </row>
    <row r="68" spans="1:12" s="66" customFormat="1" ht="15.75" customHeight="1" x14ac:dyDescent="0.25">
      <c r="A68" s="6">
        <v>233</v>
      </c>
      <c r="B68" s="11" t="s">
        <v>259</v>
      </c>
      <c r="C68" s="3">
        <v>180</v>
      </c>
      <c r="D68" s="3">
        <v>16.03</v>
      </c>
      <c r="E68" s="3">
        <v>29.65</v>
      </c>
      <c r="F68" s="3">
        <v>2.46</v>
      </c>
      <c r="G68" s="3">
        <v>341</v>
      </c>
      <c r="H68" s="3">
        <v>200</v>
      </c>
      <c r="I68" s="3">
        <v>19.239999999999998</v>
      </c>
      <c r="J68" s="3">
        <v>5.69</v>
      </c>
      <c r="K68" s="3">
        <v>3.29</v>
      </c>
      <c r="L68" s="3">
        <v>455.3</v>
      </c>
    </row>
    <row r="69" spans="1:12" s="66" customFormat="1" ht="15.75" customHeight="1" x14ac:dyDescent="0.25">
      <c r="A69" s="6" t="s">
        <v>113</v>
      </c>
      <c r="B69" s="12" t="s">
        <v>164</v>
      </c>
      <c r="C69" s="6">
        <v>30</v>
      </c>
      <c r="D69" s="6">
        <v>1.26</v>
      </c>
      <c r="E69" s="6">
        <v>6.36</v>
      </c>
      <c r="F69" s="6">
        <v>19.2</v>
      </c>
      <c r="G69" s="6">
        <v>137.1</v>
      </c>
      <c r="H69" s="6">
        <v>30</v>
      </c>
      <c r="I69" s="6">
        <v>1.26</v>
      </c>
      <c r="J69" s="6">
        <v>6.36</v>
      </c>
      <c r="K69" s="6">
        <v>19.2</v>
      </c>
      <c r="L69" s="6">
        <v>137.1</v>
      </c>
    </row>
    <row r="70" spans="1:12" s="87" customFormat="1" ht="15" customHeight="1" x14ac:dyDescent="0.25">
      <c r="A70" s="53">
        <v>410</v>
      </c>
      <c r="B70" s="10" t="s">
        <v>130</v>
      </c>
      <c r="C70" s="32">
        <v>150</v>
      </c>
      <c r="D70" s="32">
        <v>4.4999999999999998E-2</v>
      </c>
      <c r="E70" s="32">
        <v>0</v>
      </c>
      <c r="F70" s="32">
        <v>4.51</v>
      </c>
      <c r="G70" s="32">
        <v>18.239999999999998</v>
      </c>
      <c r="H70" s="32">
        <v>200</v>
      </c>
      <c r="I70" s="32">
        <v>0.06</v>
      </c>
      <c r="J70" s="32">
        <v>0</v>
      </c>
      <c r="K70" s="32">
        <v>6.02</v>
      </c>
      <c r="L70" s="32">
        <v>24.32</v>
      </c>
    </row>
    <row r="71" spans="1:12" s="66" customFormat="1" x14ac:dyDescent="0.25">
      <c r="A71" s="6"/>
      <c r="B71" s="10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s="87" customFormat="1" ht="15" customHeight="1" x14ac:dyDescent="0.25">
      <c r="A72" s="12" t="s">
        <v>111</v>
      </c>
      <c r="B72" s="12"/>
      <c r="C72" s="53">
        <f t="shared" ref="C72:K72" si="5">SUM(C68:C71)</f>
        <v>360</v>
      </c>
      <c r="D72" s="53">
        <f t="shared" si="5"/>
        <v>17.335000000000004</v>
      </c>
      <c r="E72" s="53">
        <f t="shared" si="5"/>
        <v>36.01</v>
      </c>
      <c r="F72" s="53">
        <f t="shared" si="5"/>
        <v>26.17</v>
      </c>
      <c r="G72" s="53">
        <f t="shared" si="5"/>
        <v>496.34000000000003</v>
      </c>
      <c r="H72" s="53">
        <f t="shared" si="5"/>
        <v>430</v>
      </c>
      <c r="I72" s="53">
        <f t="shared" si="5"/>
        <v>20.56</v>
      </c>
      <c r="J72" s="53">
        <f t="shared" si="5"/>
        <v>12.05</v>
      </c>
      <c r="K72" s="53">
        <f t="shared" si="5"/>
        <v>28.509999999999998</v>
      </c>
      <c r="L72" s="53">
        <f>SUM(L68:L71)</f>
        <v>616.72</v>
      </c>
    </row>
    <row r="73" spans="1:12" s="87" customFormat="1" ht="15" customHeight="1" x14ac:dyDescent="0.25">
      <c r="A73" s="157" t="s">
        <v>131</v>
      </c>
      <c r="B73" s="122"/>
      <c r="C73" s="157">
        <f>C72+C65+C59+C47</f>
        <v>1462</v>
      </c>
      <c r="D73" s="122"/>
      <c r="E73" s="122"/>
      <c r="F73" s="122"/>
      <c r="G73" s="157">
        <f>G44+G45+G46+G50+G52+G53+G54+G55+G56+G57+G58+G62+G64+G68+G69+G70+G71</f>
        <v>1415.3799999999999</v>
      </c>
      <c r="H73" s="157">
        <f>H72+H65+H59+H47</f>
        <v>1754</v>
      </c>
      <c r="I73" s="122"/>
      <c r="J73" s="122"/>
      <c r="K73" s="122"/>
      <c r="L73" s="157">
        <f>L44+L45+L46+L50+L52+L53+L54+L55+L56+L57+L58+L62+L64+L68+L69+L70+L71</f>
        <v>1715.2999999999997</v>
      </c>
    </row>
    <row r="74" spans="1:12" s="87" customFormat="1" x14ac:dyDescent="0.25"/>
    <row r="75" spans="1:12" s="87" customFormat="1" ht="15" customHeight="1" x14ac:dyDescent="0.25">
      <c r="A75" s="232">
        <v>45558</v>
      </c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1"/>
    </row>
    <row r="76" spans="1:12" s="87" customFormat="1" ht="15" customHeight="1" x14ac:dyDescent="0.25">
      <c r="A76" s="229" t="s">
        <v>116</v>
      </c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1"/>
    </row>
    <row r="77" spans="1:12" s="66" customFormat="1" ht="15.75" customHeight="1" x14ac:dyDescent="0.25">
      <c r="A77" s="6">
        <v>177</v>
      </c>
      <c r="B77" s="11" t="s">
        <v>83</v>
      </c>
      <c r="C77" s="3">
        <v>150</v>
      </c>
      <c r="D77" s="3">
        <v>3.86</v>
      </c>
      <c r="E77" s="3">
        <v>8.2899999999999991</v>
      </c>
      <c r="F77" s="3">
        <v>30.1</v>
      </c>
      <c r="G77" s="3">
        <v>224.6</v>
      </c>
      <c r="H77" s="3">
        <v>180</v>
      </c>
      <c r="I77" s="3">
        <v>4.75</v>
      </c>
      <c r="J77" s="3">
        <v>10.210000000000001</v>
      </c>
      <c r="K77" s="3">
        <v>37.130000000000003</v>
      </c>
      <c r="L77" s="3">
        <v>276.3</v>
      </c>
    </row>
    <row r="78" spans="1:12" s="66" customFormat="1" ht="15.75" customHeight="1" x14ac:dyDescent="0.25">
      <c r="A78" s="6">
        <v>1</v>
      </c>
      <c r="B78" s="12" t="s">
        <v>110</v>
      </c>
      <c r="C78" s="6">
        <v>36</v>
      </c>
      <c r="D78" s="6">
        <v>2.17</v>
      </c>
      <c r="E78" s="6">
        <v>6.79</v>
      </c>
      <c r="F78" s="6">
        <v>13.15</v>
      </c>
      <c r="G78" s="6">
        <v>122.4</v>
      </c>
      <c r="H78" s="6">
        <v>37</v>
      </c>
      <c r="I78" s="6">
        <v>2.2599999999999998</v>
      </c>
      <c r="J78" s="6">
        <v>6.98</v>
      </c>
      <c r="K78" s="6">
        <v>13.52</v>
      </c>
      <c r="L78" s="6">
        <v>125.8</v>
      </c>
    </row>
    <row r="79" spans="1:12" s="87" customFormat="1" ht="15" customHeight="1" x14ac:dyDescent="0.25">
      <c r="A79" s="53">
        <v>410</v>
      </c>
      <c r="B79" s="10" t="s">
        <v>130</v>
      </c>
      <c r="C79" s="32">
        <v>150</v>
      </c>
      <c r="D79" s="32">
        <v>4.4999999999999998E-2</v>
      </c>
      <c r="E79" s="32">
        <v>0</v>
      </c>
      <c r="F79" s="32">
        <v>4.51</v>
      </c>
      <c r="G79" s="32">
        <v>18.239999999999998</v>
      </c>
      <c r="H79" s="32">
        <v>200</v>
      </c>
      <c r="I79" s="32">
        <v>0.06</v>
      </c>
      <c r="J79" s="32">
        <v>0</v>
      </c>
      <c r="K79" s="32">
        <v>6.02</v>
      </c>
      <c r="L79" s="32">
        <v>24.32</v>
      </c>
    </row>
    <row r="80" spans="1:12" s="179" customFormat="1" ht="15" customHeight="1" x14ac:dyDescent="0.25">
      <c r="A80" s="176" t="s">
        <v>111</v>
      </c>
      <c r="B80" s="176"/>
      <c r="C80" s="182">
        <f t="shared" ref="C80:H80" si="6">SUM(C77:C79)</f>
        <v>336</v>
      </c>
      <c r="D80" s="182">
        <f t="shared" si="6"/>
        <v>6.0749999999999993</v>
      </c>
      <c r="E80" s="182">
        <f t="shared" si="6"/>
        <v>15.079999999999998</v>
      </c>
      <c r="F80" s="182">
        <f t="shared" si="6"/>
        <v>47.76</v>
      </c>
      <c r="G80" s="182">
        <f t="shared" si="6"/>
        <v>365.24</v>
      </c>
      <c r="H80" s="182">
        <f t="shared" si="6"/>
        <v>417</v>
      </c>
      <c r="I80" s="182">
        <f>SUM(I77:I79)</f>
        <v>7.0699999999999994</v>
      </c>
      <c r="J80" s="182">
        <f>SUM(J77:J79)</f>
        <v>17.190000000000001</v>
      </c>
      <c r="K80" s="182">
        <f>SUM(K77:K79)</f>
        <v>56.67</v>
      </c>
      <c r="L80" s="182">
        <f>SUM(L77:L79)</f>
        <v>426.42</v>
      </c>
    </row>
    <row r="81" spans="1:12" s="87" customFormat="1" ht="15" customHeight="1" x14ac:dyDescent="0.25">
      <c r="A81" s="12"/>
      <c r="B81" s="12"/>
      <c r="C81" s="53"/>
      <c r="D81" s="53"/>
      <c r="E81" s="53"/>
      <c r="F81" s="53"/>
      <c r="G81" s="53"/>
      <c r="H81" s="53"/>
      <c r="I81" s="53"/>
      <c r="J81" s="53"/>
      <c r="K81" s="53"/>
      <c r="L81" s="53"/>
    </row>
    <row r="82" spans="1:12" s="87" customFormat="1" ht="15" customHeight="1" x14ac:dyDescent="0.25">
      <c r="A82" s="12"/>
      <c r="B82" s="176"/>
      <c r="C82" s="53"/>
      <c r="D82" s="53"/>
      <c r="E82" s="53"/>
      <c r="F82" s="53"/>
      <c r="G82" s="53"/>
      <c r="H82" s="53"/>
      <c r="I82" s="53"/>
      <c r="J82" s="53"/>
      <c r="K82" s="53"/>
      <c r="L82" s="53"/>
    </row>
    <row r="83" spans="1:12" s="66" customFormat="1" x14ac:dyDescent="0.25">
      <c r="A83" s="6"/>
      <c r="B83" s="14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s="87" customFormat="1" ht="15" customHeight="1" x14ac:dyDescent="0.25">
      <c r="A84" s="240" t="s">
        <v>117</v>
      </c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</row>
    <row r="85" spans="1:12" s="66" customFormat="1" x14ac:dyDescent="0.25">
      <c r="A85" s="6">
        <v>80</v>
      </c>
      <c r="B85" s="11" t="s">
        <v>314</v>
      </c>
      <c r="C85" s="3">
        <v>150</v>
      </c>
      <c r="D85" s="3">
        <v>2.95</v>
      </c>
      <c r="E85" s="3">
        <v>3.68</v>
      </c>
      <c r="F85" s="3">
        <v>12.63</v>
      </c>
      <c r="G85" s="3">
        <v>90.66</v>
      </c>
      <c r="H85" s="3">
        <v>200</v>
      </c>
      <c r="I85" s="3">
        <v>3.93</v>
      </c>
      <c r="J85" s="3">
        <v>4.91</v>
      </c>
      <c r="K85" s="3">
        <v>16.84</v>
      </c>
      <c r="L85" s="3">
        <v>120.88</v>
      </c>
    </row>
    <row r="86" spans="1:12" s="66" customFormat="1" ht="15.75" customHeight="1" x14ac:dyDescent="0.25">
      <c r="A86" s="6">
        <v>332</v>
      </c>
      <c r="B86" s="11" t="s">
        <v>72</v>
      </c>
      <c r="C86" s="3">
        <v>120</v>
      </c>
      <c r="D86" s="3">
        <v>6.99</v>
      </c>
      <c r="E86" s="3">
        <v>4.34</v>
      </c>
      <c r="F86" s="3">
        <v>36</v>
      </c>
      <c r="G86" s="3">
        <v>211.05</v>
      </c>
      <c r="H86" s="3">
        <v>130</v>
      </c>
      <c r="I86" s="3">
        <v>7.57</v>
      </c>
      <c r="J86" s="3">
        <v>4.7</v>
      </c>
      <c r="K86" s="3">
        <v>39</v>
      </c>
      <c r="L86" s="3">
        <v>228.64</v>
      </c>
    </row>
    <row r="87" spans="1:12" s="66" customFormat="1" ht="15.75" customHeight="1" x14ac:dyDescent="0.25">
      <c r="A87" s="6">
        <v>293</v>
      </c>
      <c r="B87" s="11" t="s">
        <v>289</v>
      </c>
      <c r="C87" s="3">
        <v>80</v>
      </c>
      <c r="D87" s="3">
        <v>14.85</v>
      </c>
      <c r="E87" s="3">
        <v>16.579999999999998</v>
      </c>
      <c r="F87" s="3">
        <v>4.62</v>
      </c>
      <c r="G87" s="3">
        <v>227.03</v>
      </c>
      <c r="H87" s="3">
        <v>90</v>
      </c>
      <c r="I87" s="3">
        <v>16.7</v>
      </c>
      <c r="J87" s="3">
        <v>18.649999999999999</v>
      </c>
      <c r="K87" s="3">
        <v>5.19</v>
      </c>
      <c r="L87" s="3">
        <v>255.4</v>
      </c>
    </row>
    <row r="88" spans="1:12" s="66" customFormat="1" ht="15.75" customHeight="1" x14ac:dyDescent="0.25">
      <c r="A88" s="6">
        <v>394</v>
      </c>
      <c r="B88" s="11" t="s">
        <v>55</v>
      </c>
      <c r="C88" s="3">
        <v>150</v>
      </c>
      <c r="D88" s="3">
        <v>0.12</v>
      </c>
      <c r="E88" s="3">
        <v>0</v>
      </c>
      <c r="F88" s="3">
        <v>11.24</v>
      </c>
      <c r="G88" s="3">
        <v>45.48</v>
      </c>
      <c r="H88" s="3">
        <v>200</v>
      </c>
      <c r="I88" s="3">
        <v>0.16</v>
      </c>
      <c r="J88" s="3">
        <v>0</v>
      </c>
      <c r="K88" s="3">
        <v>14.99</v>
      </c>
      <c r="L88" s="3">
        <v>60.64</v>
      </c>
    </row>
    <row r="89" spans="1:12" s="66" customFormat="1" x14ac:dyDescent="0.25">
      <c r="A89" s="6" t="s">
        <v>113</v>
      </c>
      <c r="B89" s="10" t="s">
        <v>124</v>
      </c>
      <c r="C89" s="3">
        <v>40</v>
      </c>
      <c r="D89" s="3">
        <v>2.8</v>
      </c>
      <c r="E89" s="3">
        <v>0.28000000000000003</v>
      </c>
      <c r="F89" s="3">
        <v>19.96</v>
      </c>
      <c r="G89" s="3">
        <v>96</v>
      </c>
      <c r="H89" s="3">
        <v>50</v>
      </c>
      <c r="I89" s="3">
        <v>3.5</v>
      </c>
      <c r="J89" s="3">
        <v>0.35</v>
      </c>
      <c r="K89" s="3">
        <v>24.95</v>
      </c>
      <c r="L89" s="3">
        <v>120</v>
      </c>
    </row>
    <row r="90" spans="1:12" s="66" customFormat="1" x14ac:dyDescent="0.25">
      <c r="A90" s="6"/>
      <c r="B90" s="12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s="66" customFormat="1" x14ac:dyDescent="0.25">
      <c r="A91" s="6"/>
      <c r="B91" s="10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s="179" customFormat="1" ht="15" customHeight="1" x14ac:dyDescent="0.25">
      <c r="A92" s="183" t="s">
        <v>111</v>
      </c>
      <c r="B92" s="184"/>
      <c r="C92" s="182">
        <f t="shared" ref="C92:L92" si="7">SUM(C85:C91)</f>
        <v>540</v>
      </c>
      <c r="D92" s="182">
        <f t="shared" si="7"/>
        <v>27.71</v>
      </c>
      <c r="E92" s="182">
        <f t="shared" si="7"/>
        <v>24.88</v>
      </c>
      <c r="F92" s="182">
        <f t="shared" si="7"/>
        <v>84.449999999999989</v>
      </c>
      <c r="G92" s="182">
        <f t="shared" si="7"/>
        <v>670.22</v>
      </c>
      <c r="H92" s="182">
        <f t="shared" si="7"/>
        <v>670</v>
      </c>
      <c r="I92" s="182">
        <f t="shared" si="7"/>
        <v>31.86</v>
      </c>
      <c r="J92" s="182">
        <f t="shared" si="7"/>
        <v>28.61</v>
      </c>
      <c r="K92" s="182">
        <f t="shared" si="7"/>
        <v>100.97</v>
      </c>
      <c r="L92" s="182">
        <f t="shared" si="7"/>
        <v>785.56</v>
      </c>
    </row>
    <row r="93" spans="1:12" s="87" customFormat="1" ht="15" customHeight="1" x14ac:dyDescent="0.25">
      <c r="A93" s="155"/>
      <c r="B93" s="155"/>
      <c r="C93" s="155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1:12" s="87" customFormat="1" ht="15" customHeight="1" x14ac:dyDescent="0.25">
      <c r="A94" s="229" t="s">
        <v>125</v>
      </c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1"/>
    </row>
    <row r="95" spans="1:12" x14ac:dyDescent="0.25">
      <c r="A95" s="6" t="s">
        <v>113</v>
      </c>
      <c r="B95" s="17" t="s">
        <v>266</v>
      </c>
      <c r="C95" s="1">
        <v>208</v>
      </c>
      <c r="D95" s="1">
        <v>5.82</v>
      </c>
      <c r="E95" s="1">
        <v>6.66</v>
      </c>
      <c r="F95" s="1">
        <v>17.47</v>
      </c>
      <c r="G95" s="1">
        <v>153.9</v>
      </c>
      <c r="H95" s="1">
        <v>208</v>
      </c>
      <c r="I95" s="1">
        <v>5.82</v>
      </c>
      <c r="J95" s="1">
        <v>6.66</v>
      </c>
      <c r="K95" s="1">
        <v>17.47</v>
      </c>
      <c r="L95" s="1">
        <v>153.9</v>
      </c>
    </row>
    <row r="96" spans="1:12" s="66" customFormat="1" ht="15.75" customHeight="1" x14ac:dyDescent="0.25">
      <c r="A96" s="6"/>
      <c r="B96" s="59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s="179" customFormat="1" ht="15" customHeight="1" x14ac:dyDescent="0.25">
      <c r="A97" s="183" t="s">
        <v>111</v>
      </c>
      <c r="B97" s="184"/>
      <c r="C97" s="182">
        <f t="shared" ref="C97:L97" si="8">SUM(C95:C95)</f>
        <v>208</v>
      </c>
      <c r="D97" s="182">
        <f t="shared" si="8"/>
        <v>5.82</v>
      </c>
      <c r="E97" s="182">
        <f t="shared" si="8"/>
        <v>6.66</v>
      </c>
      <c r="F97" s="182">
        <f t="shared" si="8"/>
        <v>17.47</v>
      </c>
      <c r="G97" s="182">
        <f t="shared" si="8"/>
        <v>153.9</v>
      </c>
      <c r="H97" s="182">
        <f t="shared" si="8"/>
        <v>208</v>
      </c>
      <c r="I97" s="182">
        <f t="shared" si="8"/>
        <v>5.82</v>
      </c>
      <c r="J97" s="182">
        <f t="shared" si="8"/>
        <v>6.66</v>
      </c>
      <c r="K97" s="182">
        <f t="shared" si="8"/>
        <v>17.47</v>
      </c>
      <c r="L97" s="182">
        <f t="shared" si="8"/>
        <v>153.9</v>
      </c>
    </row>
    <row r="98" spans="1:12" s="87" customFormat="1" ht="15" customHeight="1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  <row r="99" spans="1:12" s="87" customFormat="1" ht="15" customHeight="1" x14ac:dyDescent="0.25">
      <c r="A99" s="229" t="s">
        <v>129</v>
      </c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1"/>
    </row>
    <row r="100" spans="1:12" s="66" customFormat="1" ht="15" customHeight="1" x14ac:dyDescent="0.25">
      <c r="A100" s="6">
        <v>100</v>
      </c>
      <c r="B100" s="11" t="s">
        <v>70</v>
      </c>
      <c r="C100" s="3">
        <v>150</v>
      </c>
      <c r="D100" s="3">
        <v>4.1900000000000004</v>
      </c>
      <c r="E100" s="3">
        <v>4.59</v>
      </c>
      <c r="F100" s="3">
        <v>14.8</v>
      </c>
      <c r="G100" s="3">
        <v>117.06</v>
      </c>
      <c r="H100" s="3">
        <v>200</v>
      </c>
      <c r="I100" s="3">
        <v>5.59</v>
      </c>
      <c r="J100" s="3">
        <v>6.12</v>
      </c>
      <c r="K100" s="3">
        <v>19.73</v>
      </c>
      <c r="L100" s="3">
        <v>156.1</v>
      </c>
    </row>
    <row r="101" spans="1:12" s="66" customFormat="1" ht="15.75" customHeight="1" x14ac:dyDescent="0.25">
      <c r="A101" s="6">
        <v>492</v>
      </c>
      <c r="B101" s="12" t="s">
        <v>18</v>
      </c>
      <c r="C101" s="6">
        <v>40</v>
      </c>
      <c r="D101" s="6">
        <v>2.72</v>
      </c>
      <c r="E101" s="6">
        <v>4.68</v>
      </c>
      <c r="F101" s="6">
        <v>27.06</v>
      </c>
      <c r="G101" s="6">
        <v>161.4</v>
      </c>
      <c r="H101" s="6">
        <v>60</v>
      </c>
      <c r="I101" s="6">
        <v>4.09</v>
      </c>
      <c r="J101" s="6">
        <v>7.02</v>
      </c>
      <c r="K101" s="6">
        <v>40.590000000000003</v>
      </c>
      <c r="L101" s="6">
        <v>242.1</v>
      </c>
    </row>
    <row r="102" spans="1:12" s="87" customFormat="1" ht="15" customHeight="1" x14ac:dyDescent="0.25">
      <c r="A102" s="53">
        <v>410</v>
      </c>
      <c r="B102" s="10" t="s">
        <v>130</v>
      </c>
      <c r="C102" s="32">
        <v>150</v>
      </c>
      <c r="D102" s="32">
        <v>4.4999999999999998E-2</v>
      </c>
      <c r="E102" s="32">
        <v>0</v>
      </c>
      <c r="F102" s="32">
        <v>4.51</v>
      </c>
      <c r="G102" s="32">
        <v>18.239999999999998</v>
      </c>
      <c r="H102" s="32">
        <v>200</v>
      </c>
      <c r="I102" s="32">
        <v>0.06</v>
      </c>
      <c r="J102" s="32">
        <v>0</v>
      </c>
      <c r="K102" s="32">
        <v>6.02</v>
      </c>
      <c r="L102" s="32">
        <v>24.32</v>
      </c>
    </row>
    <row r="103" spans="1:12" s="179" customFormat="1" ht="15" customHeight="1" x14ac:dyDescent="0.25">
      <c r="A103" s="183" t="s">
        <v>111</v>
      </c>
      <c r="B103" s="184"/>
      <c r="C103" s="182">
        <f t="shared" ref="C103:L103" si="9">SUM(C100:C102)</f>
        <v>340</v>
      </c>
      <c r="D103" s="182">
        <f t="shared" si="9"/>
        <v>6.9550000000000001</v>
      </c>
      <c r="E103" s="182">
        <f t="shared" si="9"/>
        <v>9.27</v>
      </c>
      <c r="F103" s="182">
        <f t="shared" si="9"/>
        <v>46.37</v>
      </c>
      <c r="G103" s="182">
        <f t="shared" si="9"/>
        <v>296.70000000000005</v>
      </c>
      <c r="H103" s="182">
        <f t="shared" si="9"/>
        <v>460</v>
      </c>
      <c r="I103" s="182">
        <f t="shared" si="9"/>
        <v>9.74</v>
      </c>
      <c r="J103" s="182">
        <f t="shared" si="9"/>
        <v>13.14</v>
      </c>
      <c r="K103" s="182">
        <f t="shared" si="9"/>
        <v>66.34</v>
      </c>
      <c r="L103" s="182">
        <f t="shared" si="9"/>
        <v>422.52</v>
      </c>
    </row>
    <row r="104" spans="1:12" s="87" customFormat="1" ht="15" customHeight="1" x14ac:dyDescent="0.25">
      <c r="A104" s="157" t="s">
        <v>131</v>
      </c>
      <c r="B104" s="122"/>
      <c r="C104" s="157">
        <f>C103+C97+C92+C80</f>
        <v>1424</v>
      </c>
      <c r="D104" s="122"/>
      <c r="E104" s="122"/>
      <c r="F104" s="122"/>
      <c r="G104" s="157">
        <f>G77+G78+G79+G83+G85+G86+G87+G88+G89+G90+G91+G95+G96+G100+G101+G102</f>
        <v>1486.0600000000002</v>
      </c>
      <c r="H104" s="157">
        <f>H103+H97+H92+H80</f>
        <v>1755</v>
      </c>
      <c r="I104" s="122"/>
      <c r="J104" s="122"/>
      <c r="K104" s="122"/>
      <c r="L104" s="157">
        <f>L77+L78+L79+L83+L85+L86+L87+L88+L89+L90+L91+L95+L96+L100+L101+L102</f>
        <v>1788.3999999999999</v>
      </c>
    </row>
    <row r="105" spans="1:12" s="87" customFormat="1" x14ac:dyDescent="0.25"/>
    <row r="106" spans="1:12" s="87" customFormat="1" ht="15" customHeight="1" x14ac:dyDescent="0.25">
      <c r="A106" s="232">
        <v>45559</v>
      </c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1"/>
    </row>
    <row r="107" spans="1:12" s="87" customFormat="1" ht="15" customHeight="1" x14ac:dyDescent="0.25">
      <c r="A107" s="229" t="s">
        <v>116</v>
      </c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1"/>
    </row>
    <row r="108" spans="1:12" s="66" customFormat="1" ht="15.75" customHeight="1" x14ac:dyDescent="0.25">
      <c r="A108" s="6">
        <v>168</v>
      </c>
      <c r="B108" s="11" t="s">
        <v>66</v>
      </c>
      <c r="C108" s="3">
        <v>150</v>
      </c>
      <c r="D108" s="3">
        <v>4.78</v>
      </c>
      <c r="E108" s="3">
        <v>5.14</v>
      </c>
      <c r="F108" s="3">
        <v>28.38</v>
      </c>
      <c r="G108" s="3">
        <v>176.21</v>
      </c>
      <c r="H108" s="3">
        <v>180</v>
      </c>
      <c r="I108" s="3">
        <v>5.73</v>
      </c>
      <c r="J108" s="3">
        <v>6.17</v>
      </c>
      <c r="K108" s="3">
        <v>34.06</v>
      </c>
      <c r="L108" s="3">
        <v>211.5</v>
      </c>
    </row>
    <row r="109" spans="1:12" s="66" customFormat="1" ht="15.75" customHeight="1" x14ac:dyDescent="0.25">
      <c r="A109" s="6">
        <v>2</v>
      </c>
      <c r="B109" s="64" t="s">
        <v>135</v>
      </c>
      <c r="C109" s="6">
        <v>42</v>
      </c>
      <c r="D109" s="6">
        <v>2.17</v>
      </c>
      <c r="E109" s="6">
        <v>6.79</v>
      </c>
      <c r="F109" s="6">
        <v>13.15</v>
      </c>
      <c r="G109" s="6">
        <v>136.91999999999999</v>
      </c>
      <c r="H109" s="6">
        <v>44</v>
      </c>
      <c r="I109" s="6">
        <v>2.2599999999999998</v>
      </c>
      <c r="J109" s="6">
        <v>6.98</v>
      </c>
      <c r="K109" s="6">
        <v>13.52</v>
      </c>
      <c r="L109" s="6">
        <v>142.74</v>
      </c>
    </row>
    <row r="110" spans="1:12" s="66" customFormat="1" x14ac:dyDescent="0.25">
      <c r="A110" s="6">
        <v>410</v>
      </c>
      <c r="B110" s="10" t="s">
        <v>130</v>
      </c>
      <c r="C110" s="3">
        <v>150</v>
      </c>
      <c r="D110" s="3">
        <v>4.4999999999999998E-2</v>
      </c>
      <c r="E110" s="3">
        <v>0</v>
      </c>
      <c r="F110" s="3">
        <v>4.51</v>
      </c>
      <c r="G110" s="3">
        <v>18.239999999999998</v>
      </c>
      <c r="H110" s="3">
        <v>200</v>
      </c>
      <c r="I110" s="3">
        <v>0.06</v>
      </c>
      <c r="J110" s="3">
        <v>0</v>
      </c>
      <c r="K110" s="3">
        <v>6.02</v>
      </c>
      <c r="L110" s="3">
        <v>24.32</v>
      </c>
    </row>
    <row r="111" spans="1:12" s="87" customFormat="1" ht="15" customHeight="1" x14ac:dyDescent="0.25">
      <c r="A111" s="12" t="s">
        <v>111</v>
      </c>
      <c r="B111" s="12"/>
      <c r="C111" s="53">
        <f t="shared" ref="C111:H111" si="10">SUM(C108:C110)</f>
        <v>342</v>
      </c>
      <c r="D111" s="53">
        <f t="shared" si="10"/>
        <v>6.9950000000000001</v>
      </c>
      <c r="E111" s="53">
        <f t="shared" si="10"/>
        <v>11.93</v>
      </c>
      <c r="F111" s="53">
        <f t="shared" si="10"/>
        <v>46.04</v>
      </c>
      <c r="G111" s="53">
        <f t="shared" si="10"/>
        <v>331.37</v>
      </c>
      <c r="H111" s="53">
        <f t="shared" si="10"/>
        <v>424</v>
      </c>
      <c r="I111" s="53">
        <f>SUM(I108:I110)</f>
        <v>8.0500000000000007</v>
      </c>
      <c r="J111" s="53">
        <f>SUM(J108:J110)</f>
        <v>13.15</v>
      </c>
      <c r="K111" s="53">
        <f>SUM(K108:K110)</f>
        <v>53.599999999999994</v>
      </c>
      <c r="L111" s="53">
        <f>SUM(L108:L110)</f>
        <v>378.56</v>
      </c>
    </row>
    <row r="112" spans="1:12" s="87" customFormat="1" ht="15" customHeight="1" x14ac:dyDescent="0.25">
      <c r="A112" s="12"/>
      <c r="B112" s="12"/>
      <c r="C112" s="53"/>
      <c r="D112" s="53"/>
      <c r="E112" s="53"/>
      <c r="F112" s="53"/>
      <c r="G112" s="53"/>
      <c r="H112" s="53"/>
      <c r="I112" s="53"/>
      <c r="J112" s="53"/>
      <c r="K112" s="53"/>
      <c r="L112" s="53"/>
    </row>
    <row r="113" spans="1:12" s="87" customFormat="1" ht="15" customHeight="1" x14ac:dyDescent="0.25">
      <c r="A113" s="12"/>
      <c r="B113" s="176"/>
      <c r="C113" s="53"/>
      <c r="D113" s="53"/>
      <c r="E113" s="53"/>
      <c r="F113" s="53"/>
      <c r="G113" s="53"/>
      <c r="H113" s="53"/>
      <c r="I113" s="53"/>
      <c r="J113" s="53"/>
      <c r="K113" s="53"/>
      <c r="L113" s="53"/>
    </row>
    <row r="114" spans="1:12" s="66" customFormat="1" x14ac:dyDescent="0.25">
      <c r="A114" s="53"/>
      <c r="B114" s="11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s="87" customFormat="1" ht="15" customHeight="1" x14ac:dyDescent="0.25">
      <c r="A115" s="240" t="s">
        <v>117</v>
      </c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</row>
    <row r="116" spans="1:12" s="66" customFormat="1" ht="15" customHeight="1" x14ac:dyDescent="0.25">
      <c r="A116" s="6">
        <v>91</v>
      </c>
      <c r="B116" s="12" t="s">
        <v>85</v>
      </c>
      <c r="C116" s="3">
        <v>150</v>
      </c>
      <c r="D116" s="3">
        <v>6</v>
      </c>
      <c r="E116" s="3">
        <v>8.85</v>
      </c>
      <c r="F116" s="3">
        <v>9.24</v>
      </c>
      <c r="G116" s="3">
        <v>155.24</v>
      </c>
      <c r="H116" s="3">
        <v>200</v>
      </c>
      <c r="I116" s="3">
        <v>8</v>
      </c>
      <c r="J116" s="3">
        <v>11.8</v>
      </c>
      <c r="K116" s="3">
        <v>12.32</v>
      </c>
      <c r="L116" s="3">
        <v>206.99</v>
      </c>
    </row>
    <row r="117" spans="1:12" s="66" customFormat="1" x14ac:dyDescent="0.25">
      <c r="A117" s="6">
        <v>332</v>
      </c>
      <c r="B117" s="12" t="s">
        <v>90</v>
      </c>
      <c r="C117" s="6">
        <v>120</v>
      </c>
      <c r="D117" s="6">
        <v>2.92</v>
      </c>
      <c r="E117" s="6">
        <v>4.29</v>
      </c>
      <c r="F117" s="6">
        <v>29.34</v>
      </c>
      <c r="G117" s="6">
        <v>167.76</v>
      </c>
      <c r="H117" s="3">
        <v>130</v>
      </c>
      <c r="I117" s="6">
        <v>3.16</v>
      </c>
      <c r="J117" s="6">
        <v>4.6500000000000004</v>
      </c>
      <c r="K117" s="6">
        <v>31.79</v>
      </c>
      <c r="L117" s="6">
        <v>181.74</v>
      </c>
    </row>
    <row r="118" spans="1:12" x14ac:dyDescent="0.25">
      <c r="A118" s="1">
        <v>312</v>
      </c>
      <c r="B118" s="140" t="s">
        <v>50</v>
      </c>
      <c r="C118" s="19">
        <v>80</v>
      </c>
      <c r="D118" s="19">
        <v>11.06</v>
      </c>
      <c r="E118" s="19">
        <v>7.46</v>
      </c>
      <c r="F118" s="19">
        <v>4.4800000000000004</v>
      </c>
      <c r="G118" s="19">
        <v>129.38</v>
      </c>
      <c r="H118" s="19">
        <v>90</v>
      </c>
      <c r="I118" s="19">
        <v>12.44</v>
      </c>
      <c r="J118" s="19">
        <v>8.39</v>
      </c>
      <c r="K118" s="19">
        <v>5.04</v>
      </c>
      <c r="L118" s="19">
        <v>145.55000000000001</v>
      </c>
    </row>
    <row r="119" spans="1:12" s="66" customFormat="1" x14ac:dyDescent="0.25">
      <c r="A119" s="6">
        <v>366</v>
      </c>
      <c r="B119" s="47" t="s">
        <v>36</v>
      </c>
      <c r="C119" s="3">
        <v>30</v>
      </c>
      <c r="D119" s="3">
        <v>0.16</v>
      </c>
      <c r="E119" s="3">
        <v>1.1000000000000001</v>
      </c>
      <c r="F119" s="3">
        <v>1.57</v>
      </c>
      <c r="G119" s="3">
        <v>16.850000000000001</v>
      </c>
      <c r="H119" s="3">
        <v>30</v>
      </c>
      <c r="I119" s="3">
        <v>0.16</v>
      </c>
      <c r="J119" s="3">
        <v>1.1000000000000001</v>
      </c>
      <c r="K119" s="3">
        <v>1.57</v>
      </c>
      <c r="L119" s="3">
        <v>16.850000000000001</v>
      </c>
    </row>
    <row r="120" spans="1:12" s="66" customFormat="1" ht="15.75" customHeight="1" x14ac:dyDescent="0.25">
      <c r="A120" s="6">
        <v>394</v>
      </c>
      <c r="B120" s="10" t="s">
        <v>15</v>
      </c>
      <c r="C120" s="3">
        <v>150</v>
      </c>
      <c r="D120" s="3">
        <v>0.42</v>
      </c>
      <c r="E120" s="3">
        <v>0</v>
      </c>
      <c r="F120" s="3">
        <v>20.92</v>
      </c>
      <c r="G120" s="3">
        <v>85.34</v>
      </c>
      <c r="H120" s="3">
        <v>200</v>
      </c>
      <c r="I120" s="3">
        <v>0.56000000000000005</v>
      </c>
      <c r="J120" s="3">
        <v>0</v>
      </c>
      <c r="K120" s="3">
        <v>27.89</v>
      </c>
      <c r="L120" s="3">
        <v>113.79</v>
      </c>
    </row>
    <row r="121" spans="1:12" s="66" customFormat="1" ht="15.75" customHeight="1" x14ac:dyDescent="0.25">
      <c r="A121" s="6" t="s">
        <v>113</v>
      </c>
      <c r="B121" s="10" t="s">
        <v>124</v>
      </c>
      <c r="C121" s="3">
        <v>40</v>
      </c>
      <c r="D121" s="3">
        <v>2.8</v>
      </c>
      <c r="E121" s="3">
        <v>0.28000000000000003</v>
      </c>
      <c r="F121" s="3">
        <v>19.96</v>
      </c>
      <c r="G121" s="3">
        <v>96</v>
      </c>
      <c r="H121" s="3">
        <v>50</v>
      </c>
      <c r="I121" s="3">
        <v>3.5</v>
      </c>
      <c r="J121" s="3">
        <v>0.35</v>
      </c>
      <c r="K121" s="3">
        <v>24.95</v>
      </c>
      <c r="L121" s="3">
        <v>120</v>
      </c>
    </row>
    <row r="122" spans="1:12" s="87" customFormat="1" x14ac:dyDescent="0.25">
      <c r="A122" s="53"/>
      <c r="B122" s="10"/>
      <c r="C122" s="32"/>
      <c r="D122" s="32"/>
      <c r="E122" s="32"/>
      <c r="F122" s="32"/>
      <c r="G122" s="32"/>
      <c r="H122" s="6"/>
      <c r="I122" s="6"/>
      <c r="J122" s="6"/>
      <c r="K122" s="6"/>
      <c r="L122" s="32"/>
    </row>
    <row r="123" spans="1:12" s="87" customFormat="1" ht="15" customHeight="1" x14ac:dyDescent="0.25">
      <c r="A123" s="48" t="s">
        <v>111</v>
      </c>
      <c r="B123" s="154"/>
      <c r="C123" s="53">
        <f t="shared" ref="C123:K123" si="11">SUM(C116:C122)</f>
        <v>570</v>
      </c>
      <c r="D123" s="53">
        <f t="shared" si="11"/>
        <v>23.360000000000003</v>
      </c>
      <c r="E123" s="53">
        <f t="shared" si="11"/>
        <v>21.980000000000004</v>
      </c>
      <c r="F123" s="53">
        <f t="shared" si="11"/>
        <v>85.510000000000019</v>
      </c>
      <c r="G123" s="53">
        <f t="shared" si="11"/>
        <v>650.57000000000005</v>
      </c>
      <c r="H123" s="53">
        <f t="shared" si="11"/>
        <v>700</v>
      </c>
      <c r="I123" s="53">
        <f t="shared" si="11"/>
        <v>27.82</v>
      </c>
      <c r="J123" s="53">
        <f t="shared" si="11"/>
        <v>26.290000000000006</v>
      </c>
      <c r="K123" s="53">
        <f t="shared" si="11"/>
        <v>103.56</v>
      </c>
      <c r="L123" s="53">
        <f>SUM(L116:L122)</f>
        <v>784.92</v>
      </c>
    </row>
    <row r="124" spans="1:12" s="87" customFormat="1" ht="15" customHeight="1" x14ac:dyDescent="0.25">
      <c r="A124" s="155"/>
      <c r="B124" s="155"/>
      <c r="C124" s="155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1:12" s="87" customFormat="1" ht="15" customHeight="1" x14ac:dyDescent="0.25">
      <c r="A125" s="229" t="s">
        <v>125</v>
      </c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1"/>
    </row>
    <row r="126" spans="1:12" s="66" customFormat="1" ht="15.75" customHeight="1" x14ac:dyDescent="0.25">
      <c r="A126" s="6" t="s">
        <v>113</v>
      </c>
      <c r="B126" s="59" t="s">
        <v>319</v>
      </c>
      <c r="C126" s="6">
        <v>200</v>
      </c>
      <c r="D126" s="6">
        <v>6</v>
      </c>
      <c r="E126" s="6">
        <v>6.4</v>
      </c>
      <c r="F126" s="6">
        <v>9.4</v>
      </c>
      <c r="G126" s="6">
        <v>116</v>
      </c>
      <c r="H126" s="6">
        <v>200</v>
      </c>
      <c r="I126" s="6">
        <v>6</v>
      </c>
      <c r="J126" s="6">
        <v>6.4</v>
      </c>
      <c r="K126" s="6">
        <v>9.4</v>
      </c>
      <c r="L126" s="6">
        <v>116</v>
      </c>
    </row>
    <row r="127" spans="1:12" s="66" customFormat="1" x14ac:dyDescent="0.25">
      <c r="A127" s="6"/>
      <c r="B127" s="12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s="87" customFormat="1" ht="15" customHeight="1" x14ac:dyDescent="0.25">
      <c r="A128" s="233" t="s">
        <v>111</v>
      </c>
      <c r="B128" s="234"/>
      <c r="C128" s="235"/>
      <c r="D128" s="53">
        <f t="shared" ref="D128:K128" si="12">SUM(D126:D126)</f>
        <v>6</v>
      </c>
      <c r="E128" s="53">
        <f t="shared" si="12"/>
        <v>6.4</v>
      </c>
      <c r="F128" s="53">
        <f t="shared" si="12"/>
        <v>9.4</v>
      </c>
      <c r="G128" s="53">
        <f>G126+G127</f>
        <v>116</v>
      </c>
      <c r="H128" s="53">
        <f t="shared" si="12"/>
        <v>200</v>
      </c>
      <c r="I128" s="53">
        <f t="shared" si="12"/>
        <v>6</v>
      </c>
      <c r="J128" s="53">
        <f t="shared" si="12"/>
        <v>6.4</v>
      </c>
      <c r="K128" s="53">
        <f t="shared" si="12"/>
        <v>9.4</v>
      </c>
      <c r="L128" s="53">
        <f>L126+L127</f>
        <v>116</v>
      </c>
    </row>
    <row r="129" spans="1:12" s="87" customFormat="1" ht="15" customHeight="1" x14ac:dyDescent="0.25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</row>
    <row r="130" spans="1:12" s="87" customFormat="1" ht="15" customHeight="1" x14ac:dyDescent="0.25">
      <c r="A130" s="229" t="s">
        <v>129</v>
      </c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1"/>
    </row>
    <row r="131" spans="1:12" s="66" customFormat="1" ht="15.75" customHeight="1" x14ac:dyDescent="0.25">
      <c r="A131" s="6">
        <v>220</v>
      </c>
      <c r="B131" s="11" t="s">
        <v>64</v>
      </c>
      <c r="C131" s="3">
        <v>150</v>
      </c>
      <c r="D131" s="3">
        <v>7.56</v>
      </c>
      <c r="E131" s="3">
        <v>10.39</v>
      </c>
      <c r="F131" s="3">
        <v>0.79</v>
      </c>
      <c r="G131" s="3">
        <v>228.45</v>
      </c>
      <c r="H131" s="3">
        <v>200</v>
      </c>
      <c r="I131" s="3">
        <v>10.1</v>
      </c>
      <c r="J131" s="3">
        <v>13.85</v>
      </c>
      <c r="K131" s="3">
        <v>1.1000000000000001</v>
      </c>
      <c r="L131" s="3">
        <v>304.60000000000002</v>
      </c>
    </row>
    <row r="132" spans="1:12" s="87" customFormat="1" ht="15.75" customHeight="1" x14ac:dyDescent="0.25">
      <c r="A132" s="6">
        <v>472</v>
      </c>
      <c r="B132" s="11" t="s">
        <v>92</v>
      </c>
      <c r="C132" s="3">
        <v>40</v>
      </c>
      <c r="D132" s="3">
        <v>2.71</v>
      </c>
      <c r="E132" s="3">
        <v>5.58</v>
      </c>
      <c r="F132" s="3">
        <v>20.85</v>
      </c>
      <c r="G132" s="3">
        <v>144.80000000000001</v>
      </c>
      <c r="H132" s="3">
        <v>60</v>
      </c>
      <c r="I132" s="3">
        <v>4.0599999999999996</v>
      </c>
      <c r="J132" s="3">
        <v>8.3699999999999992</v>
      </c>
      <c r="K132" s="3">
        <v>31.28</v>
      </c>
      <c r="L132" s="3">
        <v>217.2</v>
      </c>
    </row>
    <row r="133" spans="1:12" s="66" customFormat="1" x14ac:dyDescent="0.25">
      <c r="A133" s="6">
        <v>410</v>
      </c>
      <c r="B133" s="10" t="s">
        <v>130</v>
      </c>
      <c r="C133" s="3">
        <v>150</v>
      </c>
      <c r="D133" s="3">
        <v>4.4999999999999998E-2</v>
      </c>
      <c r="E133" s="3">
        <v>0</v>
      </c>
      <c r="F133" s="3">
        <v>4.51</v>
      </c>
      <c r="G133" s="3">
        <v>18.239999999999998</v>
      </c>
      <c r="H133" s="3">
        <v>200</v>
      </c>
      <c r="I133" s="3">
        <v>0.06</v>
      </c>
      <c r="J133" s="3">
        <v>0</v>
      </c>
      <c r="K133" s="3">
        <v>6.02</v>
      </c>
      <c r="L133" s="3">
        <v>24.32</v>
      </c>
    </row>
    <row r="134" spans="1:12" s="87" customFormat="1" ht="15" customHeight="1" x14ac:dyDescent="0.25">
      <c r="A134" s="53"/>
      <c r="B134" s="10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1:12" s="87" customFormat="1" ht="15" customHeight="1" x14ac:dyDescent="0.25">
      <c r="A135" s="12" t="s">
        <v>111</v>
      </c>
      <c r="B135" s="12"/>
      <c r="C135" s="53">
        <f t="shared" ref="C135:L135" si="13">SUM(C131:C134)</f>
        <v>340</v>
      </c>
      <c r="D135" s="53">
        <f t="shared" si="13"/>
        <v>10.315</v>
      </c>
      <c r="E135" s="53">
        <f t="shared" si="13"/>
        <v>15.97</v>
      </c>
      <c r="F135" s="53">
        <f t="shared" si="13"/>
        <v>26.15</v>
      </c>
      <c r="G135" s="53">
        <f t="shared" si="13"/>
        <v>391.49</v>
      </c>
      <c r="H135" s="53">
        <f t="shared" si="13"/>
        <v>460</v>
      </c>
      <c r="I135" s="53">
        <f t="shared" si="13"/>
        <v>14.22</v>
      </c>
      <c r="J135" s="53">
        <f t="shared" si="13"/>
        <v>22.22</v>
      </c>
      <c r="K135" s="53">
        <f t="shared" si="13"/>
        <v>38.400000000000006</v>
      </c>
      <c r="L135" s="53">
        <f t="shared" si="13"/>
        <v>546.12</v>
      </c>
    </row>
    <row r="136" spans="1:12" s="87" customFormat="1" ht="15" customHeight="1" x14ac:dyDescent="0.25">
      <c r="A136" s="157" t="s">
        <v>131</v>
      </c>
      <c r="B136" s="122"/>
      <c r="C136" s="157">
        <f>C135+C126+C123+C111</f>
        <v>1452</v>
      </c>
      <c r="D136" s="122"/>
      <c r="E136" s="122"/>
      <c r="F136" s="122"/>
      <c r="G136" s="157">
        <f>G108+G109+G110+G114+G116+G117+G118+G119+G120+G121+G122+G126+G127+G131+G132+G133+G134</f>
        <v>1489.43</v>
      </c>
      <c r="H136" s="157">
        <f>H135+H128+H123+H111</f>
        <v>1784</v>
      </c>
      <c r="I136" s="122"/>
      <c r="J136" s="122"/>
      <c r="K136" s="122"/>
      <c r="L136" s="157">
        <f>L108+L109+L110+L114+L116+L117+L118+L119+L120+L121+L122+L126+L127+L131+L132+L133+L134</f>
        <v>1825.6</v>
      </c>
    </row>
    <row r="137" spans="1:12" s="87" customFormat="1" x14ac:dyDescent="0.25"/>
    <row r="138" spans="1:12" s="87" customFormat="1" ht="15" customHeight="1" x14ac:dyDescent="0.25">
      <c r="A138" s="232">
        <v>45560</v>
      </c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1"/>
    </row>
    <row r="139" spans="1:12" s="87" customFormat="1" ht="15" customHeight="1" x14ac:dyDescent="0.25">
      <c r="A139" s="229" t="s">
        <v>116</v>
      </c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1"/>
    </row>
    <row r="140" spans="1:12" s="66" customFormat="1" ht="15.75" customHeight="1" x14ac:dyDescent="0.25">
      <c r="A140" s="6">
        <v>168</v>
      </c>
      <c r="B140" s="11" t="s">
        <v>82</v>
      </c>
      <c r="C140" s="3">
        <v>150</v>
      </c>
      <c r="D140" s="3">
        <v>4.08</v>
      </c>
      <c r="E140" s="3">
        <v>4.08</v>
      </c>
      <c r="F140" s="3">
        <v>25.05</v>
      </c>
      <c r="G140" s="3">
        <v>153</v>
      </c>
      <c r="H140" s="3">
        <v>180</v>
      </c>
      <c r="I140" s="3">
        <v>4.8899999999999997</v>
      </c>
      <c r="J140" s="3">
        <v>3.81</v>
      </c>
      <c r="K140" s="3">
        <v>30.04</v>
      </c>
      <c r="L140" s="3">
        <v>173.7</v>
      </c>
    </row>
    <row r="141" spans="1:12" s="66" customFormat="1" ht="15.75" customHeight="1" x14ac:dyDescent="0.25">
      <c r="A141" s="6">
        <v>1</v>
      </c>
      <c r="B141" s="12" t="s">
        <v>110</v>
      </c>
      <c r="C141" s="6">
        <v>36</v>
      </c>
      <c r="D141" s="6">
        <v>2.17</v>
      </c>
      <c r="E141" s="6">
        <v>6.79</v>
      </c>
      <c r="F141" s="6">
        <v>13.15</v>
      </c>
      <c r="G141" s="6">
        <v>122.4</v>
      </c>
      <c r="H141" s="6">
        <v>37</v>
      </c>
      <c r="I141" s="6">
        <v>2.2599999999999998</v>
      </c>
      <c r="J141" s="6">
        <v>6.98</v>
      </c>
      <c r="K141" s="6">
        <v>13.52</v>
      </c>
      <c r="L141" s="6">
        <v>125.8</v>
      </c>
    </row>
    <row r="142" spans="1:12" s="66" customFormat="1" ht="15.75" customHeight="1" x14ac:dyDescent="0.25">
      <c r="A142" s="6">
        <v>414</v>
      </c>
      <c r="B142" s="11" t="s">
        <v>24</v>
      </c>
      <c r="C142" s="3">
        <v>150</v>
      </c>
      <c r="D142" s="3">
        <v>2.09</v>
      </c>
      <c r="E142" s="3">
        <v>2.39</v>
      </c>
      <c r="F142" s="3">
        <v>14.78</v>
      </c>
      <c r="G142" s="3">
        <v>89.02</v>
      </c>
      <c r="H142" s="3">
        <v>200</v>
      </c>
      <c r="I142" s="3">
        <v>2.79</v>
      </c>
      <c r="J142" s="3">
        <v>3.19</v>
      </c>
      <c r="K142" s="3">
        <v>19.71</v>
      </c>
      <c r="L142" s="3">
        <v>118.69</v>
      </c>
    </row>
    <row r="143" spans="1:12" s="87" customFormat="1" ht="15" customHeight="1" x14ac:dyDescent="0.25">
      <c r="A143" s="48" t="s">
        <v>111</v>
      </c>
      <c r="B143" s="154"/>
      <c r="C143" s="53">
        <f t="shared" ref="C143:L143" si="14">SUM(C140:C142)</f>
        <v>336</v>
      </c>
      <c r="D143" s="53">
        <f t="shared" si="14"/>
        <v>8.34</v>
      </c>
      <c r="E143" s="53">
        <f t="shared" si="14"/>
        <v>13.260000000000002</v>
      </c>
      <c r="F143" s="53">
        <f t="shared" si="14"/>
        <v>52.980000000000004</v>
      </c>
      <c r="G143" s="53">
        <f t="shared" si="14"/>
        <v>364.41999999999996</v>
      </c>
      <c r="H143" s="53">
        <f t="shared" si="14"/>
        <v>417</v>
      </c>
      <c r="I143" s="53">
        <f t="shared" si="14"/>
        <v>9.94</v>
      </c>
      <c r="J143" s="53">
        <f t="shared" si="14"/>
        <v>13.98</v>
      </c>
      <c r="K143" s="53">
        <f t="shared" si="14"/>
        <v>63.27</v>
      </c>
      <c r="L143" s="53">
        <f t="shared" si="14"/>
        <v>418.19</v>
      </c>
    </row>
    <row r="144" spans="1:12" s="66" customFormat="1" x14ac:dyDescent="0.25">
      <c r="A144" s="58"/>
      <c r="B144" s="58"/>
      <c r="C144" s="58"/>
      <c r="D144" s="37"/>
      <c r="E144" s="37"/>
      <c r="F144" s="37"/>
      <c r="G144" s="37"/>
      <c r="H144" s="37"/>
      <c r="I144" s="37"/>
      <c r="J144" s="37"/>
      <c r="K144" s="37"/>
      <c r="L144" s="37"/>
    </row>
    <row r="145" spans="1:12" s="66" customFormat="1" x14ac:dyDescent="0.25">
      <c r="A145" s="207"/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9"/>
    </row>
    <row r="146" spans="1:12" s="66" customFormat="1" x14ac:dyDescent="0.25">
      <c r="A146" s="6"/>
      <c r="B146" s="14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66" customFormat="1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</row>
    <row r="148" spans="1:12" s="87" customFormat="1" ht="15" customHeight="1" x14ac:dyDescent="0.25">
      <c r="A148" s="229" t="s">
        <v>117</v>
      </c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1"/>
    </row>
    <row r="149" spans="1:12" s="66" customFormat="1" ht="15.75" customHeight="1" x14ac:dyDescent="0.25">
      <c r="A149" s="6">
        <v>62</v>
      </c>
      <c r="B149" s="11" t="s">
        <v>43</v>
      </c>
      <c r="C149" s="3">
        <v>150</v>
      </c>
      <c r="D149" s="3">
        <v>1.1599999999999999</v>
      </c>
      <c r="E149" s="3">
        <v>3.8</v>
      </c>
      <c r="F149" s="3">
        <v>6.03</v>
      </c>
      <c r="G149" s="3">
        <v>62.5</v>
      </c>
      <c r="H149" s="3">
        <v>200</v>
      </c>
      <c r="I149" s="3">
        <v>1.55</v>
      </c>
      <c r="J149" s="3">
        <v>5.07</v>
      </c>
      <c r="K149" s="3">
        <v>8.0399999999999991</v>
      </c>
      <c r="L149" s="3">
        <v>83.33</v>
      </c>
    </row>
    <row r="150" spans="1:12" s="66" customFormat="1" x14ac:dyDescent="0.25">
      <c r="A150" s="6">
        <v>321</v>
      </c>
      <c r="B150" s="12" t="s">
        <v>162</v>
      </c>
      <c r="C150" s="6">
        <v>200</v>
      </c>
      <c r="D150" s="6">
        <v>16.940000000000001</v>
      </c>
      <c r="E150" s="6">
        <v>14.65</v>
      </c>
      <c r="F150" s="6">
        <v>30.09</v>
      </c>
      <c r="G150" s="6">
        <v>316.8</v>
      </c>
      <c r="H150" s="6">
        <v>220</v>
      </c>
      <c r="I150" s="6">
        <v>18.89</v>
      </c>
      <c r="J150" s="6">
        <v>15.94</v>
      </c>
      <c r="K150" s="6">
        <v>33.44</v>
      </c>
      <c r="L150" s="6">
        <v>352</v>
      </c>
    </row>
    <row r="151" spans="1:12" s="66" customFormat="1" ht="15.75" customHeight="1" x14ac:dyDescent="0.25">
      <c r="A151" s="6" t="s">
        <v>113</v>
      </c>
      <c r="B151" s="11" t="s">
        <v>76</v>
      </c>
      <c r="C151" s="3">
        <v>40</v>
      </c>
      <c r="D151" s="3">
        <v>0</v>
      </c>
      <c r="E151" s="3">
        <v>2.8</v>
      </c>
      <c r="F151" s="3">
        <v>2.8</v>
      </c>
      <c r="G151" s="3">
        <v>36</v>
      </c>
      <c r="H151" s="3">
        <v>50</v>
      </c>
      <c r="I151" s="3">
        <v>0</v>
      </c>
      <c r="J151" s="3">
        <v>3.5</v>
      </c>
      <c r="K151" s="3">
        <v>3.5</v>
      </c>
      <c r="L151" s="3">
        <v>45</v>
      </c>
    </row>
    <row r="152" spans="1:12" s="66" customFormat="1" ht="15.75" customHeight="1" x14ac:dyDescent="0.25">
      <c r="A152" s="6">
        <v>394</v>
      </c>
      <c r="B152" s="11" t="s">
        <v>156</v>
      </c>
      <c r="C152" s="3">
        <v>150</v>
      </c>
      <c r="D152" s="3">
        <v>0.12</v>
      </c>
      <c r="E152" s="3">
        <v>0</v>
      </c>
      <c r="F152" s="3">
        <v>11.24</v>
      </c>
      <c r="G152" s="3">
        <v>45.48</v>
      </c>
      <c r="H152" s="3">
        <v>200</v>
      </c>
      <c r="I152" s="3">
        <v>0.16</v>
      </c>
      <c r="J152" s="3">
        <v>0</v>
      </c>
      <c r="K152" s="3">
        <v>14.99</v>
      </c>
      <c r="L152" s="3">
        <v>60.64</v>
      </c>
    </row>
    <row r="153" spans="1:12" s="66" customFormat="1" x14ac:dyDescent="0.25">
      <c r="A153" s="6" t="s">
        <v>113</v>
      </c>
      <c r="B153" s="10" t="s">
        <v>124</v>
      </c>
      <c r="C153" s="3">
        <v>40</v>
      </c>
      <c r="D153" s="3">
        <v>2.8</v>
      </c>
      <c r="E153" s="3">
        <v>0.28000000000000003</v>
      </c>
      <c r="F153" s="3">
        <v>19.96</v>
      </c>
      <c r="G153" s="3">
        <v>96</v>
      </c>
      <c r="H153" s="3">
        <v>50</v>
      </c>
      <c r="I153" s="3">
        <v>3.5</v>
      </c>
      <c r="J153" s="3">
        <v>0.35</v>
      </c>
      <c r="K153" s="3">
        <v>24.95</v>
      </c>
      <c r="L153" s="3">
        <v>120</v>
      </c>
    </row>
    <row r="154" spans="1:12" s="66" customFormat="1" ht="15.75" customHeight="1" x14ac:dyDescent="0.25">
      <c r="A154" s="6"/>
      <c r="B154" s="11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66" customFormat="1" x14ac:dyDescent="0.25">
      <c r="A155" s="6"/>
      <c r="B155" s="10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87" customFormat="1" ht="15" customHeight="1" x14ac:dyDescent="0.25">
      <c r="A156" s="48" t="s">
        <v>111</v>
      </c>
      <c r="B156" s="154"/>
      <c r="C156" s="53">
        <f t="shared" ref="C156:L156" si="15">SUM(C149:C155)</f>
        <v>580</v>
      </c>
      <c r="D156" s="53">
        <f t="shared" si="15"/>
        <v>21.020000000000003</v>
      </c>
      <c r="E156" s="53">
        <f t="shared" si="15"/>
        <v>21.53</v>
      </c>
      <c r="F156" s="53">
        <f t="shared" si="15"/>
        <v>70.12</v>
      </c>
      <c r="G156" s="53">
        <f t="shared" si="15"/>
        <v>556.78</v>
      </c>
      <c r="H156" s="53">
        <f t="shared" si="15"/>
        <v>720</v>
      </c>
      <c r="I156" s="53">
        <f t="shared" si="15"/>
        <v>24.1</v>
      </c>
      <c r="J156" s="53">
        <f t="shared" si="15"/>
        <v>24.86</v>
      </c>
      <c r="K156" s="53">
        <f t="shared" si="15"/>
        <v>84.92</v>
      </c>
      <c r="L156" s="53">
        <f t="shared" si="15"/>
        <v>660.97</v>
      </c>
    </row>
    <row r="157" spans="1:12" s="87" customFormat="1" ht="15" customHeight="1" x14ac:dyDescent="0.25">
      <c r="A157" s="155"/>
      <c r="B157" s="155"/>
      <c r="C157" s="155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1:12" s="87" customFormat="1" ht="15" customHeight="1" x14ac:dyDescent="0.25">
      <c r="A158" s="229" t="s">
        <v>125</v>
      </c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1"/>
    </row>
    <row r="159" spans="1:12" s="66" customFormat="1" x14ac:dyDescent="0.25">
      <c r="A159" s="6" t="s">
        <v>113</v>
      </c>
      <c r="B159" s="120" t="s">
        <v>306</v>
      </c>
      <c r="C159" s="3">
        <v>200</v>
      </c>
      <c r="D159" s="3">
        <v>0</v>
      </c>
      <c r="E159" s="3">
        <v>0</v>
      </c>
      <c r="F159" s="3">
        <v>22</v>
      </c>
      <c r="G159" s="3">
        <v>90</v>
      </c>
      <c r="H159" s="3">
        <v>200</v>
      </c>
      <c r="I159" s="3">
        <v>0</v>
      </c>
      <c r="J159" s="3">
        <v>0</v>
      </c>
      <c r="K159" s="3">
        <v>22</v>
      </c>
      <c r="L159" s="3">
        <v>90</v>
      </c>
    </row>
    <row r="160" spans="1:12" s="87" customFormat="1" ht="15" customHeight="1" x14ac:dyDescent="0.25">
      <c r="A160" s="48" t="s">
        <v>111</v>
      </c>
      <c r="B160" s="154"/>
      <c r="C160" s="53">
        <f t="shared" ref="C160:L160" si="16">SUM(C159:C159)</f>
        <v>200</v>
      </c>
      <c r="D160" s="53">
        <f t="shared" si="16"/>
        <v>0</v>
      </c>
      <c r="E160" s="53">
        <f t="shared" si="16"/>
        <v>0</v>
      </c>
      <c r="F160" s="53">
        <f t="shared" si="16"/>
        <v>22</v>
      </c>
      <c r="G160" s="53">
        <f t="shared" si="16"/>
        <v>90</v>
      </c>
      <c r="H160" s="53">
        <f t="shared" si="16"/>
        <v>200</v>
      </c>
      <c r="I160" s="53">
        <f t="shared" si="16"/>
        <v>0</v>
      </c>
      <c r="J160" s="53">
        <f t="shared" si="16"/>
        <v>0</v>
      </c>
      <c r="K160" s="53">
        <f t="shared" si="16"/>
        <v>22</v>
      </c>
      <c r="L160" s="53">
        <f t="shared" si="16"/>
        <v>90</v>
      </c>
    </row>
    <row r="161" spans="1:17" s="87" customFormat="1" ht="15" customHeight="1" x14ac:dyDescent="0.2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</row>
    <row r="162" spans="1:17" s="87" customFormat="1" ht="15" customHeight="1" x14ac:dyDescent="0.25">
      <c r="A162" s="229" t="s">
        <v>129</v>
      </c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1"/>
    </row>
    <row r="163" spans="1:17" s="66" customFormat="1" x14ac:dyDescent="0.25">
      <c r="A163" s="6">
        <v>209</v>
      </c>
      <c r="B163" s="12" t="s">
        <v>138</v>
      </c>
      <c r="C163" s="35">
        <v>185</v>
      </c>
      <c r="D163" s="6">
        <v>9.8000000000000007</v>
      </c>
      <c r="E163" s="6">
        <v>12.24</v>
      </c>
      <c r="F163" s="6">
        <v>62.92</v>
      </c>
      <c r="G163" s="6">
        <v>402</v>
      </c>
      <c r="H163" s="6">
        <v>200</v>
      </c>
      <c r="I163" s="6">
        <v>10.69</v>
      </c>
      <c r="J163" s="6">
        <v>13.23</v>
      </c>
      <c r="K163" s="6">
        <v>68.010000000000005</v>
      </c>
      <c r="L163" s="6">
        <v>435.57</v>
      </c>
    </row>
    <row r="164" spans="1:17" s="66" customFormat="1" ht="15.75" customHeight="1" x14ac:dyDescent="0.25">
      <c r="A164" s="6" t="s">
        <v>113</v>
      </c>
      <c r="B164" s="12" t="s">
        <v>190</v>
      </c>
      <c r="C164" s="6">
        <v>25</v>
      </c>
      <c r="D164" s="6">
        <v>1.7</v>
      </c>
      <c r="E164" s="6">
        <v>2.13</v>
      </c>
      <c r="F164" s="6">
        <v>14.25</v>
      </c>
      <c r="G164" s="6">
        <v>76.75</v>
      </c>
      <c r="H164" s="6">
        <v>30</v>
      </c>
      <c r="I164" s="6">
        <v>2.04</v>
      </c>
      <c r="J164" s="6">
        <v>2.5499999999999998</v>
      </c>
      <c r="K164" s="6">
        <v>17.100000000000001</v>
      </c>
      <c r="L164" s="6">
        <v>92.1</v>
      </c>
    </row>
    <row r="165" spans="1:17" s="66" customFormat="1" x14ac:dyDescent="0.25">
      <c r="A165" s="6">
        <v>410</v>
      </c>
      <c r="B165" s="10" t="s">
        <v>130</v>
      </c>
      <c r="C165" s="3">
        <v>150</v>
      </c>
      <c r="D165" s="3">
        <v>4.4999999999999998E-2</v>
      </c>
      <c r="E165" s="3">
        <v>0</v>
      </c>
      <c r="F165" s="3">
        <v>4.51</v>
      </c>
      <c r="G165" s="3">
        <v>18.239999999999998</v>
      </c>
      <c r="H165" s="3">
        <v>200</v>
      </c>
      <c r="I165" s="3">
        <v>0.06</v>
      </c>
      <c r="J165" s="3">
        <v>0</v>
      </c>
      <c r="K165" s="3">
        <v>6.02</v>
      </c>
      <c r="L165" s="3">
        <v>24.32</v>
      </c>
      <c r="Q165" s="66" t="s">
        <v>223</v>
      </c>
    </row>
    <row r="166" spans="1:17" s="87" customFormat="1" ht="15" customHeight="1" x14ac:dyDescent="0.25">
      <c r="A166" s="53"/>
      <c r="B166" s="10"/>
      <c r="C166" s="32"/>
      <c r="D166" s="32"/>
      <c r="E166" s="32"/>
      <c r="F166" s="32"/>
      <c r="G166" s="32"/>
      <c r="H166" s="32"/>
      <c r="I166" s="32"/>
      <c r="J166" s="32"/>
      <c r="K166" s="32"/>
      <c r="L166" s="32"/>
    </row>
    <row r="167" spans="1:17" s="87" customFormat="1" ht="15" customHeight="1" x14ac:dyDescent="0.25">
      <c r="A167" s="12" t="s">
        <v>111</v>
      </c>
      <c r="B167" s="12"/>
      <c r="C167" s="53">
        <f t="shared" ref="C167:L167" si="17">SUM(C163:C166)</f>
        <v>360</v>
      </c>
      <c r="D167" s="53">
        <f t="shared" si="17"/>
        <v>11.545</v>
      </c>
      <c r="E167" s="53">
        <f t="shared" si="17"/>
        <v>14.370000000000001</v>
      </c>
      <c r="F167" s="53">
        <f t="shared" si="17"/>
        <v>81.680000000000007</v>
      </c>
      <c r="G167" s="53">
        <f t="shared" si="17"/>
        <v>496.99</v>
      </c>
      <c r="H167" s="53">
        <f t="shared" si="17"/>
        <v>430</v>
      </c>
      <c r="I167" s="53">
        <f t="shared" si="17"/>
        <v>12.790000000000001</v>
      </c>
      <c r="J167" s="53">
        <f t="shared" si="17"/>
        <v>15.780000000000001</v>
      </c>
      <c r="K167" s="53">
        <f t="shared" si="17"/>
        <v>91.13000000000001</v>
      </c>
      <c r="L167" s="53">
        <f t="shared" si="17"/>
        <v>551.99</v>
      </c>
    </row>
    <row r="168" spans="1:17" s="87" customFormat="1" ht="15" customHeight="1" x14ac:dyDescent="0.25">
      <c r="A168" s="157" t="s">
        <v>131</v>
      </c>
      <c r="B168" s="122"/>
      <c r="C168" s="157">
        <f>C167+C160+C156+C143+C146</f>
        <v>1476</v>
      </c>
      <c r="D168" s="122"/>
      <c r="E168" s="122"/>
      <c r="F168" s="122"/>
      <c r="G168" s="157">
        <f>G140+G141+G142+G146+G149+G150+G151+G152+G153+G154+G155+G159+G163+G164+G165+G166</f>
        <v>1508.19</v>
      </c>
      <c r="H168" s="157">
        <f>H167+H160+H156+H143+H146</f>
        <v>1767</v>
      </c>
      <c r="I168" s="122"/>
      <c r="J168" s="122"/>
      <c r="K168" s="122"/>
      <c r="L168" s="157">
        <f>L140+L141+L142+L146+L150+L149+L151+L152+L153+L154+L155+L159+L163+L164+L165+L166</f>
        <v>1721.1499999999999</v>
      </c>
    </row>
    <row r="169" spans="1:17" s="87" customFormat="1" x14ac:dyDescent="0.25"/>
    <row r="170" spans="1:17" s="87" customFormat="1" ht="15" customHeight="1" x14ac:dyDescent="0.25">
      <c r="A170" s="232">
        <v>45561</v>
      </c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1"/>
    </row>
    <row r="171" spans="1:17" s="87" customFormat="1" ht="15" customHeight="1" x14ac:dyDescent="0.25">
      <c r="A171" s="229" t="s">
        <v>116</v>
      </c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1"/>
    </row>
    <row r="172" spans="1:17" s="66" customFormat="1" ht="15.75" customHeight="1" x14ac:dyDescent="0.25">
      <c r="A172" s="6">
        <v>168</v>
      </c>
      <c r="B172" s="11" t="s">
        <v>48</v>
      </c>
      <c r="C172" s="3">
        <v>150</v>
      </c>
      <c r="D172" s="3">
        <v>5.3</v>
      </c>
      <c r="E172" s="3">
        <v>4.88</v>
      </c>
      <c r="F172" s="3">
        <v>28.93</v>
      </c>
      <c r="G172" s="3">
        <v>180.64</v>
      </c>
      <c r="H172" s="3">
        <v>180</v>
      </c>
      <c r="I172" s="3">
        <v>6.39</v>
      </c>
      <c r="J172" s="3">
        <v>5.86</v>
      </c>
      <c r="K172" s="3">
        <v>34.72</v>
      </c>
      <c r="L172" s="3">
        <v>216.77</v>
      </c>
    </row>
    <row r="173" spans="1:17" s="66" customFormat="1" ht="15.75" customHeight="1" x14ac:dyDescent="0.25">
      <c r="A173" s="6">
        <v>3</v>
      </c>
      <c r="B173" s="64" t="s">
        <v>153</v>
      </c>
      <c r="C173" s="6">
        <v>42</v>
      </c>
      <c r="D173" s="6">
        <v>4.41</v>
      </c>
      <c r="E173" s="6">
        <v>6.42</v>
      </c>
      <c r="F173" s="6">
        <v>13.58</v>
      </c>
      <c r="G173" s="6">
        <v>129.69999999999999</v>
      </c>
      <c r="H173" s="6">
        <v>44</v>
      </c>
      <c r="I173" s="6">
        <v>4.7300000000000004</v>
      </c>
      <c r="J173" s="6">
        <v>6.88</v>
      </c>
      <c r="K173" s="6">
        <v>14.56</v>
      </c>
      <c r="L173" s="6">
        <v>139</v>
      </c>
    </row>
    <row r="174" spans="1:17" s="66" customFormat="1" ht="15.75" customHeight="1" x14ac:dyDescent="0.25">
      <c r="A174" s="6">
        <v>413</v>
      </c>
      <c r="B174" s="11" t="s">
        <v>32</v>
      </c>
      <c r="C174" s="3">
        <v>150</v>
      </c>
      <c r="D174" s="3">
        <v>1.05</v>
      </c>
      <c r="E174" s="3">
        <v>1.2</v>
      </c>
      <c r="F174" s="3">
        <v>13.01</v>
      </c>
      <c r="G174" s="3">
        <v>66.989999999999995</v>
      </c>
      <c r="H174" s="3">
        <v>200</v>
      </c>
      <c r="I174" s="3">
        <v>1.4</v>
      </c>
      <c r="J174" s="3">
        <v>1.6</v>
      </c>
      <c r="K174" s="3">
        <v>17.350000000000001</v>
      </c>
      <c r="L174" s="3">
        <v>89.32</v>
      </c>
    </row>
    <row r="175" spans="1:17" s="87" customFormat="1" ht="15" customHeight="1" x14ac:dyDescent="0.25">
      <c r="A175" s="48" t="s">
        <v>111</v>
      </c>
      <c r="B175" s="154"/>
      <c r="C175" s="53">
        <f t="shared" ref="C175:H175" si="18">SUM(C172:C174)</f>
        <v>342</v>
      </c>
      <c r="D175" s="53">
        <f t="shared" si="18"/>
        <v>10.760000000000002</v>
      </c>
      <c r="E175" s="53">
        <f t="shared" si="18"/>
        <v>12.5</v>
      </c>
      <c r="F175" s="53">
        <f t="shared" si="18"/>
        <v>55.519999999999996</v>
      </c>
      <c r="G175" s="53">
        <f>SUM(G172:G174)</f>
        <v>377.33</v>
      </c>
      <c r="H175" s="53">
        <f t="shared" si="18"/>
        <v>424</v>
      </c>
      <c r="I175" s="53">
        <f>SUM(I172:I174)</f>
        <v>12.520000000000001</v>
      </c>
      <c r="J175" s="53">
        <f>SUM(J172:J174)</f>
        <v>14.34</v>
      </c>
      <c r="K175" s="53">
        <f>SUM(K172:K174)</f>
        <v>66.63</v>
      </c>
      <c r="L175" s="53">
        <f>SUM(L172:L174)</f>
        <v>445.09</v>
      </c>
    </row>
    <row r="176" spans="1:17" s="87" customFormat="1" ht="15" customHeight="1" x14ac:dyDescent="0.25">
      <c r="A176" s="122"/>
      <c r="B176" s="122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1:12" s="66" customFormat="1" ht="21" customHeight="1" x14ac:dyDescent="0.25">
      <c r="A177" s="207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9"/>
    </row>
    <row r="178" spans="1:12" s="66" customFormat="1" ht="15.75" customHeight="1" x14ac:dyDescent="0.25">
      <c r="A178" s="6"/>
      <c r="B178" s="11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87" customFormat="1" ht="15" customHeight="1" x14ac:dyDescent="0.25">
      <c r="A179" s="155"/>
      <c r="B179" s="155"/>
      <c r="C179" s="155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1:12" s="87" customFormat="1" ht="15" customHeight="1" x14ac:dyDescent="0.25">
      <c r="A180" s="229" t="s">
        <v>117</v>
      </c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1"/>
    </row>
    <row r="181" spans="1:12" s="66" customFormat="1" x14ac:dyDescent="0.25">
      <c r="A181" s="6">
        <v>94</v>
      </c>
      <c r="B181" s="47" t="s">
        <v>69</v>
      </c>
      <c r="C181" s="3">
        <v>150</v>
      </c>
      <c r="D181" s="3">
        <v>6</v>
      </c>
      <c r="E181" s="3">
        <v>8.85</v>
      </c>
      <c r="F181" s="3">
        <v>9.24</v>
      </c>
      <c r="G181" s="3">
        <v>155.24</v>
      </c>
      <c r="H181" s="3">
        <v>200</v>
      </c>
      <c r="I181" s="3">
        <v>8</v>
      </c>
      <c r="J181" s="3">
        <v>11.8</v>
      </c>
      <c r="K181" s="3">
        <v>12.32</v>
      </c>
      <c r="L181" s="3">
        <v>206.99</v>
      </c>
    </row>
    <row r="182" spans="1:12" s="66" customFormat="1" x14ac:dyDescent="0.25">
      <c r="A182" s="6">
        <v>339</v>
      </c>
      <c r="B182" s="12" t="s">
        <v>13</v>
      </c>
      <c r="C182" s="6">
        <v>120</v>
      </c>
      <c r="D182" s="6">
        <v>2.4500000000000002</v>
      </c>
      <c r="E182" s="6">
        <v>3.84</v>
      </c>
      <c r="F182" s="6">
        <v>16.350000000000001</v>
      </c>
      <c r="G182" s="6">
        <v>109.8</v>
      </c>
      <c r="H182" s="3">
        <v>130</v>
      </c>
      <c r="I182" s="6">
        <v>2.65</v>
      </c>
      <c r="J182" s="6">
        <v>4.16</v>
      </c>
      <c r="K182" s="6">
        <v>17.71</v>
      </c>
      <c r="L182" s="6">
        <v>118.95</v>
      </c>
    </row>
    <row r="183" spans="1:12" s="66" customFormat="1" ht="16.5" customHeight="1" x14ac:dyDescent="0.25">
      <c r="A183" s="6">
        <v>261</v>
      </c>
      <c r="B183" s="121" t="s">
        <v>73</v>
      </c>
      <c r="C183" s="3">
        <v>80</v>
      </c>
      <c r="D183" s="6">
        <v>8.2899999999999991</v>
      </c>
      <c r="E183" s="6">
        <v>4.58</v>
      </c>
      <c r="F183" s="6">
        <v>4.2699999999999996</v>
      </c>
      <c r="G183" s="6">
        <v>171.51</v>
      </c>
      <c r="H183" s="3">
        <v>90</v>
      </c>
      <c r="I183" s="6">
        <v>9.32</v>
      </c>
      <c r="J183" s="6">
        <v>5.12</v>
      </c>
      <c r="K183" s="6">
        <v>4.83</v>
      </c>
      <c r="L183" s="6">
        <v>192.94</v>
      </c>
    </row>
    <row r="184" spans="1:12" s="66" customFormat="1" ht="15.75" customHeight="1" x14ac:dyDescent="0.25">
      <c r="A184" s="6">
        <v>394</v>
      </c>
      <c r="B184" s="11" t="s">
        <v>185</v>
      </c>
      <c r="C184" s="3">
        <v>150</v>
      </c>
      <c r="D184" s="3">
        <v>0.25</v>
      </c>
      <c r="E184" s="3">
        <v>0</v>
      </c>
      <c r="F184" s="3">
        <v>17</v>
      </c>
      <c r="G184" s="3">
        <v>68.989999999999995</v>
      </c>
      <c r="H184" s="3">
        <v>200</v>
      </c>
      <c r="I184" s="3">
        <v>0.33</v>
      </c>
      <c r="J184" s="3">
        <v>0</v>
      </c>
      <c r="K184" s="3">
        <v>22.67</v>
      </c>
      <c r="L184" s="3">
        <v>91.99</v>
      </c>
    </row>
    <row r="185" spans="1:12" s="87" customFormat="1" ht="15" customHeight="1" x14ac:dyDescent="0.25">
      <c r="A185" s="125" t="s">
        <v>113</v>
      </c>
      <c r="B185" s="10" t="s">
        <v>124</v>
      </c>
      <c r="C185" s="32">
        <v>40</v>
      </c>
      <c r="D185" s="32">
        <v>2.8</v>
      </c>
      <c r="E185" s="32">
        <v>0.28000000000000003</v>
      </c>
      <c r="F185" s="32">
        <v>19.96</v>
      </c>
      <c r="G185" s="32">
        <v>96</v>
      </c>
      <c r="H185" s="32">
        <v>50</v>
      </c>
      <c r="I185" s="32">
        <v>2.8</v>
      </c>
      <c r="J185" s="32">
        <v>0.28000000000000003</v>
      </c>
      <c r="K185" s="32">
        <v>19.96</v>
      </c>
      <c r="L185" s="32">
        <v>120</v>
      </c>
    </row>
    <row r="186" spans="1:12" s="87" customFormat="1" ht="15" customHeight="1" x14ac:dyDescent="0.25">
      <c r="A186" s="125"/>
      <c r="B186" s="10"/>
      <c r="C186" s="32"/>
      <c r="D186" s="32"/>
      <c r="E186" s="32"/>
      <c r="F186" s="32"/>
      <c r="G186" s="32"/>
      <c r="H186" s="32"/>
      <c r="I186" s="32"/>
      <c r="J186" s="32"/>
      <c r="K186" s="32"/>
      <c r="L186" s="32"/>
    </row>
    <row r="187" spans="1:12" s="87" customFormat="1" ht="15" customHeight="1" x14ac:dyDescent="0.25">
      <c r="A187" s="125"/>
      <c r="B187" s="10"/>
      <c r="C187" s="32"/>
      <c r="D187" s="32"/>
      <c r="E187" s="32"/>
      <c r="F187" s="32"/>
      <c r="G187" s="32"/>
      <c r="H187" s="32"/>
      <c r="I187" s="32"/>
      <c r="J187" s="32"/>
      <c r="K187" s="32"/>
      <c r="L187" s="32"/>
    </row>
    <row r="188" spans="1:12" s="87" customFormat="1" ht="15" customHeight="1" x14ac:dyDescent="0.25">
      <c r="A188" s="48" t="s">
        <v>111</v>
      </c>
      <c r="B188" s="154"/>
      <c r="C188" s="53">
        <f t="shared" ref="C188:K188" si="19">SUM(C181:C187)</f>
        <v>540</v>
      </c>
      <c r="D188" s="53">
        <f t="shared" si="19"/>
        <v>19.79</v>
      </c>
      <c r="E188" s="53">
        <f t="shared" si="19"/>
        <v>17.55</v>
      </c>
      <c r="F188" s="53">
        <f t="shared" si="19"/>
        <v>66.819999999999993</v>
      </c>
      <c r="G188" s="53">
        <f t="shared" si="19"/>
        <v>601.54</v>
      </c>
      <c r="H188" s="53">
        <f t="shared" si="19"/>
        <v>670</v>
      </c>
      <c r="I188" s="53">
        <f t="shared" si="19"/>
        <v>23.099999999999998</v>
      </c>
      <c r="J188" s="53">
        <f t="shared" si="19"/>
        <v>21.360000000000003</v>
      </c>
      <c r="K188" s="53">
        <f t="shared" si="19"/>
        <v>77.490000000000009</v>
      </c>
      <c r="L188" s="53">
        <f>SUM(L181:L187)</f>
        <v>730.87</v>
      </c>
    </row>
    <row r="189" spans="1:12" s="87" customFormat="1" ht="15" customHeight="1" x14ac:dyDescent="0.25">
      <c r="A189" s="155"/>
      <c r="B189" s="155"/>
      <c r="C189" s="155"/>
      <c r="D189" s="156"/>
      <c r="E189" s="156"/>
      <c r="F189" s="156"/>
      <c r="G189" s="156"/>
      <c r="H189" s="156"/>
      <c r="I189" s="156"/>
      <c r="J189" s="156"/>
      <c r="K189" s="156"/>
      <c r="L189" s="156"/>
    </row>
    <row r="190" spans="1:12" s="87" customFormat="1" ht="15" customHeight="1" x14ac:dyDescent="0.25">
      <c r="A190" s="229" t="s">
        <v>125</v>
      </c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1"/>
    </row>
    <row r="191" spans="1:12" s="66" customFormat="1" ht="15.75" customHeight="1" x14ac:dyDescent="0.25">
      <c r="A191" s="6" t="s">
        <v>113</v>
      </c>
      <c r="B191" s="11" t="s">
        <v>30</v>
      </c>
      <c r="C191" s="3">
        <v>200</v>
      </c>
      <c r="D191" s="3">
        <v>0.8</v>
      </c>
      <c r="E191" s="3">
        <v>0</v>
      </c>
      <c r="F191" s="3">
        <v>22.6</v>
      </c>
      <c r="G191" s="3">
        <v>92</v>
      </c>
      <c r="H191" s="3">
        <v>200</v>
      </c>
      <c r="I191" s="3">
        <v>0.8</v>
      </c>
      <c r="J191" s="3">
        <v>0</v>
      </c>
      <c r="K191" s="3">
        <v>22.6</v>
      </c>
      <c r="L191" s="3">
        <v>92</v>
      </c>
    </row>
    <row r="192" spans="1:12" s="66" customFormat="1" ht="15.75" customHeight="1" x14ac:dyDescent="0.25">
      <c r="A192" s="6"/>
      <c r="B192" s="12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20" s="87" customFormat="1" ht="15" customHeight="1" x14ac:dyDescent="0.25">
      <c r="A193" s="48" t="s">
        <v>111</v>
      </c>
      <c r="B193" s="154"/>
      <c r="C193" s="53">
        <f t="shared" ref="C193:K193" si="20">SUM(C191:C191)</f>
        <v>200</v>
      </c>
      <c r="D193" s="53">
        <f t="shared" si="20"/>
        <v>0.8</v>
      </c>
      <c r="E193" s="53">
        <f t="shared" si="20"/>
        <v>0</v>
      </c>
      <c r="F193" s="53">
        <f t="shared" si="20"/>
        <v>22.6</v>
      </c>
      <c r="G193" s="53">
        <f t="shared" si="20"/>
        <v>92</v>
      </c>
      <c r="H193" s="53">
        <f t="shared" si="20"/>
        <v>200</v>
      </c>
      <c r="I193" s="53">
        <f t="shared" si="20"/>
        <v>0.8</v>
      </c>
      <c r="J193" s="53">
        <f t="shared" si="20"/>
        <v>0</v>
      </c>
      <c r="K193" s="53">
        <f t="shared" si="20"/>
        <v>22.6</v>
      </c>
      <c r="L193" s="53">
        <f>L191+L192</f>
        <v>92</v>
      </c>
    </row>
    <row r="194" spans="1:20" s="87" customFormat="1" ht="15" customHeight="1" x14ac:dyDescent="0.25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</row>
    <row r="195" spans="1:20" s="87" customFormat="1" ht="15" customHeight="1" x14ac:dyDescent="0.25">
      <c r="A195" s="229" t="s">
        <v>129</v>
      </c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1"/>
    </row>
    <row r="196" spans="1:20" s="66" customFormat="1" x14ac:dyDescent="0.25">
      <c r="A196" s="6">
        <v>86</v>
      </c>
      <c r="B196" s="12" t="s">
        <v>103</v>
      </c>
      <c r="C196" s="3">
        <v>150</v>
      </c>
      <c r="D196" s="3">
        <v>6</v>
      </c>
      <c r="E196" s="3">
        <v>8.85</v>
      </c>
      <c r="F196" s="3">
        <v>9.24</v>
      </c>
      <c r="G196" s="3">
        <v>155.24</v>
      </c>
      <c r="H196" s="3">
        <v>200</v>
      </c>
      <c r="I196" s="3">
        <v>8</v>
      </c>
      <c r="J196" s="3">
        <v>11.8</v>
      </c>
      <c r="K196" s="3">
        <v>12.32</v>
      </c>
      <c r="L196" s="3">
        <v>206.99</v>
      </c>
    </row>
    <row r="197" spans="1:20" x14ac:dyDescent="0.25">
      <c r="A197" s="1"/>
      <c r="B197" s="17" t="s">
        <v>290</v>
      </c>
      <c r="C197" s="1">
        <v>40</v>
      </c>
      <c r="D197" s="1">
        <v>1.4</v>
      </c>
      <c r="E197" s="1">
        <v>7.5</v>
      </c>
      <c r="F197" s="1">
        <v>20.8</v>
      </c>
      <c r="G197" s="1">
        <v>157.46</v>
      </c>
      <c r="H197" s="1">
        <v>60</v>
      </c>
      <c r="I197" s="1">
        <v>2.1</v>
      </c>
      <c r="J197" s="1">
        <v>11.34</v>
      </c>
      <c r="K197" s="1">
        <v>31.32</v>
      </c>
      <c r="L197" s="1">
        <v>236.4</v>
      </c>
    </row>
    <row r="198" spans="1:20" s="66" customFormat="1" x14ac:dyDescent="0.25">
      <c r="A198" s="6">
        <v>410</v>
      </c>
      <c r="B198" s="10" t="s">
        <v>130</v>
      </c>
      <c r="C198" s="3">
        <v>150</v>
      </c>
      <c r="D198" s="3">
        <v>4.4999999999999998E-2</v>
      </c>
      <c r="E198" s="3">
        <v>0</v>
      </c>
      <c r="F198" s="3">
        <v>4.51</v>
      </c>
      <c r="G198" s="3">
        <v>18.239999999999998</v>
      </c>
      <c r="H198" s="3">
        <v>200</v>
      </c>
      <c r="I198" s="3">
        <v>0.06</v>
      </c>
      <c r="J198" s="3">
        <v>0</v>
      </c>
      <c r="K198" s="3">
        <v>6.02</v>
      </c>
      <c r="L198" s="3">
        <v>24.32</v>
      </c>
      <c r="Q198" s="66" t="s">
        <v>223</v>
      </c>
    </row>
    <row r="199" spans="1:20" s="87" customFormat="1" ht="15" customHeight="1" x14ac:dyDescent="0.25">
      <c r="A199" s="48" t="s">
        <v>111</v>
      </c>
      <c r="B199" s="154"/>
      <c r="C199" s="53">
        <f t="shared" ref="C199:L199" si="21">SUM(C196:C198)</f>
        <v>340</v>
      </c>
      <c r="D199" s="53">
        <f t="shared" si="21"/>
        <v>7.4450000000000003</v>
      </c>
      <c r="E199" s="53">
        <f t="shared" si="21"/>
        <v>16.350000000000001</v>
      </c>
      <c r="F199" s="53">
        <f t="shared" si="21"/>
        <v>34.549999999999997</v>
      </c>
      <c r="G199" s="53">
        <f t="shared" si="21"/>
        <v>330.94000000000005</v>
      </c>
      <c r="H199" s="53">
        <f t="shared" si="21"/>
        <v>460</v>
      </c>
      <c r="I199" s="53">
        <f t="shared" si="21"/>
        <v>10.16</v>
      </c>
      <c r="J199" s="53">
        <f t="shared" si="21"/>
        <v>23.14</v>
      </c>
      <c r="K199" s="53">
        <f t="shared" si="21"/>
        <v>49.66</v>
      </c>
      <c r="L199" s="53">
        <f t="shared" si="21"/>
        <v>467.71</v>
      </c>
      <c r="N199" s="156"/>
    </row>
    <row r="200" spans="1:20" s="87" customFormat="1" ht="15" customHeight="1" x14ac:dyDescent="0.25">
      <c r="A200" s="157" t="s">
        <v>131</v>
      </c>
      <c r="B200" s="122"/>
      <c r="C200" s="157">
        <f>C199+C193+C188+C175+C178</f>
        <v>1422</v>
      </c>
      <c r="D200" s="122"/>
      <c r="E200" s="122"/>
      <c r="F200" s="122"/>
      <c r="G200" s="157">
        <f>G172+G173+G174+G178+G181+G182+G183+G184+G185+G186+G187+G191+G192+G196+G197+G198</f>
        <v>1401.81</v>
      </c>
      <c r="H200" s="157">
        <f>H199+H193+H188+H175+H178</f>
        <v>1754</v>
      </c>
      <c r="I200" s="122"/>
      <c r="J200" s="122"/>
      <c r="K200" s="122"/>
      <c r="L200" s="157">
        <f>L172+L173+L174+L178+L181+L182+L183+L184+L185+L186+L187+L191+L192+L196+L197+L198</f>
        <v>1735.67</v>
      </c>
      <c r="N200" s="157"/>
      <c r="T200" s="87" t="s">
        <v>320</v>
      </c>
    </row>
    <row r="201" spans="1:20" s="87" customFormat="1" x14ac:dyDescent="0.25"/>
    <row r="202" spans="1:20" s="87" customFormat="1" ht="15" customHeight="1" x14ac:dyDescent="0.25">
      <c r="A202" s="232">
        <v>45562</v>
      </c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1"/>
    </row>
    <row r="203" spans="1:20" s="87" customFormat="1" ht="15" customHeight="1" x14ac:dyDescent="0.25">
      <c r="A203" s="229" t="s">
        <v>116</v>
      </c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1"/>
    </row>
    <row r="204" spans="1:20" s="66" customFormat="1" ht="15.75" customHeight="1" x14ac:dyDescent="0.25">
      <c r="A204" s="6">
        <v>168</v>
      </c>
      <c r="B204" s="11" t="s">
        <v>77</v>
      </c>
      <c r="C204" s="3">
        <v>150</v>
      </c>
      <c r="D204" s="3">
        <v>3.84</v>
      </c>
      <c r="E204" s="3">
        <v>4.97</v>
      </c>
      <c r="F204" s="3">
        <v>24.46</v>
      </c>
      <c r="G204" s="3">
        <v>157.6</v>
      </c>
      <c r="H204" s="3">
        <v>180</v>
      </c>
      <c r="I204" s="3">
        <v>4.6100000000000003</v>
      </c>
      <c r="J204" s="3">
        <v>5.97</v>
      </c>
      <c r="K204" s="3">
        <v>29.35</v>
      </c>
      <c r="L204" s="3">
        <v>189.12</v>
      </c>
    </row>
    <row r="205" spans="1:20" s="66" customFormat="1" ht="15.75" customHeight="1" x14ac:dyDescent="0.25">
      <c r="A205" s="6">
        <v>1</v>
      </c>
      <c r="B205" s="12" t="s">
        <v>110</v>
      </c>
      <c r="C205" s="6">
        <v>36</v>
      </c>
      <c r="D205" s="6">
        <v>2.17</v>
      </c>
      <c r="E205" s="6">
        <v>6.79</v>
      </c>
      <c r="F205" s="6">
        <v>13.15</v>
      </c>
      <c r="G205" s="6">
        <v>122.4</v>
      </c>
      <c r="H205" s="6">
        <v>37</v>
      </c>
      <c r="I205" s="6">
        <v>2.2599999999999998</v>
      </c>
      <c r="J205" s="6">
        <v>6.98</v>
      </c>
      <c r="K205" s="6">
        <v>13.52</v>
      </c>
      <c r="L205" s="6">
        <v>125.8</v>
      </c>
    </row>
    <row r="206" spans="1:20" s="66" customFormat="1" ht="15.75" customHeight="1" x14ac:dyDescent="0.25">
      <c r="A206" s="6">
        <v>416</v>
      </c>
      <c r="B206" s="12" t="s">
        <v>108</v>
      </c>
      <c r="C206" s="6">
        <v>150</v>
      </c>
      <c r="D206" s="6">
        <v>3.15</v>
      </c>
      <c r="E206" s="6">
        <v>2.72</v>
      </c>
      <c r="F206" s="6">
        <v>12.96</v>
      </c>
      <c r="G206" s="6">
        <v>89</v>
      </c>
      <c r="H206" s="6">
        <v>200</v>
      </c>
      <c r="I206" s="6">
        <v>4.2</v>
      </c>
      <c r="J206" s="6">
        <v>3.62</v>
      </c>
      <c r="K206" s="6">
        <v>17.28</v>
      </c>
      <c r="L206" s="6">
        <v>118.66</v>
      </c>
    </row>
    <row r="207" spans="1:20" s="87" customFormat="1" ht="15" customHeight="1" x14ac:dyDescent="0.25">
      <c r="A207" s="48" t="s">
        <v>111</v>
      </c>
      <c r="B207" s="154"/>
      <c r="C207" s="53">
        <f t="shared" ref="C207:H207" si="22">SUM(C204:C206)</f>
        <v>336</v>
      </c>
      <c r="D207" s="53">
        <f t="shared" si="22"/>
        <v>9.16</v>
      </c>
      <c r="E207" s="53">
        <f t="shared" si="22"/>
        <v>14.48</v>
      </c>
      <c r="F207" s="53">
        <f t="shared" si="22"/>
        <v>50.57</v>
      </c>
      <c r="G207" s="53">
        <f t="shared" si="22"/>
        <v>369</v>
      </c>
      <c r="H207" s="53">
        <f t="shared" si="22"/>
        <v>417</v>
      </c>
      <c r="I207" s="53">
        <f>SUM(I204:I206)</f>
        <v>11.07</v>
      </c>
      <c r="J207" s="53">
        <f>SUM(J204:J206)</f>
        <v>16.57</v>
      </c>
      <c r="K207" s="53">
        <f>SUM(K204:K206)</f>
        <v>60.150000000000006</v>
      </c>
      <c r="L207" s="53">
        <f>SUM(L204:L206)</f>
        <v>433.58000000000004</v>
      </c>
    </row>
    <row r="208" spans="1:20" s="87" customFormat="1" ht="15" customHeight="1" x14ac:dyDescent="0.25">
      <c r="A208" s="122"/>
      <c r="B208" s="122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</row>
    <row r="209" spans="1:12" s="66" customFormat="1" x14ac:dyDescent="0.25">
      <c r="A209" s="207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9"/>
    </row>
    <row r="210" spans="1:12" s="66" customFormat="1" x14ac:dyDescent="0.25">
      <c r="A210" s="6"/>
      <c r="B210" s="14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87" customFormat="1" ht="15" customHeight="1" x14ac:dyDescent="0.25">
      <c r="A211" s="155"/>
      <c r="B211" s="155"/>
      <c r="C211" s="155"/>
      <c r="D211" s="156"/>
      <c r="E211" s="156"/>
      <c r="F211" s="156"/>
      <c r="G211" s="156"/>
      <c r="H211" s="156"/>
      <c r="I211" s="156"/>
      <c r="J211" s="156"/>
      <c r="K211" s="156"/>
      <c r="L211" s="156"/>
    </row>
    <row r="212" spans="1:12" s="87" customFormat="1" ht="15" customHeight="1" x14ac:dyDescent="0.25">
      <c r="A212" s="229" t="s">
        <v>117</v>
      </c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1"/>
    </row>
    <row r="213" spans="1:12" s="66" customFormat="1" x14ac:dyDescent="0.25">
      <c r="A213" s="6">
        <v>114</v>
      </c>
      <c r="B213" s="48" t="s">
        <v>312</v>
      </c>
      <c r="C213" s="6">
        <v>150</v>
      </c>
      <c r="D213" s="6">
        <v>3.52</v>
      </c>
      <c r="E213" s="6">
        <v>6.91</v>
      </c>
      <c r="F213" s="6">
        <v>18.239999999999998</v>
      </c>
      <c r="G213" s="6">
        <v>117.3</v>
      </c>
      <c r="H213" s="6">
        <v>200</v>
      </c>
      <c r="I213" s="6">
        <v>4.6900000000000004</v>
      </c>
      <c r="J213" s="6">
        <v>9.1999999999999993</v>
      </c>
      <c r="K213" s="6">
        <v>13.65</v>
      </c>
      <c r="L213" s="6">
        <v>156.4</v>
      </c>
    </row>
    <row r="214" spans="1:12" s="66" customFormat="1" ht="15.75" customHeight="1" x14ac:dyDescent="0.25">
      <c r="A214" s="6">
        <v>219</v>
      </c>
      <c r="B214" s="11" t="s">
        <v>34</v>
      </c>
      <c r="C214" s="3">
        <v>120</v>
      </c>
      <c r="D214" s="3">
        <v>4.41</v>
      </c>
      <c r="E214" s="3">
        <v>4.25</v>
      </c>
      <c r="F214" s="3">
        <v>28.27</v>
      </c>
      <c r="G214" s="3">
        <v>168.87</v>
      </c>
      <c r="H214" s="3">
        <v>130</v>
      </c>
      <c r="I214" s="3">
        <v>4.78</v>
      </c>
      <c r="J214" s="3">
        <v>4.5999999999999996</v>
      </c>
      <c r="K214" s="3">
        <v>30.63</v>
      </c>
      <c r="L214" s="3">
        <v>182.94</v>
      </c>
    </row>
    <row r="215" spans="1:12" s="66" customFormat="1" ht="15.75" customHeight="1" x14ac:dyDescent="0.25">
      <c r="A215" s="6">
        <v>268</v>
      </c>
      <c r="B215" s="10" t="s">
        <v>14</v>
      </c>
      <c r="C215" s="3">
        <v>80</v>
      </c>
      <c r="D215" s="3">
        <v>8.93</v>
      </c>
      <c r="E215" s="3">
        <v>6.62</v>
      </c>
      <c r="F215" s="3">
        <v>0.59</v>
      </c>
      <c r="G215" s="3">
        <v>162.49</v>
      </c>
      <c r="H215" s="3">
        <v>90</v>
      </c>
      <c r="I215" s="3">
        <v>10.039999999999999</v>
      </c>
      <c r="J215" s="3">
        <v>7.44</v>
      </c>
      <c r="K215" s="3">
        <v>0.66</v>
      </c>
      <c r="L215" s="3">
        <v>182.8</v>
      </c>
    </row>
    <row r="216" spans="1:12" s="66" customFormat="1" ht="15.75" customHeight="1" x14ac:dyDescent="0.25">
      <c r="A216" s="6">
        <v>394</v>
      </c>
      <c r="B216" s="11" t="s">
        <v>55</v>
      </c>
      <c r="C216" s="3">
        <v>150</v>
      </c>
      <c r="D216" s="3">
        <v>0.12</v>
      </c>
      <c r="E216" s="3">
        <v>0</v>
      </c>
      <c r="F216" s="3">
        <v>11.24</v>
      </c>
      <c r="G216" s="3">
        <v>45.48</v>
      </c>
      <c r="H216" s="3">
        <v>200</v>
      </c>
      <c r="I216" s="3">
        <v>0.16</v>
      </c>
      <c r="J216" s="3">
        <v>0</v>
      </c>
      <c r="K216" s="3">
        <v>14.99</v>
      </c>
      <c r="L216" s="3">
        <v>60.64</v>
      </c>
    </row>
    <row r="217" spans="1:12" s="66" customFormat="1" ht="15.75" customHeight="1" x14ac:dyDescent="0.25">
      <c r="A217" s="6">
        <v>34</v>
      </c>
      <c r="B217" s="11" t="s">
        <v>37</v>
      </c>
      <c r="C217" s="3">
        <v>40</v>
      </c>
      <c r="D217" s="3">
        <v>0.88</v>
      </c>
      <c r="E217" s="3">
        <v>2.68</v>
      </c>
      <c r="F217" s="3">
        <v>4.12</v>
      </c>
      <c r="G217" s="3">
        <v>44</v>
      </c>
      <c r="H217" s="3">
        <v>50</v>
      </c>
      <c r="I217" s="3">
        <v>1.1000000000000001</v>
      </c>
      <c r="J217" s="3">
        <v>3.35</v>
      </c>
      <c r="K217" s="3">
        <v>5.15</v>
      </c>
      <c r="L217" s="3">
        <v>55</v>
      </c>
    </row>
    <row r="218" spans="1:12" s="87" customFormat="1" ht="15" customHeight="1" x14ac:dyDescent="0.25">
      <c r="A218" s="125" t="s">
        <v>113</v>
      </c>
      <c r="B218" s="10" t="s">
        <v>124</v>
      </c>
      <c r="C218" s="32">
        <v>40</v>
      </c>
      <c r="D218" s="32">
        <v>2.8</v>
      </c>
      <c r="E218" s="32">
        <v>0.28000000000000003</v>
      </c>
      <c r="F218" s="32">
        <v>19.96</v>
      </c>
      <c r="G218" s="32">
        <v>96</v>
      </c>
      <c r="H218" s="32">
        <v>50</v>
      </c>
      <c r="I218" s="32">
        <v>2.8</v>
      </c>
      <c r="J218" s="32">
        <v>0.28000000000000003</v>
      </c>
      <c r="K218" s="32">
        <v>19.96</v>
      </c>
      <c r="L218" s="32">
        <v>120</v>
      </c>
    </row>
    <row r="219" spans="1:12" s="87" customFormat="1" ht="15" customHeight="1" x14ac:dyDescent="0.25">
      <c r="A219" s="125"/>
      <c r="B219" s="10"/>
      <c r="C219" s="32"/>
      <c r="D219" s="32"/>
      <c r="E219" s="32"/>
      <c r="F219" s="32"/>
      <c r="G219" s="32"/>
      <c r="H219" s="32"/>
      <c r="I219" s="32"/>
      <c r="J219" s="32"/>
      <c r="K219" s="32"/>
      <c r="L219" s="32"/>
    </row>
    <row r="220" spans="1:12" s="87" customFormat="1" ht="15" customHeight="1" x14ac:dyDescent="0.25">
      <c r="A220" s="48" t="s">
        <v>111</v>
      </c>
      <c r="B220" s="154"/>
      <c r="C220" s="53">
        <f t="shared" ref="C220:L220" si="23">SUM(C213:C219)</f>
        <v>580</v>
      </c>
      <c r="D220" s="53">
        <f t="shared" si="23"/>
        <v>20.66</v>
      </c>
      <c r="E220" s="53">
        <f t="shared" si="23"/>
        <v>20.740000000000002</v>
      </c>
      <c r="F220" s="53">
        <f t="shared" si="23"/>
        <v>82.42</v>
      </c>
      <c r="G220" s="53">
        <f t="shared" si="23"/>
        <v>634.1400000000001</v>
      </c>
      <c r="H220" s="53">
        <f t="shared" si="23"/>
        <v>720</v>
      </c>
      <c r="I220" s="53">
        <f t="shared" si="23"/>
        <v>23.57</v>
      </c>
      <c r="J220" s="53">
        <f t="shared" si="23"/>
        <v>24.87</v>
      </c>
      <c r="K220" s="53">
        <f t="shared" si="23"/>
        <v>85.039999999999992</v>
      </c>
      <c r="L220" s="53">
        <f t="shared" si="23"/>
        <v>757.78000000000009</v>
      </c>
    </row>
    <row r="221" spans="1:12" s="87" customFormat="1" ht="15" customHeight="1" x14ac:dyDescent="0.25">
      <c r="A221" s="155"/>
      <c r="B221" s="155"/>
      <c r="C221" s="155"/>
      <c r="D221" s="156"/>
      <c r="E221" s="156"/>
      <c r="F221" s="156"/>
      <c r="G221" s="156"/>
      <c r="H221" s="156"/>
      <c r="I221" s="156"/>
      <c r="J221" s="156"/>
      <c r="K221" s="156"/>
      <c r="L221" s="156"/>
    </row>
    <row r="222" spans="1:12" s="87" customFormat="1" ht="15" customHeight="1" x14ac:dyDescent="0.25">
      <c r="A222" s="229" t="s">
        <v>125</v>
      </c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1"/>
    </row>
    <row r="223" spans="1:12" s="66" customFormat="1" ht="15.75" customHeight="1" x14ac:dyDescent="0.25">
      <c r="A223" s="6" t="s">
        <v>113</v>
      </c>
      <c r="B223" s="12" t="s">
        <v>136</v>
      </c>
      <c r="C223" s="6">
        <v>150</v>
      </c>
      <c r="D223" s="6">
        <v>1.2</v>
      </c>
      <c r="E223" s="6">
        <v>0.3</v>
      </c>
      <c r="F223" s="6">
        <v>11.25</v>
      </c>
      <c r="G223" s="6">
        <v>57</v>
      </c>
      <c r="H223" s="6">
        <v>150</v>
      </c>
      <c r="I223" s="6">
        <v>1.2</v>
      </c>
      <c r="J223" s="6">
        <v>0.3</v>
      </c>
      <c r="K223" s="6">
        <v>11.25</v>
      </c>
      <c r="L223" s="6">
        <v>57</v>
      </c>
    </row>
    <row r="224" spans="1:12" s="66" customFormat="1" ht="15.75" customHeight="1" x14ac:dyDescent="0.25">
      <c r="A224" s="6"/>
      <c r="B224" s="11"/>
      <c r="C224" s="3"/>
      <c r="D224" s="3"/>
      <c r="E224" s="3"/>
      <c r="F224" s="3"/>
      <c r="G224" s="3"/>
      <c r="H224" s="6"/>
      <c r="I224" s="6"/>
      <c r="J224" s="6"/>
      <c r="K224" s="6"/>
      <c r="L224" s="6"/>
    </row>
    <row r="225" spans="1:17" s="87" customFormat="1" ht="15" customHeight="1" x14ac:dyDescent="0.25">
      <c r="A225" s="48" t="s">
        <v>111</v>
      </c>
      <c r="B225" s="154"/>
      <c r="C225" s="53">
        <f>SUM(C223:C223)</f>
        <v>150</v>
      </c>
      <c r="D225" s="53">
        <f>SUM(D223:D223)</f>
        <v>1.2</v>
      </c>
      <c r="E225" s="53">
        <f>SUM(E223:E223)</f>
        <v>0.3</v>
      </c>
      <c r="F225" s="53">
        <f>SUM(F223:F223)</f>
        <v>11.25</v>
      </c>
      <c r="G225" s="53">
        <f>SUM(G223:G223)</f>
        <v>57</v>
      </c>
      <c r="H225" s="53">
        <f t="shared" ref="H225:L225" si="24">SUM(H223:H223)</f>
        <v>150</v>
      </c>
      <c r="I225" s="53">
        <f t="shared" si="24"/>
        <v>1.2</v>
      </c>
      <c r="J225" s="53">
        <f t="shared" si="24"/>
        <v>0.3</v>
      </c>
      <c r="K225" s="53">
        <f t="shared" si="24"/>
        <v>11.25</v>
      </c>
      <c r="L225" s="53">
        <f t="shared" si="24"/>
        <v>57</v>
      </c>
    </row>
    <row r="226" spans="1:17" s="87" customFormat="1" ht="15" customHeight="1" x14ac:dyDescent="0.25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</row>
    <row r="227" spans="1:17" s="87" customFormat="1" ht="15" customHeight="1" x14ac:dyDescent="0.25">
      <c r="A227" s="229" t="s">
        <v>129</v>
      </c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1"/>
    </row>
    <row r="228" spans="1:17" s="66" customFormat="1" ht="15.75" customHeight="1" x14ac:dyDescent="0.25">
      <c r="A228" s="6">
        <v>217</v>
      </c>
      <c r="B228" s="11" t="s">
        <v>51</v>
      </c>
      <c r="C228" s="3">
        <v>150</v>
      </c>
      <c r="D228" s="3">
        <v>19.07</v>
      </c>
      <c r="E228" s="3">
        <v>7.62</v>
      </c>
      <c r="F228" s="3">
        <v>19.34</v>
      </c>
      <c r="G228" s="3">
        <v>222.15</v>
      </c>
      <c r="H228" s="3">
        <v>200</v>
      </c>
      <c r="I228" s="3">
        <v>25.43</v>
      </c>
      <c r="J228" s="3">
        <v>10.16</v>
      </c>
      <c r="K228" s="3">
        <v>25.79</v>
      </c>
      <c r="L228" s="3">
        <v>296.2</v>
      </c>
    </row>
    <row r="229" spans="1:17" s="66" customFormat="1" ht="15.75" customHeight="1" x14ac:dyDescent="0.25">
      <c r="A229" s="6" t="s">
        <v>113</v>
      </c>
      <c r="B229" s="12" t="s">
        <v>164</v>
      </c>
      <c r="C229" s="6">
        <v>30</v>
      </c>
      <c r="D229" s="6">
        <v>1.26</v>
      </c>
      <c r="E229" s="6">
        <v>6.36</v>
      </c>
      <c r="F229" s="6">
        <v>19.2</v>
      </c>
      <c r="G229" s="6">
        <v>137.1</v>
      </c>
      <c r="H229" s="6">
        <v>30</v>
      </c>
      <c r="I229" s="6">
        <v>1.26</v>
      </c>
      <c r="J229" s="6">
        <v>6.36</v>
      </c>
      <c r="K229" s="6">
        <v>19.2</v>
      </c>
      <c r="L229" s="6">
        <v>137.1</v>
      </c>
    </row>
    <row r="230" spans="1:17" s="66" customFormat="1" x14ac:dyDescent="0.25">
      <c r="A230" s="6">
        <v>410</v>
      </c>
      <c r="B230" s="10" t="s">
        <v>130</v>
      </c>
      <c r="C230" s="3">
        <v>150</v>
      </c>
      <c r="D230" s="3">
        <v>4.4999999999999998E-2</v>
      </c>
      <c r="E230" s="3">
        <v>0</v>
      </c>
      <c r="F230" s="3">
        <v>4.51</v>
      </c>
      <c r="G230" s="3">
        <v>18.239999999999998</v>
      </c>
      <c r="H230" s="3">
        <v>200</v>
      </c>
      <c r="I230" s="3">
        <v>0.06</v>
      </c>
      <c r="J230" s="3">
        <v>0</v>
      </c>
      <c r="K230" s="3">
        <v>6.02</v>
      </c>
      <c r="L230" s="3">
        <v>24.32</v>
      </c>
      <c r="Q230" s="66" t="s">
        <v>223</v>
      </c>
    </row>
    <row r="231" spans="1:17" s="66" customFormat="1" ht="15.75" customHeight="1" x14ac:dyDescent="0.25">
      <c r="A231" s="6"/>
      <c r="B231" s="12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7" s="87" customFormat="1" ht="15" customHeight="1" x14ac:dyDescent="0.25">
      <c r="A232" s="12" t="s">
        <v>111</v>
      </c>
      <c r="B232" s="12"/>
      <c r="C232" s="53">
        <f t="shared" ref="C232:L232" si="25">SUM(C228:C231)</f>
        <v>330</v>
      </c>
      <c r="D232" s="53">
        <f t="shared" si="25"/>
        <v>20.375000000000004</v>
      </c>
      <c r="E232" s="53">
        <f t="shared" si="25"/>
        <v>13.98</v>
      </c>
      <c r="F232" s="53">
        <f t="shared" si="25"/>
        <v>43.05</v>
      </c>
      <c r="G232" s="53">
        <f t="shared" si="25"/>
        <v>377.49</v>
      </c>
      <c r="H232" s="53">
        <f t="shared" si="25"/>
        <v>430</v>
      </c>
      <c r="I232" s="53">
        <f t="shared" si="25"/>
        <v>26.75</v>
      </c>
      <c r="J232" s="53">
        <f t="shared" si="25"/>
        <v>16.52</v>
      </c>
      <c r="K232" s="53">
        <f t="shared" si="25"/>
        <v>51.009999999999991</v>
      </c>
      <c r="L232" s="53">
        <f t="shared" si="25"/>
        <v>457.61999999999995</v>
      </c>
    </row>
    <row r="233" spans="1:17" s="87" customFormat="1" x14ac:dyDescent="0.25">
      <c r="A233" s="157" t="s">
        <v>131</v>
      </c>
      <c r="B233" s="122"/>
      <c r="C233" s="157">
        <f>C232+C225+C220+C207+C210</f>
        <v>1396</v>
      </c>
      <c r="D233" s="122"/>
      <c r="E233" s="122"/>
      <c r="F233" s="122"/>
      <c r="G233" s="157">
        <f>G204+G205+G206+G210+G213+G214+G215+G216+G217+G218+G223+G224+G228+G229+G230+G231</f>
        <v>1437.63</v>
      </c>
      <c r="H233" s="157">
        <f>H232+H225+H220+H207+H210</f>
        <v>1717</v>
      </c>
      <c r="I233" s="122"/>
      <c r="J233" s="122"/>
      <c r="K233" s="122"/>
      <c r="L233" s="157">
        <f>L204+L205+L206+L210+L213+L214+L215+L216+L217+L218+L219+L223+L228+L229+L230+L231</f>
        <v>1705.98</v>
      </c>
    </row>
    <row r="234" spans="1:17" s="87" customFormat="1" x14ac:dyDescent="0.25">
      <c r="A234" s="157"/>
      <c r="B234" s="122"/>
      <c r="C234" s="157"/>
      <c r="D234" s="122"/>
      <c r="E234" s="122"/>
      <c r="F234" s="122"/>
      <c r="G234" s="157"/>
      <c r="H234" s="157"/>
      <c r="I234" s="122"/>
      <c r="J234" s="122"/>
      <c r="K234" s="122"/>
      <c r="L234" s="157"/>
    </row>
    <row r="235" spans="1:17" s="87" customFormat="1" ht="15" customHeight="1" x14ac:dyDescent="0.25">
      <c r="A235" s="232">
        <v>45565</v>
      </c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1"/>
    </row>
    <row r="236" spans="1:17" s="87" customFormat="1" ht="15" customHeight="1" x14ac:dyDescent="0.25">
      <c r="A236" s="229" t="s">
        <v>116</v>
      </c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1"/>
    </row>
    <row r="237" spans="1:17" s="66" customFormat="1" ht="15.75" customHeight="1" x14ac:dyDescent="0.25">
      <c r="A237" s="6">
        <v>168</v>
      </c>
      <c r="B237" s="11" t="s">
        <v>42</v>
      </c>
      <c r="C237" s="3">
        <v>150</v>
      </c>
      <c r="D237" s="3">
        <v>5.58</v>
      </c>
      <c r="E237" s="3">
        <v>6.05</v>
      </c>
      <c r="F237" s="3">
        <v>26.46</v>
      </c>
      <c r="G237" s="3">
        <v>182.94</v>
      </c>
      <c r="H237" s="3">
        <v>180</v>
      </c>
      <c r="I237" s="3">
        <v>6.7</v>
      </c>
      <c r="J237" s="3">
        <v>7.3</v>
      </c>
      <c r="K237" s="3">
        <v>31.75</v>
      </c>
      <c r="L237" s="3">
        <v>219.53</v>
      </c>
    </row>
    <row r="238" spans="1:17" s="66" customFormat="1" ht="15.75" customHeight="1" x14ac:dyDescent="0.25">
      <c r="A238" s="6">
        <v>1</v>
      </c>
      <c r="B238" s="12" t="s">
        <v>110</v>
      </c>
      <c r="C238" s="6">
        <v>36</v>
      </c>
      <c r="D238" s="6">
        <v>2.17</v>
      </c>
      <c r="E238" s="6">
        <v>6.79</v>
      </c>
      <c r="F238" s="6">
        <v>13.15</v>
      </c>
      <c r="G238" s="6">
        <v>122.4</v>
      </c>
      <c r="H238" s="6">
        <v>37</v>
      </c>
      <c r="I238" s="6">
        <v>2.2599999999999998</v>
      </c>
      <c r="J238" s="6">
        <v>6.98</v>
      </c>
      <c r="K238" s="6">
        <v>13.52</v>
      </c>
      <c r="L238" s="6">
        <v>125.8</v>
      </c>
    </row>
    <row r="239" spans="1:17" s="66" customFormat="1" ht="15.75" customHeight="1" x14ac:dyDescent="0.25">
      <c r="A239" s="6">
        <v>413</v>
      </c>
      <c r="B239" s="11" t="s">
        <v>32</v>
      </c>
      <c r="C239" s="3">
        <v>150</v>
      </c>
      <c r="D239" s="3">
        <v>1.05</v>
      </c>
      <c r="E239" s="3">
        <v>1.2</v>
      </c>
      <c r="F239" s="3">
        <v>13.01</v>
      </c>
      <c r="G239" s="3">
        <v>66.989999999999995</v>
      </c>
      <c r="H239" s="3">
        <v>200</v>
      </c>
      <c r="I239" s="3">
        <v>1.4</v>
      </c>
      <c r="J239" s="3">
        <v>1.6</v>
      </c>
      <c r="K239" s="3">
        <v>17.350000000000001</v>
      </c>
      <c r="L239" s="3">
        <v>89.32</v>
      </c>
    </row>
    <row r="240" spans="1:17" s="87" customFormat="1" ht="15" customHeight="1" x14ac:dyDescent="0.25">
      <c r="A240" s="48" t="s">
        <v>111</v>
      </c>
      <c r="B240" s="154"/>
      <c r="C240" s="53">
        <f t="shared" ref="C240:H240" si="26">SUM(C237:C239)</f>
        <v>336</v>
      </c>
      <c r="D240" s="53">
        <f t="shared" si="26"/>
        <v>8.8000000000000007</v>
      </c>
      <c r="E240" s="53">
        <f t="shared" si="26"/>
        <v>14.04</v>
      </c>
      <c r="F240" s="53">
        <f t="shared" si="26"/>
        <v>52.62</v>
      </c>
      <c r="G240" s="53">
        <f t="shared" si="26"/>
        <v>372.33000000000004</v>
      </c>
      <c r="H240" s="53">
        <f t="shared" si="26"/>
        <v>417</v>
      </c>
      <c r="I240" s="53">
        <f>SUM(I237:I239)</f>
        <v>10.360000000000001</v>
      </c>
      <c r="J240" s="53">
        <f>SUM(J237:J239)</f>
        <v>15.88</v>
      </c>
      <c r="K240" s="53">
        <f>SUM(K237:K239)</f>
        <v>62.62</v>
      </c>
      <c r="L240" s="53">
        <f>SUM(L237:L239)</f>
        <v>434.65</v>
      </c>
    </row>
    <row r="241" spans="1:12" s="87" customFormat="1" ht="15" customHeight="1" x14ac:dyDescent="0.25">
      <c r="A241" s="122"/>
      <c r="B241" s="122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</row>
    <row r="242" spans="1:12" s="66" customFormat="1" x14ac:dyDescent="0.25">
      <c r="A242" s="207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9"/>
    </row>
    <row r="243" spans="1:12" s="66" customFormat="1" ht="15.75" customHeight="1" x14ac:dyDescent="0.25">
      <c r="A243" s="6"/>
      <c r="B243" s="10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87" customFormat="1" ht="15" customHeight="1" x14ac:dyDescent="0.25">
      <c r="A244" s="155"/>
      <c r="B244" s="155"/>
      <c r="C244" s="155"/>
      <c r="D244" s="156"/>
      <c r="E244" s="156"/>
      <c r="F244" s="156"/>
      <c r="G244" s="156"/>
      <c r="H244" s="156"/>
      <c r="I244" s="156"/>
      <c r="J244" s="156"/>
      <c r="K244" s="156"/>
      <c r="L244" s="156"/>
    </row>
    <row r="245" spans="1:12" s="87" customFormat="1" ht="15" customHeight="1" x14ac:dyDescent="0.25">
      <c r="A245" s="229" t="s">
        <v>117</v>
      </c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1"/>
    </row>
    <row r="246" spans="1:12" s="66" customFormat="1" x14ac:dyDescent="0.25">
      <c r="A246" s="6">
        <v>73</v>
      </c>
      <c r="B246" s="11" t="s">
        <v>71</v>
      </c>
      <c r="C246" s="3">
        <v>150</v>
      </c>
      <c r="D246" s="3">
        <v>1.94</v>
      </c>
      <c r="E246" s="3">
        <v>5.87</v>
      </c>
      <c r="F246" s="3">
        <v>6.84</v>
      </c>
      <c r="G246" s="3">
        <v>85.76</v>
      </c>
      <c r="H246" s="3">
        <v>200</v>
      </c>
      <c r="I246" s="3">
        <v>2.59</v>
      </c>
      <c r="J246" s="3">
        <v>7.83</v>
      </c>
      <c r="K246" s="3">
        <v>9.1199999999999992</v>
      </c>
      <c r="L246" s="3">
        <v>114.34</v>
      </c>
    </row>
    <row r="247" spans="1:12" s="66" customFormat="1" ht="15.75" customHeight="1" x14ac:dyDescent="0.25">
      <c r="A247" s="6">
        <v>332</v>
      </c>
      <c r="B247" s="11" t="s">
        <v>72</v>
      </c>
      <c r="C247" s="3">
        <v>120</v>
      </c>
      <c r="D247" s="3">
        <v>6.99</v>
      </c>
      <c r="E247" s="3">
        <v>4.34</v>
      </c>
      <c r="F247" s="3">
        <v>36</v>
      </c>
      <c r="G247" s="3">
        <v>211.05</v>
      </c>
      <c r="H247" s="3">
        <v>130</v>
      </c>
      <c r="I247" s="3">
        <v>7.57</v>
      </c>
      <c r="J247" s="3">
        <v>4.7</v>
      </c>
      <c r="K247" s="3">
        <v>39</v>
      </c>
      <c r="L247" s="3">
        <v>228.64</v>
      </c>
    </row>
    <row r="248" spans="1:12" s="66" customFormat="1" ht="15.75" customHeight="1" x14ac:dyDescent="0.25">
      <c r="A248" s="6">
        <v>299</v>
      </c>
      <c r="B248" s="11" t="s">
        <v>61</v>
      </c>
      <c r="C248" s="3">
        <v>80</v>
      </c>
      <c r="D248" s="3">
        <v>5.67</v>
      </c>
      <c r="E248" s="3">
        <v>13.74</v>
      </c>
      <c r="F248" s="3">
        <v>1.34</v>
      </c>
      <c r="G248" s="3">
        <v>154.05000000000001</v>
      </c>
      <c r="H248" s="3">
        <v>90</v>
      </c>
      <c r="I248" s="3">
        <v>6.61</v>
      </c>
      <c r="J248" s="3">
        <v>16.03</v>
      </c>
      <c r="K248" s="3">
        <v>1.56</v>
      </c>
      <c r="L248" s="3">
        <v>179.92</v>
      </c>
    </row>
    <row r="249" spans="1:12" s="66" customFormat="1" x14ac:dyDescent="0.25">
      <c r="A249" s="6">
        <v>366</v>
      </c>
      <c r="B249" s="47" t="s">
        <v>36</v>
      </c>
      <c r="C249" s="3">
        <v>30</v>
      </c>
      <c r="D249" s="3">
        <v>0.16</v>
      </c>
      <c r="E249" s="3">
        <v>1.1000000000000001</v>
      </c>
      <c r="F249" s="3">
        <v>1.57</v>
      </c>
      <c r="G249" s="3">
        <v>16.850000000000001</v>
      </c>
      <c r="H249" s="3">
        <v>30</v>
      </c>
      <c r="I249" s="3">
        <v>0.16</v>
      </c>
      <c r="J249" s="3">
        <v>1.1000000000000001</v>
      </c>
      <c r="K249" s="3">
        <v>1.57</v>
      </c>
      <c r="L249" s="3">
        <v>16.850000000000001</v>
      </c>
    </row>
    <row r="250" spans="1:12" s="66" customFormat="1" ht="15.75" customHeight="1" x14ac:dyDescent="0.25">
      <c r="A250" s="6">
        <v>394</v>
      </c>
      <c r="B250" s="11" t="s">
        <v>156</v>
      </c>
      <c r="C250" s="3">
        <v>150</v>
      </c>
      <c r="D250" s="3">
        <v>0.12</v>
      </c>
      <c r="E250" s="3">
        <v>0</v>
      </c>
      <c r="F250" s="3">
        <v>11.24</v>
      </c>
      <c r="G250" s="3">
        <v>45.48</v>
      </c>
      <c r="H250" s="3">
        <v>200</v>
      </c>
      <c r="I250" s="3">
        <v>0.16</v>
      </c>
      <c r="J250" s="3">
        <v>0</v>
      </c>
      <c r="K250" s="3">
        <v>14.99</v>
      </c>
      <c r="L250" s="3">
        <v>60.64</v>
      </c>
    </row>
    <row r="251" spans="1:12" s="66" customFormat="1" x14ac:dyDescent="0.25">
      <c r="A251" s="6" t="s">
        <v>113</v>
      </c>
      <c r="B251" s="10" t="s">
        <v>124</v>
      </c>
      <c r="C251" s="3">
        <v>40</v>
      </c>
      <c r="D251" s="3">
        <v>2.8</v>
      </c>
      <c r="E251" s="3">
        <v>0.28000000000000003</v>
      </c>
      <c r="F251" s="3">
        <v>19.96</v>
      </c>
      <c r="G251" s="3">
        <v>96</v>
      </c>
      <c r="H251" s="3">
        <v>50</v>
      </c>
      <c r="I251" s="3">
        <v>3.5</v>
      </c>
      <c r="J251" s="3">
        <v>0.35</v>
      </c>
      <c r="K251" s="3">
        <v>24.95</v>
      </c>
      <c r="L251" s="3">
        <v>120</v>
      </c>
    </row>
    <row r="252" spans="1:12" s="66" customFormat="1" x14ac:dyDescent="0.25">
      <c r="A252" s="6"/>
      <c r="B252" s="10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87" customFormat="1" ht="15" customHeight="1" x14ac:dyDescent="0.25">
      <c r="A253" s="48" t="s">
        <v>111</v>
      </c>
      <c r="B253" s="154"/>
      <c r="C253" s="53">
        <f t="shared" ref="C253:K253" si="27">SUM(C246:C252)</f>
        <v>570</v>
      </c>
      <c r="D253" s="53">
        <f t="shared" si="27"/>
        <v>17.68</v>
      </c>
      <c r="E253" s="53">
        <f t="shared" si="27"/>
        <v>25.330000000000005</v>
      </c>
      <c r="F253" s="53">
        <f t="shared" si="27"/>
        <v>76.950000000000017</v>
      </c>
      <c r="G253" s="53">
        <f t="shared" si="27"/>
        <v>609.19000000000005</v>
      </c>
      <c r="H253" s="53">
        <f t="shared" si="27"/>
        <v>700</v>
      </c>
      <c r="I253" s="53">
        <f t="shared" si="27"/>
        <v>20.59</v>
      </c>
      <c r="J253" s="53">
        <f t="shared" si="27"/>
        <v>30.010000000000005</v>
      </c>
      <c r="K253" s="53">
        <f t="shared" si="27"/>
        <v>91.19</v>
      </c>
      <c r="L253" s="53">
        <f>SUM(L246:L252)</f>
        <v>720.39</v>
      </c>
    </row>
    <row r="254" spans="1:12" s="87" customFormat="1" ht="15" customHeight="1" x14ac:dyDescent="0.25">
      <c r="A254" s="155"/>
      <c r="B254" s="155"/>
      <c r="C254" s="155"/>
      <c r="D254" s="156"/>
      <c r="E254" s="156"/>
      <c r="F254" s="156"/>
      <c r="G254" s="156"/>
      <c r="H254" s="156"/>
      <c r="I254" s="156"/>
      <c r="J254" s="156"/>
      <c r="K254" s="156"/>
      <c r="L254" s="156"/>
    </row>
    <row r="255" spans="1:12" s="87" customFormat="1" ht="15" customHeight="1" x14ac:dyDescent="0.25">
      <c r="A255" s="229" t="s">
        <v>125</v>
      </c>
      <c r="B255" s="230"/>
      <c r="C255" s="230"/>
      <c r="D255" s="230"/>
      <c r="E255" s="230"/>
      <c r="F255" s="230"/>
      <c r="G255" s="230"/>
      <c r="H255" s="230"/>
      <c r="I255" s="230"/>
      <c r="J255" s="230"/>
      <c r="K255" s="230"/>
      <c r="L255" s="231"/>
    </row>
    <row r="256" spans="1:12" s="66" customFormat="1" x14ac:dyDescent="0.25">
      <c r="A256" s="6" t="s">
        <v>113</v>
      </c>
      <c r="B256" s="120" t="s">
        <v>306</v>
      </c>
      <c r="C256" s="3">
        <v>200</v>
      </c>
      <c r="D256" s="3">
        <v>0</v>
      </c>
      <c r="E256" s="3">
        <v>0</v>
      </c>
      <c r="F256" s="3">
        <v>22</v>
      </c>
      <c r="G256" s="3">
        <v>90</v>
      </c>
      <c r="H256" s="3">
        <v>200</v>
      </c>
      <c r="I256" s="3">
        <v>0</v>
      </c>
      <c r="J256" s="3">
        <v>0</v>
      </c>
      <c r="K256" s="3">
        <v>22</v>
      </c>
      <c r="L256" s="3">
        <v>90</v>
      </c>
    </row>
    <row r="257" spans="1:17" s="66" customFormat="1" ht="15.75" customHeight="1" x14ac:dyDescent="0.25">
      <c r="A257" s="6"/>
      <c r="B257" s="59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1:17" s="87" customFormat="1" ht="15" customHeight="1" x14ac:dyDescent="0.25">
      <c r="A258" s="48" t="s">
        <v>111</v>
      </c>
      <c r="B258" s="154"/>
      <c r="C258" s="53">
        <f t="shared" ref="C258:L258" si="28">SUM(C256:C256)</f>
        <v>200</v>
      </c>
      <c r="D258" s="53">
        <f t="shared" si="28"/>
        <v>0</v>
      </c>
      <c r="E258" s="53">
        <f t="shared" si="28"/>
        <v>0</v>
      </c>
      <c r="F258" s="53">
        <f t="shared" si="28"/>
        <v>22</v>
      </c>
      <c r="G258" s="53">
        <f t="shared" si="28"/>
        <v>90</v>
      </c>
      <c r="H258" s="53">
        <f t="shared" si="28"/>
        <v>200</v>
      </c>
      <c r="I258" s="53">
        <f t="shared" si="28"/>
        <v>0</v>
      </c>
      <c r="J258" s="53">
        <f t="shared" si="28"/>
        <v>0</v>
      </c>
      <c r="K258" s="53">
        <f t="shared" si="28"/>
        <v>22</v>
      </c>
      <c r="L258" s="53">
        <f t="shared" si="28"/>
        <v>90</v>
      </c>
    </row>
    <row r="259" spans="1:17" s="87" customFormat="1" ht="15" customHeight="1" x14ac:dyDescent="0.25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</row>
    <row r="260" spans="1:17" s="87" customFormat="1" ht="15" customHeight="1" x14ac:dyDescent="0.25">
      <c r="A260" s="229" t="s">
        <v>129</v>
      </c>
      <c r="B260" s="230"/>
      <c r="C260" s="230"/>
      <c r="D260" s="230"/>
      <c r="E260" s="230"/>
      <c r="F260" s="230"/>
      <c r="G260" s="230"/>
      <c r="H260" s="230"/>
      <c r="I260" s="230"/>
      <c r="J260" s="230"/>
      <c r="K260" s="230"/>
      <c r="L260" s="231"/>
    </row>
    <row r="261" spans="1:17" s="66" customFormat="1" ht="15.75" customHeight="1" x14ac:dyDescent="0.25">
      <c r="A261" s="6">
        <v>217</v>
      </c>
      <c r="B261" s="11" t="s">
        <v>97</v>
      </c>
      <c r="C261" s="3">
        <v>150</v>
      </c>
      <c r="D261" s="3">
        <v>19.07</v>
      </c>
      <c r="E261" s="3">
        <v>7.62</v>
      </c>
      <c r="F261" s="3">
        <v>19.34</v>
      </c>
      <c r="G261" s="3">
        <v>222.15</v>
      </c>
      <c r="H261" s="3">
        <v>200</v>
      </c>
      <c r="I261" s="3">
        <v>25.43</v>
      </c>
      <c r="J261" s="3">
        <v>10.16</v>
      </c>
      <c r="K261" s="3">
        <v>25.79</v>
      </c>
      <c r="L261" s="3">
        <v>296.2</v>
      </c>
    </row>
    <row r="262" spans="1:17" s="66" customFormat="1" x14ac:dyDescent="0.25">
      <c r="A262" s="6" t="s">
        <v>171</v>
      </c>
      <c r="B262" s="47" t="s">
        <v>189</v>
      </c>
      <c r="C262" s="3">
        <v>40</v>
      </c>
      <c r="D262" s="3">
        <v>3.1</v>
      </c>
      <c r="E262" s="3">
        <v>2.6</v>
      </c>
      <c r="F262" s="3">
        <v>19.32</v>
      </c>
      <c r="G262" s="3">
        <v>113.15</v>
      </c>
      <c r="H262" s="3">
        <v>60</v>
      </c>
      <c r="I262" s="3">
        <v>3.88</v>
      </c>
      <c r="J262" s="3">
        <v>3.25</v>
      </c>
      <c r="K262" s="3">
        <v>24.15</v>
      </c>
      <c r="L262" s="3">
        <v>141.44</v>
      </c>
      <c r="Q262" s="66" t="s">
        <v>223</v>
      </c>
    </row>
    <row r="263" spans="1:17" s="66" customFormat="1" x14ac:dyDescent="0.25">
      <c r="A263" s="6">
        <v>412</v>
      </c>
      <c r="B263" s="10" t="s">
        <v>12</v>
      </c>
      <c r="C263" s="3">
        <v>150</v>
      </c>
      <c r="D263" s="3">
        <v>0.05</v>
      </c>
      <c r="E263" s="3">
        <v>0.01</v>
      </c>
      <c r="F263" s="3">
        <v>11.48</v>
      </c>
      <c r="G263" s="3">
        <v>46.22</v>
      </c>
      <c r="H263" s="3">
        <v>200</v>
      </c>
      <c r="I263" s="3">
        <v>0.1</v>
      </c>
      <c r="J263" s="3">
        <v>0.01</v>
      </c>
      <c r="K263" s="3">
        <v>15.31</v>
      </c>
      <c r="L263" s="3">
        <v>61.63</v>
      </c>
    </row>
    <row r="264" spans="1:17" s="66" customFormat="1" ht="15.75" customHeight="1" x14ac:dyDescent="0.25">
      <c r="A264" s="6"/>
      <c r="B264" s="12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1:17" s="87" customFormat="1" ht="15" customHeight="1" x14ac:dyDescent="0.25">
      <c r="A265" s="12" t="s">
        <v>111</v>
      </c>
      <c r="B265" s="12"/>
      <c r="C265" s="53">
        <f t="shared" ref="C265:K265" si="29">SUM(C261:C264)</f>
        <v>340</v>
      </c>
      <c r="D265" s="53">
        <f t="shared" si="29"/>
        <v>22.220000000000002</v>
      </c>
      <c r="E265" s="53">
        <f t="shared" si="29"/>
        <v>10.23</v>
      </c>
      <c r="F265" s="53">
        <f t="shared" si="29"/>
        <v>50.14</v>
      </c>
      <c r="G265" s="53">
        <f t="shared" si="29"/>
        <v>381.52</v>
      </c>
      <c r="H265" s="53">
        <f t="shared" si="29"/>
        <v>460</v>
      </c>
      <c r="I265" s="53">
        <f t="shared" si="29"/>
        <v>29.41</v>
      </c>
      <c r="J265" s="53">
        <f t="shared" si="29"/>
        <v>13.42</v>
      </c>
      <c r="K265" s="53">
        <f t="shared" si="29"/>
        <v>65.25</v>
      </c>
      <c r="L265" s="53">
        <f>SUM(L261:L264)</f>
        <v>499.27</v>
      </c>
    </row>
    <row r="266" spans="1:17" s="87" customFormat="1" x14ac:dyDescent="0.25">
      <c r="A266" s="157" t="s">
        <v>131</v>
      </c>
      <c r="B266" s="122"/>
      <c r="C266" s="157">
        <f>C265+C258+C253+C240+C243</f>
        <v>1446</v>
      </c>
      <c r="D266" s="122"/>
      <c r="E266" s="122"/>
      <c r="F266" s="122"/>
      <c r="G266" s="157">
        <f>G237+G238+G239+G243+G246+G247+G248+G249+G250+G251+G252+G256+G257+G261+G262+G263+G264</f>
        <v>1453.0400000000002</v>
      </c>
      <c r="H266" s="157">
        <f>H265+H258+H253+H240+H243</f>
        <v>1777</v>
      </c>
      <c r="I266" s="122"/>
      <c r="J266" s="122"/>
      <c r="K266" s="122"/>
      <c r="L266" s="157">
        <f>L237+L238+L239+L243+L246+L247+L248+L249+L250+L251+L252+L256+L257+L261+L262+L263+L264</f>
        <v>1744.3100000000002</v>
      </c>
    </row>
    <row r="267" spans="1:17" s="87" customFormat="1" x14ac:dyDescent="0.25">
      <c r="A267" s="157"/>
      <c r="B267" s="122"/>
      <c r="C267" s="157"/>
      <c r="D267" s="122"/>
      <c r="E267" s="122"/>
      <c r="F267" s="122"/>
      <c r="G267" s="157"/>
      <c r="H267" s="157"/>
      <c r="I267" s="122"/>
      <c r="J267" s="122"/>
      <c r="K267" s="122"/>
      <c r="L267" s="157"/>
    </row>
    <row r="268" spans="1:17" s="87" customFormat="1" ht="15" customHeight="1" x14ac:dyDescent="0.25">
      <c r="A268" s="232">
        <v>45566</v>
      </c>
      <c r="B268" s="230"/>
      <c r="C268" s="230"/>
      <c r="D268" s="230"/>
      <c r="E268" s="230"/>
      <c r="F268" s="230"/>
      <c r="G268" s="230"/>
      <c r="H268" s="230"/>
      <c r="I268" s="230"/>
      <c r="J268" s="230"/>
      <c r="K268" s="230"/>
      <c r="L268" s="231"/>
      <c r="N268" s="87" t="s">
        <v>223</v>
      </c>
    </row>
    <row r="269" spans="1:17" s="87" customFormat="1" ht="15" customHeight="1" x14ac:dyDescent="0.25">
      <c r="A269" s="229" t="s">
        <v>116</v>
      </c>
      <c r="B269" s="230"/>
      <c r="C269" s="230"/>
      <c r="D269" s="230"/>
      <c r="E269" s="230"/>
      <c r="F269" s="230"/>
      <c r="G269" s="230"/>
      <c r="H269" s="230"/>
      <c r="I269" s="230"/>
      <c r="J269" s="230"/>
      <c r="K269" s="230"/>
      <c r="L269" s="231"/>
    </row>
    <row r="270" spans="1:17" s="66" customFormat="1" ht="15.75" customHeight="1" x14ac:dyDescent="0.25">
      <c r="A270" s="6">
        <v>168</v>
      </c>
      <c r="B270" s="11" t="s">
        <v>31</v>
      </c>
      <c r="C270" s="3">
        <v>150</v>
      </c>
      <c r="D270" s="3">
        <v>5.96</v>
      </c>
      <c r="E270" s="3">
        <v>6.16</v>
      </c>
      <c r="F270" s="3">
        <v>26.36</v>
      </c>
      <c r="G270" s="3">
        <v>184.63</v>
      </c>
      <c r="H270" s="3">
        <v>180</v>
      </c>
      <c r="I270" s="3">
        <v>7.16</v>
      </c>
      <c r="J270" s="3">
        <v>7.39</v>
      </c>
      <c r="K270" s="3">
        <v>28.94</v>
      </c>
      <c r="L270" s="3">
        <v>221.54</v>
      </c>
    </row>
    <row r="271" spans="1:17" s="66" customFormat="1" ht="15.75" customHeight="1" x14ac:dyDescent="0.25">
      <c r="A271" s="6">
        <v>2</v>
      </c>
      <c r="B271" s="64" t="s">
        <v>135</v>
      </c>
      <c r="C271" s="6">
        <v>42</v>
      </c>
      <c r="D271" s="6">
        <v>2.17</v>
      </c>
      <c r="E271" s="6">
        <v>6.79</v>
      </c>
      <c r="F271" s="6">
        <v>13.15</v>
      </c>
      <c r="G271" s="6">
        <v>136.91999999999999</v>
      </c>
      <c r="H271" s="6">
        <v>44</v>
      </c>
      <c r="I271" s="6">
        <v>2.2599999999999998</v>
      </c>
      <c r="J271" s="6">
        <v>6.98</v>
      </c>
      <c r="K271" s="6">
        <v>13.52</v>
      </c>
      <c r="L271" s="6">
        <v>142.74</v>
      </c>
    </row>
    <row r="272" spans="1:17" s="66" customFormat="1" x14ac:dyDescent="0.25">
      <c r="A272" s="6">
        <v>410</v>
      </c>
      <c r="B272" s="10" t="s">
        <v>130</v>
      </c>
      <c r="C272" s="3">
        <v>150</v>
      </c>
      <c r="D272" s="3">
        <v>4.4999999999999998E-2</v>
      </c>
      <c r="E272" s="3">
        <v>0</v>
      </c>
      <c r="F272" s="3">
        <v>4.51</v>
      </c>
      <c r="G272" s="3">
        <v>18.239999999999998</v>
      </c>
      <c r="H272" s="3">
        <v>200</v>
      </c>
      <c r="I272" s="3">
        <v>0.06</v>
      </c>
      <c r="J272" s="3">
        <v>0</v>
      </c>
      <c r="K272" s="3">
        <v>6.02</v>
      </c>
      <c r="L272" s="3">
        <v>24.32</v>
      </c>
      <c r="Q272" s="66" t="s">
        <v>223</v>
      </c>
    </row>
    <row r="273" spans="1:12" s="87" customFormat="1" ht="15" customHeight="1" x14ac:dyDescent="0.25">
      <c r="A273" s="48" t="s">
        <v>111</v>
      </c>
      <c r="B273" s="154"/>
      <c r="C273" s="53">
        <f t="shared" ref="C273:H273" si="30">SUM(C270:C272)</f>
        <v>342</v>
      </c>
      <c r="D273" s="53">
        <f t="shared" si="30"/>
        <v>8.1749999999999989</v>
      </c>
      <c r="E273" s="53">
        <f t="shared" si="30"/>
        <v>12.95</v>
      </c>
      <c r="F273" s="53">
        <f t="shared" si="30"/>
        <v>44.019999999999996</v>
      </c>
      <c r="G273" s="53">
        <f t="shared" si="30"/>
        <v>339.78999999999996</v>
      </c>
      <c r="H273" s="53">
        <f t="shared" si="30"/>
        <v>424</v>
      </c>
      <c r="I273" s="53">
        <f>SUM(I270:I272)</f>
        <v>9.48</v>
      </c>
      <c r="J273" s="53">
        <f>SUM(J270:J272)</f>
        <v>14.370000000000001</v>
      </c>
      <c r="K273" s="53">
        <f>SUM(K270:K272)</f>
        <v>48.480000000000004</v>
      </c>
      <c r="L273" s="53">
        <f>SUM(L270:L272)</f>
        <v>388.59999999999997</v>
      </c>
    </row>
    <row r="274" spans="1:12" s="87" customFormat="1" ht="15" customHeight="1" x14ac:dyDescent="0.25">
      <c r="A274" s="122"/>
      <c r="B274" s="122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</row>
    <row r="275" spans="1:12" s="66" customFormat="1" x14ac:dyDescent="0.25">
      <c r="A275" s="207"/>
      <c r="B275" s="208"/>
      <c r="C275" s="208"/>
      <c r="D275" s="208"/>
      <c r="E275" s="208"/>
      <c r="F275" s="208"/>
      <c r="G275" s="208"/>
      <c r="H275" s="208"/>
      <c r="I275" s="208"/>
      <c r="J275" s="208"/>
      <c r="K275" s="208"/>
      <c r="L275" s="209"/>
    </row>
    <row r="276" spans="1:12" s="66" customFormat="1" x14ac:dyDescent="0.25">
      <c r="A276" s="6"/>
      <c r="B276" s="14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87" customFormat="1" ht="15" customHeight="1" x14ac:dyDescent="0.25">
      <c r="A277" s="155"/>
      <c r="B277" s="155"/>
      <c r="C277" s="155"/>
      <c r="D277" s="156"/>
      <c r="E277" s="156"/>
      <c r="F277" s="156"/>
      <c r="G277" s="156"/>
      <c r="H277" s="156"/>
      <c r="I277" s="156"/>
      <c r="J277" s="156"/>
      <c r="K277" s="156"/>
      <c r="L277" s="156"/>
    </row>
    <row r="278" spans="1:12" s="87" customFormat="1" ht="15" customHeight="1" x14ac:dyDescent="0.25">
      <c r="A278" s="229" t="s">
        <v>117</v>
      </c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1"/>
    </row>
    <row r="279" spans="1:12" s="66" customFormat="1" x14ac:dyDescent="0.25">
      <c r="A279" s="6">
        <v>88</v>
      </c>
      <c r="B279" s="48" t="s">
        <v>89</v>
      </c>
      <c r="C279" s="6">
        <v>150</v>
      </c>
      <c r="D279" s="6">
        <v>1.61</v>
      </c>
      <c r="E279" s="6">
        <v>1.7</v>
      </c>
      <c r="F279" s="6">
        <v>10.199999999999999</v>
      </c>
      <c r="G279" s="6">
        <v>62.8</v>
      </c>
      <c r="H279" s="6">
        <v>200</v>
      </c>
      <c r="I279" s="6">
        <v>2.68</v>
      </c>
      <c r="J279" s="6">
        <v>2.83</v>
      </c>
      <c r="K279" s="6">
        <v>17.14</v>
      </c>
      <c r="L279" s="6">
        <v>104.7</v>
      </c>
    </row>
    <row r="280" spans="1:12" s="66" customFormat="1" x14ac:dyDescent="0.25">
      <c r="A280" s="6">
        <v>332</v>
      </c>
      <c r="B280" s="12" t="s">
        <v>90</v>
      </c>
      <c r="C280" s="6">
        <v>120</v>
      </c>
      <c r="D280" s="6">
        <v>2.92</v>
      </c>
      <c r="E280" s="6">
        <v>4.29</v>
      </c>
      <c r="F280" s="6">
        <v>29.34</v>
      </c>
      <c r="G280" s="6">
        <v>167.76</v>
      </c>
      <c r="H280" s="3">
        <v>130</v>
      </c>
      <c r="I280" s="6">
        <v>3.16</v>
      </c>
      <c r="J280" s="6">
        <v>4.6500000000000004</v>
      </c>
      <c r="K280" s="6">
        <v>31.79</v>
      </c>
      <c r="L280" s="6">
        <v>181.74</v>
      </c>
    </row>
    <row r="281" spans="1:12" s="66" customFormat="1" x14ac:dyDescent="0.25">
      <c r="A281" s="6">
        <v>299</v>
      </c>
      <c r="B281" s="12" t="s">
        <v>315</v>
      </c>
      <c r="C281" s="3">
        <v>60</v>
      </c>
      <c r="D281" s="3">
        <v>5.67</v>
      </c>
      <c r="E281" s="3">
        <v>13.74</v>
      </c>
      <c r="F281" s="3">
        <v>1.34</v>
      </c>
      <c r="G281" s="3">
        <v>154.05000000000001</v>
      </c>
      <c r="H281" s="3">
        <v>70</v>
      </c>
      <c r="I281" s="3">
        <v>6.61</v>
      </c>
      <c r="J281" s="3">
        <v>16.03</v>
      </c>
      <c r="K281" s="3">
        <v>1.56</v>
      </c>
      <c r="L281" s="3">
        <v>179.92</v>
      </c>
    </row>
    <row r="282" spans="1:12" s="66" customFormat="1" x14ac:dyDescent="0.25">
      <c r="A282" s="6">
        <v>366</v>
      </c>
      <c r="B282" s="47" t="s">
        <v>36</v>
      </c>
      <c r="C282" s="3">
        <v>30</v>
      </c>
      <c r="D282" s="3">
        <v>0.16</v>
      </c>
      <c r="E282" s="3">
        <v>1.1000000000000001</v>
      </c>
      <c r="F282" s="3">
        <v>1.57</v>
      </c>
      <c r="G282" s="3">
        <v>16.850000000000001</v>
      </c>
      <c r="H282" s="3">
        <v>30</v>
      </c>
      <c r="I282" s="3">
        <v>0.16</v>
      </c>
      <c r="J282" s="3">
        <v>1.1000000000000001</v>
      </c>
      <c r="K282" s="3">
        <v>1.57</v>
      </c>
      <c r="L282" s="3">
        <v>16.850000000000001</v>
      </c>
    </row>
    <row r="283" spans="1:12" s="66" customFormat="1" ht="15.75" customHeight="1" x14ac:dyDescent="0.25">
      <c r="A283" s="6">
        <v>394</v>
      </c>
      <c r="B283" s="11" t="s">
        <v>185</v>
      </c>
      <c r="C283" s="3">
        <v>150</v>
      </c>
      <c r="D283" s="3">
        <v>0.25</v>
      </c>
      <c r="E283" s="3">
        <v>0</v>
      </c>
      <c r="F283" s="3">
        <v>17</v>
      </c>
      <c r="G283" s="3">
        <v>68.989999999999995</v>
      </c>
      <c r="H283" s="3">
        <v>200</v>
      </c>
      <c r="I283" s="3">
        <v>0.33</v>
      </c>
      <c r="J283" s="3">
        <v>0</v>
      </c>
      <c r="K283" s="3">
        <v>22.67</v>
      </c>
      <c r="L283" s="3">
        <v>91.99</v>
      </c>
    </row>
    <row r="284" spans="1:12" s="87" customFormat="1" ht="15" customHeight="1" x14ac:dyDescent="0.25">
      <c r="A284" s="125" t="s">
        <v>113</v>
      </c>
      <c r="B284" s="10" t="s">
        <v>124</v>
      </c>
      <c r="C284" s="32">
        <v>40</v>
      </c>
      <c r="D284" s="32">
        <v>2.8</v>
      </c>
      <c r="E284" s="32">
        <v>0.28000000000000003</v>
      </c>
      <c r="F284" s="32">
        <v>19.96</v>
      </c>
      <c r="G284" s="32">
        <v>96</v>
      </c>
      <c r="H284" s="32">
        <v>50</v>
      </c>
      <c r="I284" s="32">
        <v>2.8</v>
      </c>
      <c r="J284" s="32">
        <v>0.28000000000000003</v>
      </c>
      <c r="K284" s="32">
        <v>19.96</v>
      </c>
      <c r="L284" s="32">
        <v>120</v>
      </c>
    </row>
    <row r="285" spans="1:12" s="87" customFormat="1" ht="15" customHeight="1" x14ac:dyDescent="0.25">
      <c r="A285" s="125"/>
      <c r="B285" s="10"/>
      <c r="C285" s="32"/>
      <c r="D285" s="32"/>
      <c r="E285" s="32"/>
      <c r="F285" s="32"/>
      <c r="G285" s="32"/>
      <c r="H285" s="32"/>
      <c r="I285" s="32"/>
      <c r="J285" s="32"/>
      <c r="K285" s="32"/>
      <c r="L285" s="32"/>
    </row>
    <row r="286" spans="1:12" s="87" customFormat="1" ht="15" customHeight="1" x14ac:dyDescent="0.25">
      <c r="A286" s="48" t="s">
        <v>111</v>
      </c>
      <c r="B286" s="154"/>
      <c r="C286" s="53">
        <f t="shared" ref="C286:L286" si="31">SUM(C279:C285)</f>
        <v>550</v>
      </c>
      <c r="D286" s="53">
        <f t="shared" si="31"/>
        <v>13.41</v>
      </c>
      <c r="E286" s="53">
        <f t="shared" si="31"/>
        <v>21.110000000000003</v>
      </c>
      <c r="F286" s="53">
        <f t="shared" si="31"/>
        <v>79.41</v>
      </c>
      <c r="G286" s="53">
        <f t="shared" si="31"/>
        <v>566.45000000000005</v>
      </c>
      <c r="H286" s="53">
        <f t="shared" si="31"/>
        <v>680</v>
      </c>
      <c r="I286" s="53">
        <f t="shared" si="31"/>
        <v>15.739999999999998</v>
      </c>
      <c r="J286" s="53">
        <f t="shared" si="31"/>
        <v>24.890000000000004</v>
      </c>
      <c r="K286" s="53">
        <f t="shared" si="31"/>
        <v>94.69</v>
      </c>
      <c r="L286" s="53">
        <f t="shared" si="31"/>
        <v>695.2</v>
      </c>
    </row>
    <row r="287" spans="1:12" s="87" customFormat="1" ht="15" customHeight="1" x14ac:dyDescent="0.25">
      <c r="A287" s="155"/>
      <c r="B287" s="155"/>
      <c r="C287" s="155"/>
      <c r="D287" s="156"/>
      <c r="E287" s="156"/>
      <c r="F287" s="156"/>
      <c r="G287" s="156"/>
      <c r="H287" s="156"/>
      <c r="I287" s="156"/>
      <c r="J287" s="156"/>
      <c r="K287" s="156"/>
      <c r="L287" s="156"/>
    </row>
    <row r="288" spans="1:12" s="87" customFormat="1" ht="15" customHeight="1" x14ac:dyDescent="0.25">
      <c r="A288" s="229" t="s">
        <v>125</v>
      </c>
      <c r="B288" s="230"/>
      <c r="C288" s="230"/>
      <c r="D288" s="230"/>
      <c r="E288" s="230"/>
      <c r="F288" s="230"/>
      <c r="G288" s="230"/>
      <c r="H288" s="230"/>
      <c r="I288" s="230"/>
      <c r="J288" s="230"/>
      <c r="K288" s="230"/>
      <c r="L288" s="231"/>
    </row>
    <row r="289" spans="1:17" s="87" customFormat="1" ht="15.75" customHeight="1" x14ac:dyDescent="0.25">
      <c r="A289" s="53">
        <v>394</v>
      </c>
      <c r="B289" s="11" t="s">
        <v>286</v>
      </c>
      <c r="C289" s="32">
        <v>200</v>
      </c>
      <c r="D289" s="32">
        <v>0.42</v>
      </c>
      <c r="E289" s="32">
        <v>0</v>
      </c>
      <c r="F289" s="32">
        <v>20.92</v>
      </c>
      <c r="G289" s="32">
        <v>85.34</v>
      </c>
      <c r="H289" s="32">
        <v>200</v>
      </c>
      <c r="I289" s="32">
        <v>0.56000000000000005</v>
      </c>
      <c r="J289" s="32">
        <v>0</v>
      </c>
      <c r="K289" s="32">
        <v>27.89</v>
      </c>
      <c r="L289" s="32">
        <v>85.34</v>
      </c>
    </row>
    <row r="290" spans="1:17" s="66" customFormat="1" x14ac:dyDescent="0.25">
      <c r="A290" s="39"/>
      <c r="B290" s="11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7" s="87" customFormat="1" ht="15" customHeight="1" x14ac:dyDescent="0.25">
      <c r="A291" s="48" t="s">
        <v>111</v>
      </c>
      <c r="B291" s="154"/>
      <c r="C291" s="53">
        <f t="shared" ref="C291:L291" si="32">SUM(C289:C289)</f>
        <v>200</v>
      </c>
      <c r="D291" s="53">
        <f t="shared" si="32"/>
        <v>0.42</v>
      </c>
      <c r="E291" s="53">
        <f t="shared" si="32"/>
        <v>0</v>
      </c>
      <c r="F291" s="53">
        <f t="shared" si="32"/>
        <v>20.92</v>
      </c>
      <c r="G291" s="53">
        <f t="shared" si="32"/>
        <v>85.34</v>
      </c>
      <c r="H291" s="53">
        <f t="shared" si="32"/>
        <v>200</v>
      </c>
      <c r="I291" s="53">
        <f t="shared" si="32"/>
        <v>0.56000000000000005</v>
      </c>
      <c r="J291" s="53">
        <f t="shared" si="32"/>
        <v>0</v>
      </c>
      <c r="K291" s="53">
        <f t="shared" si="32"/>
        <v>27.89</v>
      </c>
      <c r="L291" s="53">
        <f t="shared" si="32"/>
        <v>85.34</v>
      </c>
    </row>
    <row r="292" spans="1:17" s="87" customFormat="1" ht="15" customHeight="1" x14ac:dyDescent="0.25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</row>
    <row r="293" spans="1:17" s="87" customFormat="1" ht="15" customHeight="1" x14ac:dyDescent="0.25">
      <c r="A293" s="229" t="s">
        <v>129</v>
      </c>
      <c r="B293" s="230"/>
      <c r="C293" s="230"/>
      <c r="D293" s="230"/>
      <c r="E293" s="230"/>
      <c r="F293" s="230"/>
      <c r="G293" s="230"/>
      <c r="H293" s="230"/>
      <c r="I293" s="230"/>
      <c r="J293" s="230"/>
      <c r="K293" s="230"/>
      <c r="L293" s="231"/>
    </row>
    <row r="294" spans="1:17" s="66" customFormat="1" ht="15.75" customHeight="1" x14ac:dyDescent="0.25">
      <c r="A294" s="6">
        <v>244</v>
      </c>
      <c r="B294" s="12" t="s">
        <v>107</v>
      </c>
      <c r="C294" s="6">
        <v>150</v>
      </c>
      <c r="D294" s="6">
        <v>20.16</v>
      </c>
      <c r="E294" s="6">
        <v>10.11</v>
      </c>
      <c r="F294" s="6">
        <v>33.85</v>
      </c>
      <c r="G294" s="6">
        <v>306.8</v>
      </c>
      <c r="H294" s="6">
        <v>200</v>
      </c>
      <c r="I294" s="6">
        <v>26.89</v>
      </c>
      <c r="J294" s="6">
        <v>13.49</v>
      </c>
      <c r="K294" s="6">
        <v>45.14</v>
      </c>
      <c r="L294" s="6">
        <v>409.1</v>
      </c>
    </row>
    <row r="295" spans="1:17" s="66" customFormat="1" x14ac:dyDescent="0.25">
      <c r="A295" s="6" t="s">
        <v>113</v>
      </c>
      <c r="B295" s="12" t="s">
        <v>112</v>
      </c>
      <c r="C295" s="6">
        <v>30</v>
      </c>
      <c r="D295" s="6">
        <v>2.25</v>
      </c>
      <c r="E295" s="6">
        <v>4.5</v>
      </c>
      <c r="F295" s="6">
        <v>20.399999999999999</v>
      </c>
      <c r="G295" s="6">
        <v>132</v>
      </c>
      <c r="H295" s="6">
        <v>30</v>
      </c>
      <c r="I295" s="6">
        <v>2.25</v>
      </c>
      <c r="J295" s="6">
        <v>4.5</v>
      </c>
      <c r="K295" s="6">
        <v>20.399999999999999</v>
      </c>
      <c r="L295" s="6">
        <v>132</v>
      </c>
    </row>
    <row r="296" spans="1:17" s="66" customFormat="1" x14ac:dyDescent="0.25">
      <c r="A296" s="6">
        <v>410</v>
      </c>
      <c r="B296" s="10" t="s">
        <v>130</v>
      </c>
      <c r="C296" s="3">
        <v>150</v>
      </c>
      <c r="D296" s="3">
        <v>4.4999999999999998E-2</v>
      </c>
      <c r="E296" s="3">
        <v>0</v>
      </c>
      <c r="F296" s="3">
        <v>4.51</v>
      </c>
      <c r="G296" s="3">
        <v>18.239999999999998</v>
      </c>
      <c r="H296" s="3">
        <v>200</v>
      </c>
      <c r="I296" s="3">
        <v>0.06</v>
      </c>
      <c r="J296" s="3">
        <v>0</v>
      </c>
      <c r="K296" s="3">
        <v>6.02</v>
      </c>
      <c r="L296" s="3">
        <v>24.32</v>
      </c>
      <c r="Q296" s="66" t="s">
        <v>223</v>
      </c>
    </row>
    <row r="297" spans="1:17" s="66" customFormat="1" x14ac:dyDescent="0.25">
      <c r="A297" s="6"/>
      <c r="B297" s="10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7" s="87" customFormat="1" ht="15" customHeight="1" x14ac:dyDescent="0.25">
      <c r="A298" s="12" t="s">
        <v>111</v>
      </c>
      <c r="B298" s="12"/>
      <c r="C298" s="53">
        <f t="shared" ref="C298:K298" si="33">SUM(C294:C297)</f>
        <v>330</v>
      </c>
      <c r="D298" s="53">
        <f t="shared" si="33"/>
        <v>22.455000000000002</v>
      </c>
      <c r="E298" s="53">
        <f t="shared" si="33"/>
        <v>14.61</v>
      </c>
      <c r="F298" s="53">
        <f t="shared" si="33"/>
        <v>58.76</v>
      </c>
      <c r="G298" s="53">
        <f t="shared" si="33"/>
        <v>457.04</v>
      </c>
      <c r="H298" s="53">
        <f t="shared" si="33"/>
        <v>430</v>
      </c>
      <c r="I298" s="53">
        <f t="shared" si="33"/>
        <v>29.2</v>
      </c>
      <c r="J298" s="53">
        <f t="shared" si="33"/>
        <v>17.990000000000002</v>
      </c>
      <c r="K298" s="53">
        <f t="shared" si="33"/>
        <v>71.559999999999988</v>
      </c>
      <c r="L298" s="53">
        <f>SUM(L294:L297)</f>
        <v>565.42000000000007</v>
      </c>
    </row>
    <row r="299" spans="1:17" s="87" customFormat="1" x14ac:dyDescent="0.25">
      <c r="A299" s="157" t="s">
        <v>131</v>
      </c>
      <c r="B299" s="122"/>
      <c r="C299" s="157">
        <f>C298+C291+C286+C273+C276</f>
        <v>1422</v>
      </c>
      <c r="D299" s="122"/>
      <c r="E299" s="122"/>
      <c r="F299" s="122"/>
      <c r="G299" s="157">
        <f>G270+G271+G272+G279+G280+G281+G282+G283+G284+G285+G289+G290+G294+G295+G296+G297</f>
        <v>1448.62</v>
      </c>
      <c r="H299" s="157">
        <f>H298+H291+H286+H273+H276</f>
        <v>1734</v>
      </c>
      <c r="I299" s="122"/>
      <c r="J299" s="122"/>
      <c r="K299" s="122"/>
      <c r="L299" s="157">
        <f>L270+L271+L272+L279+L280+L281+L282+L283+L284+L285+L289+L290+L294+L295+L296+L297</f>
        <v>1734.5599999999997</v>
      </c>
    </row>
    <row r="300" spans="1:17" s="87" customFormat="1" x14ac:dyDescent="0.25">
      <c r="A300" s="157"/>
      <c r="B300" s="122"/>
      <c r="C300" s="157"/>
      <c r="D300" s="122"/>
      <c r="E300" s="122"/>
      <c r="F300" s="122"/>
      <c r="G300" s="157"/>
      <c r="H300" s="157"/>
      <c r="I300" s="122"/>
      <c r="J300" s="122"/>
      <c r="K300" s="122"/>
      <c r="L300" s="157"/>
    </row>
    <row r="301" spans="1:17" s="87" customFormat="1" ht="15" customHeight="1" x14ac:dyDescent="0.25">
      <c r="A301" s="232">
        <v>45567</v>
      </c>
      <c r="B301" s="230"/>
      <c r="C301" s="230"/>
      <c r="D301" s="230"/>
      <c r="E301" s="230"/>
      <c r="F301" s="230"/>
      <c r="G301" s="230"/>
      <c r="H301" s="230"/>
      <c r="I301" s="230"/>
      <c r="J301" s="230"/>
      <c r="K301" s="230"/>
      <c r="L301" s="231"/>
    </row>
    <row r="302" spans="1:17" s="87" customFormat="1" ht="15" customHeight="1" x14ac:dyDescent="0.25">
      <c r="A302" s="229" t="s">
        <v>116</v>
      </c>
      <c r="B302" s="230"/>
      <c r="C302" s="230"/>
      <c r="D302" s="230"/>
      <c r="E302" s="230"/>
      <c r="F302" s="230"/>
      <c r="G302" s="230"/>
      <c r="H302" s="230"/>
      <c r="I302" s="230"/>
      <c r="J302" s="230"/>
      <c r="K302" s="230"/>
      <c r="L302" s="231"/>
    </row>
    <row r="303" spans="1:17" s="66" customFormat="1" ht="15.75" customHeight="1" x14ac:dyDescent="0.25">
      <c r="A303" s="6">
        <v>168</v>
      </c>
      <c r="B303" s="11" t="s">
        <v>66</v>
      </c>
      <c r="C303" s="3">
        <v>150</v>
      </c>
      <c r="D303" s="3">
        <v>4.78</v>
      </c>
      <c r="E303" s="3">
        <v>5.14</v>
      </c>
      <c r="F303" s="3">
        <v>28.38</v>
      </c>
      <c r="G303" s="3">
        <v>176.21</v>
      </c>
      <c r="H303" s="3">
        <v>180</v>
      </c>
      <c r="I303" s="3">
        <v>5.73</v>
      </c>
      <c r="J303" s="3">
        <v>6.17</v>
      </c>
      <c r="K303" s="3">
        <v>34.06</v>
      </c>
      <c r="L303" s="3">
        <v>211.5</v>
      </c>
    </row>
    <row r="304" spans="1:17" s="66" customFormat="1" ht="15.75" customHeight="1" x14ac:dyDescent="0.25">
      <c r="A304" s="6">
        <v>1</v>
      </c>
      <c r="B304" s="12" t="s">
        <v>110</v>
      </c>
      <c r="C304" s="6">
        <v>36</v>
      </c>
      <c r="D304" s="6">
        <v>2.17</v>
      </c>
      <c r="E304" s="6">
        <v>6.79</v>
      </c>
      <c r="F304" s="6">
        <v>13.15</v>
      </c>
      <c r="G304" s="6">
        <v>122.4</v>
      </c>
      <c r="H304" s="6">
        <v>37</v>
      </c>
      <c r="I304" s="6">
        <v>2.2599999999999998</v>
      </c>
      <c r="J304" s="6">
        <v>6.98</v>
      </c>
      <c r="K304" s="6">
        <v>13.52</v>
      </c>
      <c r="L304" s="6">
        <v>125.8</v>
      </c>
    </row>
    <row r="305" spans="1:17" s="66" customFormat="1" x14ac:dyDescent="0.25">
      <c r="A305" s="6">
        <v>410</v>
      </c>
      <c r="B305" s="10" t="s">
        <v>130</v>
      </c>
      <c r="C305" s="3">
        <v>150</v>
      </c>
      <c r="D305" s="3">
        <v>4.4999999999999998E-2</v>
      </c>
      <c r="E305" s="3">
        <v>0</v>
      </c>
      <c r="F305" s="3">
        <v>4.51</v>
      </c>
      <c r="G305" s="3">
        <v>18.239999999999998</v>
      </c>
      <c r="H305" s="3">
        <v>200</v>
      </c>
      <c r="I305" s="3">
        <v>0.06</v>
      </c>
      <c r="J305" s="3">
        <v>0</v>
      </c>
      <c r="K305" s="3">
        <v>6.02</v>
      </c>
      <c r="L305" s="3">
        <v>24.32</v>
      </c>
      <c r="Q305" s="66" t="s">
        <v>223</v>
      </c>
    </row>
    <row r="306" spans="1:17" s="87" customFormat="1" ht="15" customHeight="1" x14ac:dyDescent="0.25">
      <c r="A306" s="48" t="s">
        <v>111</v>
      </c>
      <c r="B306" s="154"/>
      <c r="C306" s="53">
        <f t="shared" ref="C306:H306" si="34">SUM(C303:C305)</f>
        <v>336</v>
      </c>
      <c r="D306" s="53">
        <f t="shared" si="34"/>
        <v>6.9950000000000001</v>
      </c>
      <c r="E306" s="53">
        <f t="shared" si="34"/>
        <v>11.93</v>
      </c>
      <c r="F306" s="53">
        <f t="shared" si="34"/>
        <v>46.04</v>
      </c>
      <c r="G306" s="53">
        <f t="shared" si="34"/>
        <v>316.85000000000002</v>
      </c>
      <c r="H306" s="53">
        <f t="shared" si="34"/>
        <v>417</v>
      </c>
      <c r="I306" s="53">
        <f>SUM(I303:I305)</f>
        <v>8.0500000000000007</v>
      </c>
      <c r="J306" s="53">
        <f>SUM(J303:J305)</f>
        <v>13.15</v>
      </c>
      <c r="K306" s="53">
        <f>SUM(K303:K305)</f>
        <v>53.599999999999994</v>
      </c>
      <c r="L306" s="53">
        <f>SUM(L303:L305)</f>
        <v>361.62</v>
      </c>
    </row>
    <row r="307" spans="1:17" s="87" customFormat="1" ht="15" customHeight="1" x14ac:dyDescent="0.25">
      <c r="A307" s="122"/>
      <c r="B307" s="122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</row>
    <row r="308" spans="1:17" s="66" customFormat="1" x14ac:dyDescent="0.25">
      <c r="A308" s="207"/>
      <c r="B308" s="208"/>
      <c r="C308" s="208"/>
      <c r="D308" s="208"/>
      <c r="E308" s="208"/>
      <c r="F308" s="208"/>
      <c r="G308" s="208"/>
      <c r="H308" s="208"/>
      <c r="I308" s="208"/>
      <c r="J308" s="208"/>
      <c r="K308" s="208"/>
      <c r="L308" s="209"/>
    </row>
    <row r="309" spans="1:17" s="87" customFormat="1" ht="15.75" customHeight="1" x14ac:dyDescent="0.25">
      <c r="A309" s="53"/>
      <c r="B309" s="11"/>
      <c r="C309" s="32"/>
      <c r="D309" s="32"/>
      <c r="E309" s="32"/>
      <c r="F309" s="32"/>
      <c r="G309" s="32"/>
      <c r="H309" s="32"/>
      <c r="I309" s="32"/>
      <c r="J309" s="32"/>
      <c r="K309" s="32"/>
      <c r="L309" s="32"/>
    </row>
    <row r="310" spans="1:17" s="87" customFormat="1" ht="15" customHeight="1" x14ac:dyDescent="0.25">
      <c r="A310" s="155"/>
      <c r="B310" s="155"/>
      <c r="C310" s="155"/>
      <c r="D310" s="156"/>
      <c r="E310" s="156"/>
      <c r="F310" s="156"/>
      <c r="G310" s="156"/>
      <c r="H310" s="156"/>
      <c r="I310" s="156"/>
      <c r="J310" s="156"/>
      <c r="K310" s="156"/>
      <c r="L310" s="156"/>
    </row>
    <row r="311" spans="1:17" s="87" customFormat="1" ht="15" customHeight="1" x14ac:dyDescent="0.25">
      <c r="A311" s="229" t="s">
        <v>117</v>
      </c>
      <c r="B311" s="230"/>
      <c r="C311" s="230"/>
      <c r="D311" s="230"/>
      <c r="E311" s="230"/>
      <c r="F311" s="230"/>
      <c r="G311" s="230"/>
      <c r="H311" s="230"/>
      <c r="I311" s="230"/>
      <c r="J311" s="230"/>
      <c r="K311" s="230"/>
      <c r="L311" s="231"/>
    </row>
    <row r="312" spans="1:17" s="66" customFormat="1" x14ac:dyDescent="0.25">
      <c r="A312" s="39"/>
      <c r="B312" s="11" t="s">
        <v>301</v>
      </c>
      <c r="C312" s="3">
        <v>150</v>
      </c>
      <c r="D312" s="3">
        <v>6</v>
      </c>
      <c r="E312" s="3">
        <v>8.85</v>
      </c>
      <c r="F312" s="3">
        <v>9.24</v>
      </c>
      <c r="G312" s="3">
        <v>155.24</v>
      </c>
      <c r="H312" s="3">
        <v>200</v>
      </c>
      <c r="I312" s="3">
        <v>8</v>
      </c>
      <c r="J312" s="3">
        <v>11.8</v>
      </c>
      <c r="K312" s="3">
        <v>12.32</v>
      </c>
      <c r="L312" s="3">
        <v>206.99</v>
      </c>
    </row>
    <row r="313" spans="1:17" s="66" customFormat="1" x14ac:dyDescent="0.25">
      <c r="A313" s="6" t="s">
        <v>134</v>
      </c>
      <c r="B313" s="47" t="s">
        <v>59</v>
      </c>
      <c r="C313" s="3">
        <v>120</v>
      </c>
      <c r="D313" s="3">
        <v>2.48</v>
      </c>
      <c r="E313" s="3">
        <v>4.5599999999999996</v>
      </c>
      <c r="F313" s="3" t="s">
        <v>60</v>
      </c>
      <c r="G313" s="3">
        <v>104.8</v>
      </c>
      <c r="H313" s="3">
        <v>130</v>
      </c>
      <c r="I313" s="3">
        <v>2.69</v>
      </c>
      <c r="J313" s="3">
        <v>4.9400000000000004</v>
      </c>
      <c r="K313" s="3">
        <v>27.56</v>
      </c>
      <c r="L313" s="3">
        <v>113.53</v>
      </c>
    </row>
    <row r="314" spans="1:17" s="66" customFormat="1" ht="12.75" customHeight="1" x14ac:dyDescent="0.25">
      <c r="A314" s="6">
        <v>296</v>
      </c>
      <c r="B314" s="12" t="s">
        <v>105</v>
      </c>
      <c r="C314" s="6">
        <v>60</v>
      </c>
      <c r="D314" s="6">
        <v>11.67</v>
      </c>
      <c r="E314" s="6">
        <v>8.5399999999999991</v>
      </c>
      <c r="F314" s="6">
        <v>12.53</v>
      </c>
      <c r="G314" s="6">
        <v>174</v>
      </c>
      <c r="H314" s="6">
        <v>70</v>
      </c>
      <c r="I314" s="6">
        <v>13.6</v>
      </c>
      <c r="J314" s="6">
        <v>9.9600000000000009</v>
      </c>
      <c r="K314" s="6">
        <v>14.61</v>
      </c>
      <c r="L314" s="6">
        <v>232</v>
      </c>
    </row>
    <row r="315" spans="1:17" s="66" customFormat="1" ht="15.75" customHeight="1" x14ac:dyDescent="0.25">
      <c r="A315" s="6">
        <v>394</v>
      </c>
      <c r="B315" s="11" t="s">
        <v>55</v>
      </c>
      <c r="C315" s="3">
        <v>150</v>
      </c>
      <c r="D315" s="3">
        <v>0.12</v>
      </c>
      <c r="E315" s="3">
        <v>0</v>
      </c>
      <c r="F315" s="3">
        <v>11.24</v>
      </c>
      <c r="G315" s="3">
        <v>45.48</v>
      </c>
      <c r="H315" s="3">
        <v>200</v>
      </c>
      <c r="I315" s="3">
        <v>0.16</v>
      </c>
      <c r="J315" s="3">
        <v>0</v>
      </c>
      <c r="K315" s="3">
        <v>14.99</v>
      </c>
      <c r="L315" s="3">
        <v>60.64</v>
      </c>
    </row>
    <row r="316" spans="1:17" s="87" customFormat="1" ht="15" customHeight="1" x14ac:dyDescent="0.25">
      <c r="A316" s="125" t="s">
        <v>113</v>
      </c>
      <c r="B316" s="10" t="s">
        <v>124</v>
      </c>
      <c r="C316" s="32">
        <v>40</v>
      </c>
      <c r="D316" s="32">
        <v>2.8</v>
      </c>
      <c r="E316" s="32">
        <v>0.28000000000000003</v>
      </c>
      <c r="F316" s="32">
        <v>19.96</v>
      </c>
      <c r="G316" s="32">
        <v>96</v>
      </c>
      <c r="H316" s="32">
        <v>50</v>
      </c>
      <c r="I316" s="32">
        <v>2.8</v>
      </c>
      <c r="J316" s="32">
        <v>0.28000000000000003</v>
      </c>
      <c r="K316" s="32">
        <v>19.96</v>
      </c>
      <c r="L316" s="32">
        <v>120</v>
      </c>
    </row>
    <row r="317" spans="1:17" s="87" customFormat="1" ht="15" customHeight="1" x14ac:dyDescent="0.25">
      <c r="A317" s="125"/>
      <c r="B317" s="10"/>
      <c r="C317" s="32"/>
      <c r="D317" s="32"/>
      <c r="E317" s="32"/>
      <c r="F317" s="32"/>
      <c r="G317" s="32"/>
      <c r="H317" s="32"/>
      <c r="I317" s="32"/>
      <c r="J317" s="32"/>
      <c r="K317" s="32"/>
      <c r="L317" s="32"/>
    </row>
    <row r="318" spans="1:17" s="87" customFormat="1" ht="15" customHeight="1" x14ac:dyDescent="0.25">
      <c r="A318" s="125"/>
      <c r="B318" s="10"/>
      <c r="C318" s="32"/>
      <c r="D318" s="32"/>
      <c r="E318" s="32"/>
      <c r="F318" s="32"/>
      <c r="G318" s="32"/>
      <c r="H318" s="32"/>
      <c r="I318" s="32"/>
      <c r="J318" s="32"/>
      <c r="K318" s="32"/>
      <c r="L318" s="32"/>
    </row>
    <row r="319" spans="1:17" s="87" customFormat="1" ht="15" customHeight="1" x14ac:dyDescent="0.25">
      <c r="A319" s="48" t="s">
        <v>111</v>
      </c>
      <c r="B319" s="154"/>
      <c r="C319" s="53">
        <f t="shared" ref="C319:L319" si="35">SUM(C312:C318)</f>
        <v>520</v>
      </c>
      <c r="D319" s="53">
        <f t="shared" si="35"/>
        <v>23.07</v>
      </c>
      <c r="E319" s="53">
        <f t="shared" si="35"/>
        <v>22.23</v>
      </c>
      <c r="F319" s="53">
        <f t="shared" si="35"/>
        <v>52.97</v>
      </c>
      <c r="G319" s="53">
        <f t="shared" si="35"/>
        <v>575.52</v>
      </c>
      <c r="H319" s="53">
        <f t="shared" si="35"/>
        <v>650</v>
      </c>
      <c r="I319" s="53">
        <f t="shared" si="35"/>
        <v>27.25</v>
      </c>
      <c r="J319" s="53">
        <f t="shared" si="35"/>
        <v>26.980000000000004</v>
      </c>
      <c r="K319" s="53">
        <f t="shared" si="35"/>
        <v>89.44</v>
      </c>
      <c r="L319" s="53">
        <f t="shared" si="35"/>
        <v>733.16</v>
      </c>
    </row>
    <row r="320" spans="1:17" s="87" customFormat="1" ht="15" customHeight="1" x14ac:dyDescent="0.25">
      <c r="A320" s="155"/>
      <c r="B320" s="155"/>
      <c r="C320" s="155"/>
      <c r="D320" s="156"/>
      <c r="E320" s="156"/>
      <c r="F320" s="156"/>
      <c r="G320" s="156"/>
      <c r="H320" s="156"/>
      <c r="I320" s="156"/>
      <c r="J320" s="156"/>
      <c r="K320" s="156"/>
      <c r="L320" s="156"/>
    </row>
    <row r="321" spans="1:17" s="87" customFormat="1" ht="15" customHeight="1" x14ac:dyDescent="0.25">
      <c r="A321" s="229" t="s">
        <v>125</v>
      </c>
      <c r="B321" s="230"/>
      <c r="C321" s="230"/>
      <c r="D321" s="230"/>
      <c r="E321" s="230"/>
      <c r="F321" s="230"/>
      <c r="G321" s="230"/>
      <c r="H321" s="230"/>
      <c r="I321" s="230"/>
      <c r="J321" s="230"/>
      <c r="K321" s="230"/>
      <c r="L321" s="231"/>
    </row>
    <row r="322" spans="1:17" s="66" customFormat="1" ht="15.75" customHeight="1" x14ac:dyDescent="0.25">
      <c r="A322" s="6" t="s">
        <v>113</v>
      </c>
      <c r="B322" s="59" t="s">
        <v>319</v>
      </c>
      <c r="C322" s="6">
        <v>150</v>
      </c>
      <c r="D322" s="6">
        <v>4.5</v>
      </c>
      <c r="E322" s="6">
        <v>4.8</v>
      </c>
      <c r="F322" s="6">
        <v>7.05</v>
      </c>
      <c r="G322" s="6">
        <v>87</v>
      </c>
      <c r="H322" s="6">
        <v>200</v>
      </c>
      <c r="I322" s="6">
        <v>6</v>
      </c>
      <c r="J322" s="6">
        <v>6.4</v>
      </c>
      <c r="K322" s="6">
        <v>9.4</v>
      </c>
      <c r="L322" s="6">
        <v>116</v>
      </c>
    </row>
    <row r="323" spans="1:17" s="66" customFormat="1" ht="15.75" customHeight="1" x14ac:dyDescent="0.25">
      <c r="A323" s="39"/>
      <c r="B323" s="11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7" s="87" customFormat="1" ht="15" customHeight="1" x14ac:dyDescent="0.25">
      <c r="A324" s="233" t="s">
        <v>111</v>
      </c>
      <c r="B324" s="235"/>
      <c r="C324" s="53">
        <f>SUM(C322:C322)</f>
        <v>150</v>
      </c>
      <c r="D324" s="53">
        <f>SUM(D322:D322)</f>
        <v>4.5</v>
      </c>
      <c r="E324" s="53">
        <f>SUM(E322:E322)</f>
        <v>4.8</v>
      </c>
      <c r="F324" s="53">
        <f>SUM(F322:F322)</f>
        <v>7.05</v>
      </c>
      <c r="G324" s="53">
        <f>SUM(G322:G322)</f>
        <v>87</v>
      </c>
      <c r="H324" s="53">
        <f>SUM(H322:H323)</f>
        <v>200</v>
      </c>
      <c r="I324" s="53">
        <f>SUM(I322:I323)</f>
        <v>6</v>
      </c>
      <c r="J324" s="53">
        <f>SUM(J322:J323)</f>
        <v>6.4</v>
      </c>
      <c r="K324" s="53">
        <f>SUM(K322:K323)</f>
        <v>9.4</v>
      </c>
      <c r="L324" s="53">
        <f>SUM(L322:L323)</f>
        <v>116</v>
      </c>
    </row>
    <row r="325" spans="1:17" s="87" customFormat="1" ht="15" customHeight="1" x14ac:dyDescent="0.25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</row>
    <row r="326" spans="1:17" s="87" customFormat="1" ht="15" customHeight="1" x14ac:dyDescent="0.25">
      <c r="A326" s="229" t="s">
        <v>129</v>
      </c>
      <c r="B326" s="230"/>
      <c r="C326" s="230"/>
      <c r="D326" s="230"/>
      <c r="E326" s="230"/>
      <c r="F326" s="230"/>
      <c r="G326" s="230"/>
      <c r="H326" s="230"/>
      <c r="I326" s="230"/>
      <c r="J326" s="230"/>
      <c r="K326" s="230"/>
      <c r="L326" s="231"/>
    </row>
    <row r="327" spans="1:17" s="66" customFormat="1" ht="15.75" customHeight="1" x14ac:dyDescent="0.25">
      <c r="A327" s="6">
        <v>217</v>
      </c>
      <c r="B327" s="11" t="s">
        <v>96</v>
      </c>
      <c r="C327" s="3">
        <v>150</v>
      </c>
      <c r="D327" s="3">
        <v>19.07</v>
      </c>
      <c r="E327" s="3">
        <v>7.62</v>
      </c>
      <c r="F327" s="3">
        <v>19.34</v>
      </c>
      <c r="G327" s="3">
        <v>222.15</v>
      </c>
      <c r="H327" s="3">
        <v>200</v>
      </c>
      <c r="I327" s="3">
        <v>25.43</v>
      </c>
      <c r="J327" s="3">
        <v>10.16</v>
      </c>
      <c r="K327" s="3">
        <v>25.79</v>
      </c>
      <c r="L327" s="3">
        <v>296.2</v>
      </c>
    </row>
    <row r="328" spans="1:17" s="66" customFormat="1" x14ac:dyDescent="0.25">
      <c r="A328" s="6" t="s">
        <v>145</v>
      </c>
      <c r="B328" s="12" t="s">
        <v>148</v>
      </c>
      <c r="C328" s="6">
        <v>40</v>
      </c>
      <c r="D328" s="6">
        <v>5.32</v>
      </c>
      <c r="E328" s="6">
        <v>1.98</v>
      </c>
      <c r="F328" s="6">
        <v>31.44</v>
      </c>
      <c r="G328" s="6">
        <v>164.71</v>
      </c>
      <c r="H328" s="6">
        <v>60</v>
      </c>
      <c r="I328" s="6">
        <v>7.08</v>
      </c>
      <c r="J328" s="6">
        <v>2.63</v>
      </c>
      <c r="K328" s="6">
        <v>41.81</v>
      </c>
      <c r="L328" s="6">
        <v>219.07</v>
      </c>
    </row>
    <row r="329" spans="1:17" s="66" customFormat="1" x14ac:dyDescent="0.25">
      <c r="A329" s="6">
        <v>410</v>
      </c>
      <c r="B329" s="10" t="s">
        <v>130</v>
      </c>
      <c r="C329" s="3">
        <v>150</v>
      </c>
      <c r="D329" s="3">
        <v>4.4999999999999998E-2</v>
      </c>
      <c r="E329" s="3">
        <v>0</v>
      </c>
      <c r="F329" s="3">
        <v>4.51</v>
      </c>
      <c r="G329" s="3">
        <v>18.239999999999998</v>
      </c>
      <c r="H329" s="3">
        <v>200</v>
      </c>
      <c r="I329" s="3">
        <v>0.06</v>
      </c>
      <c r="J329" s="3">
        <v>0</v>
      </c>
      <c r="K329" s="3">
        <v>6.02</v>
      </c>
      <c r="L329" s="3">
        <v>24.32</v>
      </c>
      <c r="Q329" s="66" t="s">
        <v>223</v>
      </c>
    </row>
    <row r="330" spans="1:17" s="66" customFormat="1" x14ac:dyDescent="0.25">
      <c r="A330" s="6"/>
      <c r="B330" s="10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7" s="66" customFormat="1" ht="15.75" customHeight="1" x14ac:dyDescent="0.25">
      <c r="A331" s="6"/>
      <c r="B331" s="11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7" s="87" customFormat="1" ht="15" customHeight="1" x14ac:dyDescent="0.25">
      <c r="A332" s="12" t="s">
        <v>111</v>
      </c>
      <c r="B332" s="12"/>
      <c r="C332" s="53">
        <f t="shared" ref="C332:L332" si="36">SUM(C327:C331)</f>
        <v>340</v>
      </c>
      <c r="D332" s="53">
        <f t="shared" si="36"/>
        <v>24.435000000000002</v>
      </c>
      <c r="E332" s="53">
        <f t="shared" si="36"/>
        <v>9.6</v>
      </c>
      <c r="F332" s="53">
        <f t="shared" si="36"/>
        <v>55.29</v>
      </c>
      <c r="G332" s="53">
        <f t="shared" si="36"/>
        <v>405.1</v>
      </c>
      <c r="H332" s="53">
        <f t="shared" si="36"/>
        <v>460</v>
      </c>
      <c r="I332" s="53">
        <f t="shared" si="36"/>
        <v>32.57</v>
      </c>
      <c r="J332" s="53">
        <f t="shared" si="36"/>
        <v>12.79</v>
      </c>
      <c r="K332" s="53">
        <f t="shared" si="36"/>
        <v>73.61999999999999</v>
      </c>
      <c r="L332" s="53">
        <f t="shared" si="36"/>
        <v>539.59</v>
      </c>
    </row>
    <row r="333" spans="1:17" s="87" customFormat="1" x14ac:dyDescent="0.25">
      <c r="A333" s="157" t="s">
        <v>131</v>
      </c>
      <c r="B333" s="122"/>
      <c r="C333" s="157">
        <f>C332+C324+C319+C306+C309</f>
        <v>1346</v>
      </c>
      <c r="D333" s="122"/>
      <c r="E333" s="122"/>
      <c r="F333" s="122"/>
      <c r="G333" s="157">
        <f>G303+G304+G305+G309+G312+G313+G314+G315+G316+G317+G318+G322+G323+G327+G328+G329+G330+G331</f>
        <v>1384.47</v>
      </c>
      <c r="H333" s="157">
        <f>H332+H324+H319+H306+H309</f>
        <v>1727</v>
      </c>
      <c r="I333" s="122"/>
      <c r="J333" s="122"/>
      <c r="K333" s="122"/>
      <c r="L333" s="157">
        <f>L303+L304+L305+L309+L312+L313+L314+L315+L316+L317+L318+L322+L323+L327+L328+L329+L330+L331</f>
        <v>1750.37</v>
      </c>
    </row>
    <row r="334" spans="1:17" s="87" customFormat="1" x14ac:dyDescent="0.25">
      <c r="A334" s="236" t="s">
        <v>174</v>
      </c>
      <c r="B334" s="236"/>
      <c r="C334" s="236"/>
      <c r="D334" s="236"/>
      <c r="E334" s="157"/>
      <c r="F334" s="157"/>
      <c r="G334" s="157">
        <f>(G41+G73+G104+G136+G168+G200+G233+G266+G299+G333)/10</f>
        <v>1458.1182999999999</v>
      </c>
      <c r="H334" s="122"/>
      <c r="I334" s="157"/>
      <c r="J334" s="157"/>
      <c r="K334" s="157"/>
      <c r="L334" s="157">
        <f>(L41+L73+L104+L136+L168+L200+L233+L266+L299+L333)/10</f>
        <v>1749.5807999999997</v>
      </c>
    </row>
    <row r="335" spans="1:17" s="87" customFormat="1" ht="15" customHeight="1" x14ac:dyDescent="0.25">
      <c r="A335" s="157"/>
      <c r="B335" s="122"/>
      <c r="C335" s="157"/>
      <c r="D335" s="122"/>
      <c r="E335" s="122"/>
      <c r="F335" s="122"/>
      <c r="G335" s="157"/>
      <c r="H335" s="157"/>
      <c r="I335" s="122"/>
      <c r="J335" s="122"/>
      <c r="K335" s="122"/>
      <c r="L335" s="157"/>
    </row>
    <row r="336" spans="1:17" s="87" customFormat="1" x14ac:dyDescent="0.25">
      <c r="A336" s="158"/>
      <c r="B336" s="158"/>
      <c r="C336" s="158"/>
      <c r="D336" s="158"/>
      <c r="E336" s="122"/>
      <c r="F336" s="122"/>
      <c r="G336" s="157"/>
      <c r="H336" s="122"/>
      <c r="I336" s="122"/>
      <c r="J336" s="122"/>
      <c r="K336" s="122"/>
      <c r="L336" s="157"/>
    </row>
    <row r="337" spans="1:12" s="87" customFormat="1" x14ac:dyDescent="0.25">
      <c r="A337" s="237" t="s">
        <v>203</v>
      </c>
      <c r="B337" s="237"/>
      <c r="C337" s="237"/>
      <c r="D337" s="237"/>
      <c r="E337" s="237"/>
      <c r="F337" s="237"/>
      <c r="G337" s="237"/>
      <c r="H337" s="237"/>
      <c r="I337" s="237"/>
      <c r="J337" s="237"/>
      <c r="K337" s="237"/>
      <c r="L337" s="237"/>
    </row>
    <row r="338" spans="1:12" s="87" customFormat="1" ht="28.5" customHeight="1" x14ac:dyDescent="0.25">
      <c r="A338" s="237" t="s">
        <v>204</v>
      </c>
      <c r="B338" s="237"/>
      <c r="C338" s="237"/>
      <c r="D338" s="237"/>
      <c r="E338" s="237"/>
      <c r="F338" s="237"/>
      <c r="G338" s="237"/>
      <c r="H338" s="237"/>
      <c r="I338" s="237"/>
      <c r="J338" s="237"/>
      <c r="K338" s="237"/>
      <c r="L338" s="237"/>
    </row>
    <row r="339" spans="1:12" s="87" customFormat="1" x14ac:dyDescent="0.25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</row>
    <row r="340" spans="1:12" s="87" customFormat="1" x14ac:dyDescent="0.25">
      <c r="A340" s="238" t="s">
        <v>287</v>
      </c>
      <c r="B340" s="238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</row>
    <row r="341" spans="1:12" s="66" customFormat="1" x14ac:dyDescent="0.25"/>
    <row r="342" spans="1:12" s="66" customFormat="1" x14ac:dyDescent="0.25"/>
    <row r="343" spans="1:12" s="87" customFormat="1" ht="15" hidden="1" customHeight="1" x14ac:dyDescent="0.25">
      <c r="A343" s="229"/>
      <c r="B343" s="230"/>
      <c r="C343" s="230"/>
      <c r="D343" s="230"/>
      <c r="E343" s="230"/>
      <c r="F343" s="230"/>
      <c r="G343" s="230"/>
      <c r="H343" s="230"/>
      <c r="I343" s="230"/>
      <c r="J343" s="230"/>
      <c r="K343" s="230"/>
      <c r="L343" s="231"/>
    </row>
    <row r="344" spans="1:12" s="87" customFormat="1" ht="15.75" hidden="1" customHeight="1" x14ac:dyDescent="0.25">
      <c r="A344" s="53"/>
      <c r="B344" s="11"/>
      <c r="C344" s="32"/>
      <c r="D344" s="32"/>
      <c r="E344" s="32"/>
      <c r="F344" s="32"/>
      <c r="G344" s="32"/>
      <c r="H344" s="32"/>
      <c r="I344" s="32"/>
      <c r="J344" s="32"/>
      <c r="K344" s="32"/>
      <c r="L344" s="32"/>
    </row>
    <row r="345" spans="1:12" s="66" customFormat="1" ht="15.75" hidden="1" customHeight="1" x14ac:dyDescent="0.25">
      <c r="A345" s="6"/>
      <c r="B345" s="12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1:12" s="87" customFormat="1" ht="15" hidden="1" customHeight="1" x14ac:dyDescent="0.25">
      <c r="A346" s="48"/>
      <c r="B346" s="154"/>
      <c r="C346" s="53"/>
      <c r="D346" s="53"/>
      <c r="E346" s="53"/>
      <c r="F346" s="53"/>
      <c r="G346" s="53"/>
      <c r="H346" s="53"/>
      <c r="I346" s="53"/>
      <c r="J346" s="53"/>
      <c r="K346" s="53"/>
      <c r="L346" s="53"/>
    </row>
    <row r="347" spans="1:12" s="87" customFormat="1" ht="15" hidden="1" customHeight="1" x14ac:dyDescent="0.25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</row>
    <row r="348" spans="1:12" s="87" customFormat="1" ht="15" hidden="1" customHeight="1" x14ac:dyDescent="0.25">
      <c r="A348" s="229"/>
      <c r="B348" s="230"/>
      <c r="C348" s="230"/>
      <c r="D348" s="230"/>
      <c r="E348" s="230"/>
      <c r="F348" s="230"/>
      <c r="G348" s="230"/>
      <c r="H348" s="230"/>
      <c r="I348" s="230"/>
      <c r="J348" s="230"/>
      <c r="K348" s="230"/>
      <c r="L348" s="231"/>
    </row>
    <row r="349" spans="1:12" s="66" customFormat="1" hidden="1" x14ac:dyDescent="0.25">
      <c r="A349" s="6"/>
      <c r="B349" s="12"/>
      <c r="C349" s="35"/>
      <c r="D349" s="6"/>
      <c r="E349" s="6"/>
      <c r="F349" s="6"/>
      <c r="G349" s="6"/>
      <c r="H349" s="6"/>
      <c r="I349" s="6"/>
      <c r="J349" s="6"/>
      <c r="K349" s="6"/>
      <c r="L349" s="6"/>
    </row>
    <row r="350" spans="1:12" s="66" customFormat="1" ht="15.75" hidden="1" customHeight="1" x14ac:dyDescent="0.25">
      <c r="A350" s="6"/>
      <c r="B350" s="12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1:12" s="66" customFormat="1" hidden="1" x14ac:dyDescent="0.25">
      <c r="A351" s="6"/>
      <c r="B351" s="10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87" customFormat="1" ht="15" hidden="1" customHeight="1" x14ac:dyDescent="0.25">
      <c r="A352" s="125"/>
      <c r="B352" s="10"/>
      <c r="C352" s="32"/>
      <c r="D352" s="32"/>
      <c r="E352" s="32"/>
      <c r="F352" s="32"/>
      <c r="G352" s="32"/>
      <c r="H352" s="32"/>
      <c r="I352" s="32"/>
      <c r="J352" s="32"/>
      <c r="K352" s="32"/>
      <c r="L352" s="32"/>
    </row>
    <row r="353" spans="1:12" s="87" customFormat="1" ht="15" hidden="1" customHeight="1" x14ac:dyDescent="0.25">
      <c r="A353" s="12"/>
      <c r="B353" s="12"/>
      <c r="C353" s="53"/>
      <c r="D353" s="53"/>
      <c r="E353" s="53"/>
      <c r="F353" s="53"/>
      <c r="G353" s="53"/>
      <c r="H353" s="53"/>
      <c r="I353" s="53"/>
      <c r="J353" s="53"/>
      <c r="K353" s="53"/>
      <c r="L353" s="53"/>
    </row>
    <row r="354" spans="1:12" s="87" customFormat="1" x14ac:dyDescent="0.25">
      <c r="A354" s="157"/>
      <c r="B354" s="122"/>
      <c r="C354" s="157"/>
      <c r="D354" s="122"/>
      <c r="E354" s="122"/>
      <c r="F354" s="122"/>
      <c r="G354" s="157"/>
      <c r="H354" s="157"/>
      <c r="I354" s="122"/>
      <c r="J354" s="122"/>
      <c r="K354" s="122"/>
      <c r="L354" s="157"/>
    </row>
    <row r="355" spans="1:12" s="87" customFormat="1" x14ac:dyDescent="0.25">
      <c r="A355" s="236"/>
      <c r="B355" s="236"/>
      <c r="C355" s="236"/>
      <c r="D355" s="236"/>
      <c r="E355" s="157"/>
      <c r="F355" s="157"/>
      <c r="G355" s="159"/>
      <c r="H355" s="122"/>
      <c r="I355" s="157"/>
      <c r="J355" s="157"/>
      <c r="K355" s="157"/>
      <c r="L355" s="157"/>
    </row>
    <row r="356" spans="1:12" s="87" customFormat="1" ht="15" customHeight="1" x14ac:dyDescent="0.25">
      <c r="A356" s="157"/>
      <c r="B356" s="122"/>
      <c r="C356" s="157"/>
      <c r="D356" s="122"/>
      <c r="E356" s="122"/>
      <c r="F356" s="122"/>
      <c r="G356" s="157"/>
      <c r="H356" s="157"/>
      <c r="I356" s="122"/>
      <c r="J356" s="122"/>
      <c r="K356" s="122"/>
      <c r="L356" s="157"/>
    </row>
    <row r="357" spans="1:12" s="87" customFormat="1" ht="4.5" customHeight="1" x14ac:dyDescent="0.25">
      <c r="A357" s="158"/>
      <c r="B357" s="158"/>
      <c r="C357" s="158"/>
      <c r="D357" s="158"/>
      <c r="E357" s="122"/>
      <c r="F357" s="122"/>
      <c r="G357" s="157"/>
      <c r="H357" s="122"/>
      <c r="I357" s="122"/>
      <c r="J357" s="122"/>
      <c r="K357" s="122"/>
      <c r="L357" s="157"/>
    </row>
    <row r="358" spans="1:12" s="87" customFormat="1" ht="11.25" customHeight="1" x14ac:dyDescent="0.25">
      <c r="A358" s="237"/>
      <c r="B358" s="237"/>
      <c r="C358" s="237"/>
      <c r="D358" s="237"/>
      <c r="E358" s="237"/>
      <c r="F358" s="237"/>
      <c r="G358" s="237"/>
      <c r="H358" s="237"/>
      <c r="I358" s="237"/>
      <c r="J358" s="237"/>
      <c r="K358" s="237"/>
      <c r="L358" s="237"/>
    </row>
    <row r="359" spans="1:12" s="87" customFormat="1" ht="36" customHeight="1" x14ac:dyDescent="0.25">
      <c r="A359" s="237"/>
      <c r="B359" s="237"/>
      <c r="C359" s="237"/>
      <c r="D359" s="237"/>
      <c r="E359" s="237"/>
      <c r="F359" s="237"/>
      <c r="G359" s="237"/>
      <c r="H359" s="237"/>
      <c r="I359" s="237"/>
      <c r="J359" s="237"/>
      <c r="K359" s="237"/>
      <c r="L359" s="237"/>
    </row>
    <row r="360" spans="1:12" s="87" customFormat="1" ht="16.5" customHeight="1" x14ac:dyDescent="0.25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</row>
    <row r="361" spans="1:12" s="87" customFormat="1" ht="21" customHeight="1" x14ac:dyDescent="0.25">
      <c r="A361" s="238"/>
      <c r="B361" s="238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</row>
  </sheetData>
  <mergeCells count="77">
    <mergeCell ref="A260:L260"/>
    <mergeCell ref="A268:L268"/>
    <mergeCell ref="A269:L269"/>
    <mergeCell ref="A278:L278"/>
    <mergeCell ref="A288:L288"/>
    <mergeCell ref="A139:L139"/>
    <mergeCell ref="A145:L145"/>
    <mergeCell ref="A158:L158"/>
    <mergeCell ref="A162:L162"/>
    <mergeCell ref="A170:L170"/>
    <mergeCell ref="A148:L148"/>
    <mergeCell ref="A115:L115"/>
    <mergeCell ref="A125:L125"/>
    <mergeCell ref="A128:C128"/>
    <mergeCell ref="A130:L130"/>
    <mergeCell ref="A138:L138"/>
    <mergeCell ref="A51:L51"/>
    <mergeCell ref="A61:L61"/>
    <mergeCell ref="A67:L67"/>
    <mergeCell ref="A75:L75"/>
    <mergeCell ref="A76:L76"/>
    <mergeCell ref="A361:B361"/>
    <mergeCell ref="A343:L343"/>
    <mergeCell ref="A348:L348"/>
    <mergeCell ref="A355:D355"/>
    <mergeCell ref="A358:L358"/>
    <mergeCell ref="A359:L359"/>
    <mergeCell ref="A337:L337"/>
    <mergeCell ref="A338:L338"/>
    <mergeCell ref="A340:B340"/>
    <mergeCell ref="A275:L275"/>
    <mergeCell ref="A293:L293"/>
    <mergeCell ref="A301:L301"/>
    <mergeCell ref="A302:L302"/>
    <mergeCell ref="A308:L308"/>
    <mergeCell ref="A311:L311"/>
    <mergeCell ref="A321:L321"/>
    <mergeCell ref="A324:B324"/>
    <mergeCell ref="A326:L326"/>
    <mergeCell ref="A334:D334"/>
    <mergeCell ref="A209:L209"/>
    <mergeCell ref="A255:L255"/>
    <mergeCell ref="A202:L202"/>
    <mergeCell ref="A203:L203"/>
    <mergeCell ref="A212:L212"/>
    <mergeCell ref="A222:L222"/>
    <mergeCell ref="A227:L227"/>
    <mergeCell ref="A235:L235"/>
    <mergeCell ref="A236:L236"/>
    <mergeCell ref="A242:L242"/>
    <mergeCell ref="A245:L245"/>
    <mergeCell ref="A190:L190"/>
    <mergeCell ref="A171:L171"/>
    <mergeCell ref="A177:L177"/>
    <mergeCell ref="A180:L180"/>
    <mergeCell ref="A195:L195"/>
    <mergeCell ref="A84:L84"/>
    <mergeCell ref="A94:L94"/>
    <mergeCell ref="A99:L99"/>
    <mergeCell ref="A106:L106"/>
    <mergeCell ref="A107:L107"/>
    <mergeCell ref="A42:L42"/>
    <mergeCell ref="A43:L43"/>
    <mergeCell ref="B8:K8"/>
    <mergeCell ref="C9:G9"/>
    <mergeCell ref="H9:L9"/>
    <mergeCell ref="A11:L11"/>
    <mergeCell ref="A12:L12"/>
    <mergeCell ref="A18:L18"/>
    <mergeCell ref="A21:L21"/>
    <mergeCell ref="A33:B33"/>
    <mergeCell ref="A35:L35"/>
    <mergeCell ref="H2:K2"/>
    <mergeCell ref="H3:J3"/>
    <mergeCell ref="H4:K4"/>
    <mergeCell ref="H5:K5"/>
    <mergeCell ref="B7:K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/>
  </sheetPr>
  <dimension ref="A1:S332"/>
  <sheetViews>
    <sheetView workbookViewId="0">
      <selection activeCell="L305" sqref="L305"/>
    </sheetView>
  </sheetViews>
  <sheetFormatPr defaultRowHeight="15" x14ac:dyDescent="0.25"/>
  <cols>
    <col min="1" max="1" width="4.42578125" customWidth="1"/>
    <col min="2" max="2" width="34" customWidth="1"/>
    <col min="3" max="3" width="7.85546875" customWidth="1"/>
    <col min="4" max="4" width="7.28515625" customWidth="1"/>
    <col min="5" max="5" width="7.5703125" customWidth="1"/>
    <col min="6" max="6" width="7.85546875" customWidth="1"/>
    <col min="7" max="7" width="8.5703125" customWidth="1"/>
    <col min="8" max="8" width="8.28515625" customWidth="1"/>
    <col min="9" max="9" width="7.140625" customWidth="1"/>
    <col min="10" max="10" width="8.140625" customWidth="1"/>
    <col min="11" max="12" width="8.7109375" customWidth="1"/>
  </cols>
  <sheetData>
    <row r="1" spans="1:17" s="66" customFormat="1" ht="17.25" customHeight="1" x14ac:dyDescent="0.25">
      <c r="A1" s="57" t="s">
        <v>223</v>
      </c>
      <c r="B1" s="57"/>
      <c r="C1" s="57"/>
      <c r="D1" s="181"/>
      <c r="E1" s="57"/>
      <c r="F1" s="57"/>
      <c r="G1" s="57"/>
      <c r="H1" s="57"/>
      <c r="I1" s="57"/>
      <c r="J1" s="57"/>
      <c r="K1" s="57"/>
      <c r="L1" s="57"/>
    </row>
    <row r="2" spans="1:17" s="66" customFormat="1" ht="30.75" customHeight="1" x14ac:dyDescent="0.25">
      <c r="A2" s="57" t="s">
        <v>223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7" s="66" customFormat="1" x14ac:dyDescent="0.25">
      <c r="A3" s="57"/>
      <c r="B3" s="57"/>
      <c r="C3" s="57"/>
      <c r="D3" s="57"/>
      <c r="E3" s="57"/>
      <c r="F3" s="57"/>
      <c r="G3" s="57"/>
      <c r="H3" s="210" t="s">
        <v>267</v>
      </c>
      <c r="I3" s="210"/>
      <c r="J3" s="210"/>
      <c r="K3" s="210"/>
      <c r="L3" s="57"/>
    </row>
    <row r="4" spans="1:17" s="66" customFormat="1" x14ac:dyDescent="0.25">
      <c r="A4" s="57"/>
      <c r="B4" s="57"/>
      <c r="C4" s="57"/>
      <c r="D4" s="57"/>
      <c r="E4" s="57"/>
      <c r="F4" s="57"/>
      <c r="G4" s="57"/>
      <c r="H4" s="210" t="s">
        <v>122</v>
      </c>
      <c r="I4" s="210"/>
      <c r="J4" s="210"/>
      <c r="K4" s="57"/>
      <c r="L4" s="57"/>
    </row>
    <row r="5" spans="1:17" s="66" customFormat="1" x14ac:dyDescent="0.25">
      <c r="A5" s="57"/>
      <c r="B5" s="57"/>
      <c r="C5" s="57"/>
      <c r="D5" s="57"/>
      <c r="E5" s="57"/>
      <c r="F5" s="57"/>
      <c r="G5" s="57"/>
      <c r="H5" s="210" t="s">
        <v>120</v>
      </c>
      <c r="I5" s="210"/>
      <c r="J5" s="210"/>
      <c r="K5" s="210"/>
      <c r="L5" s="57"/>
    </row>
    <row r="6" spans="1:17" s="66" customFormat="1" x14ac:dyDescent="0.25">
      <c r="A6" s="57"/>
      <c r="B6" s="57"/>
      <c r="C6" s="57"/>
      <c r="D6" s="57"/>
      <c r="E6" s="57"/>
      <c r="F6" s="57"/>
      <c r="G6" s="57"/>
      <c r="H6" s="210" t="s">
        <v>298</v>
      </c>
      <c r="I6" s="210"/>
      <c r="J6" s="210"/>
      <c r="K6" s="210"/>
      <c r="L6" s="57"/>
    </row>
    <row r="7" spans="1:17" s="66" customFormat="1" x14ac:dyDescent="0.25">
      <c r="A7" s="57"/>
      <c r="B7" s="57"/>
      <c r="C7" s="57"/>
      <c r="D7" s="57"/>
      <c r="E7" s="57"/>
      <c r="F7" s="57"/>
      <c r="G7" s="57"/>
      <c r="H7" s="58"/>
      <c r="I7" s="58"/>
      <c r="J7" s="58"/>
      <c r="K7" s="58"/>
      <c r="L7" s="57"/>
    </row>
    <row r="8" spans="1:17" s="66" customFormat="1" x14ac:dyDescent="0.25">
      <c r="A8" s="57"/>
      <c r="B8" s="211" t="s">
        <v>322</v>
      </c>
      <c r="C8" s="211"/>
      <c r="D8" s="211"/>
      <c r="E8" s="211"/>
      <c r="F8" s="211"/>
      <c r="G8" s="211"/>
      <c r="H8" s="211"/>
      <c r="I8" s="211"/>
      <c r="J8" s="211"/>
      <c r="K8" s="211"/>
      <c r="L8" s="57"/>
    </row>
    <row r="9" spans="1:17" s="66" customFormat="1" ht="18.75" x14ac:dyDescent="0.3">
      <c r="A9" s="57"/>
      <c r="B9" s="239" t="s">
        <v>316</v>
      </c>
      <c r="C9" s="239"/>
      <c r="D9" s="239"/>
      <c r="E9" s="239"/>
      <c r="F9" s="239"/>
      <c r="G9" s="239"/>
      <c r="H9" s="239"/>
      <c r="I9" s="239"/>
      <c r="J9" s="239"/>
      <c r="K9" s="239"/>
      <c r="L9" s="57"/>
    </row>
    <row r="10" spans="1:17" s="66" customFormat="1" x14ac:dyDescent="0.25">
      <c r="A10" s="6"/>
      <c r="B10" s="59"/>
      <c r="C10" s="216" t="s">
        <v>6</v>
      </c>
      <c r="D10" s="217"/>
      <c r="E10" s="217"/>
      <c r="F10" s="217"/>
      <c r="G10" s="218"/>
      <c r="H10" s="219" t="s">
        <v>7</v>
      </c>
      <c r="I10" s="219"/>
      <c r="J10" s="219"/>
      <c r="K10" s="219"/>
      <c r="L10" s="220"/>
    </row>
    <row r="11" spans="1:17" s="66" customFormat="1" ht="80.099999999999994" customHeight="1" x14ac:dyDescent="0.25">
      <c r="A11" s="60" t="s">
        <v>81</v>
      </c>
      <c r="B11" s="61" t="s">
        <v>0</v>
      </c>
      <c r="C11" s="62" t="s">
        <v>1</v>
      </c>
      <c r="D11" s="62" t="s">
        <v>2</v>
      </c>
      <c r="E11" s="62" t="s">
        <v>3</v>
      </c>
      <c r="F11" s="60" t="s">
        <v>4</v>
      </c>
      <c r="G11" s="60" t="s">
        <v>5</v>
      </c>
      <c r="H11" s="62" t="s">
        <v>1</v>
      </c>
      <c r="I11" s="62" t="s">
        <v>2</v>
      </c>
      <c r="J11" s="62" t="s">
        <v>3</v>
      </c>
      <c r="K11" s="60" t="s">
        <v>4</v>
      </c>
      <c r="L11" s="60" t="s">
        <v>5</v>
      </c>
    </row>
    <row r="12" spans="1:17" s="66" customFormat="1" ht="15" customHeight="1" x14ac:dyDescent="0.25">
      <c r="A12" s="204">
        <v>45568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7" s="66" customFormat="1" ht="15" customHeight="1" x14ac:dyDescent="0.25">
      <c r="A13" s="207" t="s">
        <v>116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9"/>
    </row>
    <row r="14" spans="1:17" s="66" customFormat="1" ht="15.75" customHeight="1" x14ac:dyDescent="0.25">
      <c r="A14" s="6">
        <v>168</v>
      </c>
      <c r="B14" s="10" t="s">
        <v>8</v>
      </c>
      <c r="C14" s="3">
        <v>150</v>
      </c>
      <c r="D14" s="3">
        <v>4.74</v>
      </c>
      <c r="E14" s="3">
        <v>6.68</v>
      </c>
      <c r="F14" s="3">
        <v>19.12</v>
      </c>
      <c r="G14" s="3">
        <v>155.54</v>
      </c>
      <c r="H14" s="3">
        <v>180</v>
      </c>
      <c r="I14" s="3">
        <v>5.69</v>
      </c>
      <c r="J14" s="3">
        <v>8.02</v>
      </c>
      <c r="K14" s="3">
        <v>22.94</v>
      </c>
      <c r="L14" s="3">
        <v>186.65</v>
      </c>
    </row>
    <row r="15" spans="1:17" s="66" customFormat="1" ht="15.75" customHeight="1" x14ac:dyDescent="0.25">
      <c r="A15" s="6">
        <v>3</v>
      </c>
      <c r="B15" s="64" t="s">
        <v>153</v>
      </c>
      <c r="C15" s="6">
        <v>42</v>
      </c>
      <c r="D15" s="6">
        <v>4.41</v>
      </c>
      <c r="E15" s="6">
        <v>6.42</v>
      </c>
      <c r="F15" s="6">
        <v>13.58</v>
      </c>
      <c r="G15" s="6">
        <v>129.69999999999999</v>
      </c>
      <c r="H15" s="6">
        <v>44</v>
      </c>
      <c r="I15" s="6">
        <v>4.7300000000000004</v>
      </c>
      <c r="J15" s="6">
        <v>6.88</v>
      </c>
      <c r="K15" s="6">
        <v>14.56</v>
      </c>
      <c r="L15" s="6">
        <v>139</v>
      </c>
    </row>
    <row r="16" spans="1:17" s="66" customFormat="1" x14ac:dyDescent="0.25">
      <c r="A16" s="6">
        <v>410</v>
      </c>
      <c r="B16" s="10" t="s">
        <v>130</v>
      </c>
      <c r="C16" s="3">
        <v>150</v>
      </c>
      <c r="D16" s="3">
        <v>4.4999999999999998E-2</v>
      </c>
      <c r="E16" s="3">
        <v>0</v>
      </c>
      <c r="F16" s="3">
        <v>4.51</v>
      </c>
      <c r="G16" s="3">
        <v>18.239999999999998</v>
      </c>
      <c r="H16" s="3">
        <v>200</v>
      </c>
      <c r="I16" s="3">
        <v>0.06</v>
      </c>
      <c r="J16" s="3">
        <v>0</v>
      </c>
      <c r="K16" s="3">
        <v>6.02</v>
      </c>
      <c r="L16" s="3">
        <v>24.32</v>
      </c>
      <c r="Q16" s="66" t="s">
        <v>223</v>
      </c>
    </row>
    <row r="17" spans="1:12" s="87" customFormat="1" ht="15" customHeight="1" x14ac:dyDescent="0.25">
      <c r="A17" s="48" t="s">
        <v>111</v>
      </c>
      <c r="B17" s="154"/>
      <c r="C17" s="53">
        <f t="shared" ref="C17:L17" si="0">SUM(C14:C16)</f>
        <v>342</v>
      </c>
      <c r="D17" s="53">
        <f t="shared" si="0"/>
        <v>9.1950000000000003</v>
      </c>
      <c r="E17" s="53">
        <f t="shared" si="0"/>
        <v>13.1</v>
      </c>
      <c r="F17" s="53">
        <f t="shared" si="0"/>
        <v>37.21</v>
      </c>
      <c r="G17" s="53">
        <f t="shared" si="0"/>
        <v>303.48</v>
      </c>
      <c r="H17" s="53">
        <f t="shared" si="0"/>
        <v>424</v>
      </c>
      <c r="I17" s="53">
        <f t="shared" si="0"/>
        <v>10.480000000000002</v>
      </c>
      <c r="J17" s="53">
        <f t="shared" si="0"/>
        <v>14.899999999999999</v>
      </c>
      <c r="K17" s="53">
        <f t="shared" si="0"/>
        <v>43.519999999999996</v>
      </c>
      <c r="L17" s="53">
        <f t="shared" si="0"/>
        <v>349.96999999999997</v>
      </c>
    </row>
    <row r="18" spans="1:12" s="87" customFormat="1" ht="21" customHeight="1" x14ac:dyDescent="0.25">
      <c r="A18" s="229" t="s">
        <v>117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1"/>
    </row>
    <row r="19" spans="1:12" s="66" customFormat="1" x14ac:dyDescent="0.25">
      <c r="A19" s="6">
        <v>89</v>
      </c>
      <c r="B19" s="12" t="s">
        <v>87</v>
      </c>
      <c r="C19" s="6">
        <v>150</v>
      </c>
      <c r="D19" s="6">
        <v>3.98</v>
      </c>
      <c r="E19" s="6">
        <v>3.11</v>
      </c>
      <c r="F19" s="6">
        <v>9.26</v>
      </c>
      <c r="G19" s="6">
        <v>81</v>
      </c>
      <c r="H19" s="6">
        <v>200</v>
      </c>
      <c r="I19" s="6">
        <v>6.64</v>
      </c>
      <c r="J19" s="6">
        <v>5.18</v>
      </c>
      <c r="K19" s="6">
        <v>15.44</v>
      </c>
      <c r="L19" s="6">
        <v>139</v>
      </c>
    </row>
    <row r="20" spans="1:12" s="66" customFormat="1" x14ac:dyDescent="0.25">
      <c r="A20" s="6">
        <v>332</v>
      </c>
      <c r="B20" s="48" t="s">
        <v>91</v>
      </c>
      <c r="C20" s="6">
        <v>120</v>
      </c>
      <c r="D20" s="6">
        <v>2.92</v>
      </c>
      <c r="E20" s="6">
        <v>4.29</v>
      </c>
      <c r="F20" s="6">
        <v>29.34</v>
      </c>
      <c r="G20" s="6">
        <v>167.76</v>
      </c>
      <c r="H20" s="3">
        <v>130</v>
      </c>
      <c r="I20" s="4">
        <v>3.37</v>
      </c>
      <c r="J20" s="4">
        <v>4.34</v>
      </c>
      <c r="K20" s="4">
        <v>34.92</v>
      </c>
      <c r="L20" s="3">
        <v>195.15</v>
      </c>
    </row>
    <row r="21" spans="1:12" s="66" customFormat="1" ht="15.75" customHeight="1" x14ac:dyDescent="0.25">
      <c r="A21" s="6">
        <v>271</v>
      </c>
      <c r="B21" s="11" t="s">
        <v>132</v>
      </c>
      <c r="C21" s="3">
        <v>80</v>
      </c>
      <c r="D21" s="3">
        <v>10.69</v>
      </c>
      <c r="E21" s="3">
        <v>3.76</v>
      </c>
      <c r="F21" s="3">
        <v>7.9</v>
      </c>
      <c r="G21" s="3">
        <v>108</v>
      </c>
      <c r="H21" s="3">
        <v>90</v>
      </c>
      <c r="I21" s="3">
        <v>12.03</v>
      </c>
      <c r="J21" s="3">
        <v>4.2300000000000004</v>
      </c>
      <c r="K21" s="3">
        <v>8.9</v>
      </c>
      <c r="L21" s="3">
        <v>121.5</v>
      </c>
    </row>
    <row r="22" spans="1:12" s="66" customFormat="1" ht="15.75" customHeight="1" x14ac:dyDescent="0.25">
      <c r="A22" s="6" t="s">
        <v>113</v>
      </c>
      <c r="B22" s="11" t="s">
        <v>76</v>
      </c>
      <c r="C22" s="3">
        <v>40</v>
      </c>
      <c r="D22" s="3">
        <v>0</v>
      </c>
      <c r="E22" s="3">
        <v>2.8</v>
      </c>
      <c r="F22" s="3">
        <v>2.8</v>
      </c>
      <c r="G22" s="3">
        <v>36</v>
      </c>
      <c r="H22" s="3">
        <v>50</v>
      </c>
      <c r="I22" s="3">
        <v>0</v>
      </c>
      <c r="J22" s="3">
        <v>3.5</v>
      </c>
      <c r="K22" s="3">
        <v>3.5</v>
      </c>
      <c r="L22" s="3">
        <v>45</v>
      </c>
    </row>
    <row r="23" spans="1:12" s="66" customFormat="1" ht="15.75" customHeight="1" x14ac:dyDescent="0.25">
      <c r="A23" s="6">
        <v>396</v>
      </c>
      <c r="B23" s="11" t="s">
        <v>28</v>
      </c>
      <c r="C23" s="3">
        <v>150</v>
      </c>
      <c r="D23" s="3">
        <v>0.1</v>
      </c>
      <c r="E23" s="3">
        <v>0</v>
      </c>
      <c r="F23" s="3">
        <v>15.86</v>
      </c>
      <c r="G23" s="3">
        <v>63.8</v>
      </c>
      <c r="H23" s="3">
        <v>200</v>
      </c>
      <c r="I23" s="3">
        <v>0.13</v>
      </c>
      <c r="J23" s="3">
        <v>0</v>
      </c>
      <c r="K23" s="3">
        <v>21.15</v>
      </c>
      <c r="L23" s="3">
        <v>85.1</v>
      </c>
    </row>
    <row r="24" spans="1:12" s="66" customFormat="1" x14ac:dyDescent="0.25">
      <c r="A24" s="6" t="s">
        <v>113</v>
      </c>
      <c r="B24" s="10" t="s">
        <v>124</v>
      </c>
      <c r="C24" s="3">
        <v>40</v>
      </c>
      <c r="D24" s="3">
        <v>2.8</v>
      </c>
      <c r="E24" s="3">
        <v>0.28000000000000003</v>
      </c>
      <c r="F24" s="3">
        <v>19.96</v>
      </c>
      <c r="G24" s="3">
        <v>96</v>
      </c>
      <c r="H24" s="3">
        <v>50</v>
      </c>
      <c r="I24" s="3">
        <v>3.5</v>
      </c>
      <c r="J24" s="3">
        <v>0.35</v>
      </c>
      <c r="K24" s="3">
        <v>24.95</v>
      </c>
      <c r="L24" s="3">
        <v>120</v>
      </c>
    </row>
    <row r="25" spans="1:12" s="66" customFormat="1" x14ac:dyDescent="0.25">
      <c r="A25" s="6"/>
      <c r="B25" s="10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87" customFormat="1" ht="15" customHeight="1" x14ac:dyDescent="0.25">
      <c r="A26" s="48" t="s">
        <v>111</v>
      </c>
      <c r="B26" s="154"/>
      <c r="C26" s="53">
        <f t="shared" ref="C26:K26" si="1">SUM(C19:C25)</f>
        <v>580</v>
      </c>
      <c r="D26" s="53">
        <f t="shared" si="1"/>
        <v>20.490000000000002</v>
      </c>
      <c r="E26" s="53">
        <f t="shared" si="1"/>
        <v>14.24</v>
      </c>
      <c r="F26" s="53">
        <f t="shared" si="1"/>
        <v>85.12</v>
      </c>
      <c r="G26" s="53">
        <f t="shared" si="1"/>
        <v>552.55999999999995</v>
      </c>
      <c r="H26" s="53">
        <f t="shared" si="1"/>
        <v>720</v>
      </c>
      <c r="I26" s="53">
        <f t="shared" si="1"/>
        <v>25.669999999999998</v>
      </c>
      <c r="J26" s="53">
        <f t="shared" si="1"/>
        <v>17.600000000000001</v>
      </c>
      <c r="K26" s="53">
        <f t="shared" si="1"/>
        <v>108.86</v>
      </c>
      <c r="L26" s="53">
        <f>SUM(L19:L25)</f>
        <v>705.75</v>
      </c>
    </row>
    <row r="27" spans="1:12" s="87" customFormat="1" ht="15" customHeight="1" x14ac:dyDescent="0.25">
      <c r="A27" s="155"/>
      <c r="B27" s="155"/>
      <c r="C27" s="155"/>
      <c r="D27" s="156"/>
      <c r="E27" s="156"/>
      <c r="F27" s="156"/>
      <c r="G27" s="156"/>
      <c r="H27" s="156"/>
      <c r="I27" s="156"/>
      <c r="J27" s="156"/>
      <c r="K27" s="156"/>
      <c r="L27" s="156"/>
    </row>
    <row r="28" spans="1:12" s="87" customFormat="1" ht="15" customHeight="1" x14ac:dyDescent="0.25">
      <c r="A28" s="229" t="s">
        <v>125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1"/>
    </row>
    <row r="29" spans="1:12" x14ac:dyDescent="0.25">
      <c r="A29" s="6" t="s">
        <v>113</v>
      </c>
      <c r="B29" s="17" t="s">
        <v>266</v>
      </c>
      <c r="C29" s="1">
        <v>208</v>
      </c>
      <c r="D29" s="1">
        <v>5.82</v>
      </c>
      <c r="E29" s="1">
        <v>6.66</v>
      </c>
      <c r="F29" s="1">
        <v>17.47</v>
      </c>
      <c r="G29" s="1">
        <v>153.9</v>
      </c>
      <c r="H29" s="1">
        <v>208</v>
      </c>
      <c r="I29" s="1">
        <v>5.82</v>
      </c>
      <c r="J29" s="1">
        <v>6.66</v>
      </c>
      <c r="K29" s="1">
        <v>17.47</v>
      </c>
      <c r="L29" s="1">
        <v>153.9</v>
      </c>
    </row>
    <row r="30" spans="1:12" s="66" customFormat="1" ht="15.75" customHeight="1" x14ac:dyDescent="0.25">
      <c r="A30" s="6"/>
      <c r="B30" s="12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s="87" customFormat="1" ht="15" customHeight="1" x14ac:dyDescent="0.25">
      <c r="A31" s="48" t="s">
        <v>111</v>
      </c>
      <c r="B31" s="154"/>
      <c r="C31" s="53">
        <f t="shared" ref="C31:L31" si="2">SUM(C29:C29)</f>
        <v>208</v>
      </c>
      <c r="D31" s="53">
        <f t="shared" si="2"/>
        <v>5.82</v>
      </c>
      <c r="E31" s="53">
        <f t="shared" si="2"/>
        <v>6.66</v>
      </c>
      <c r="F31" s="53">
        <f t="shared" si="2"/>
        <v>17.47</v>
      </c>
      <c r="G31" s="53">
        <f t="shared" si="2"/>
        <v>153.9</v>
      </c>
      <c r="H31" s="53">
        <f t="shared" si="2"/>
        <v>208</v>
      </c>
      <c r="I31" s="53">
        <f t="shared" si="2"/>
        <v>5.82</v>
      </c>
      <c r="J31" s="53">
        <f t="shared" si="2"/>
        <v>6.66</v>
      </c>
      <c r="K31" s="53">
        <f t="shared" si="2"/>
        <v>17.47</v>
      </c>
      <c r="L31" s="53">
        <f t="shared" si="2"/>
        <v>153.9</v>
      </c>
    </row>
    <row r="32" spans="1:12" s="87" customFormat="1" ht="15" customHeight="1" x14ac:dyDescent="0.2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s="87" customFormat="1" ht="15" customHeight="1" x14ac:dyDescent="0.25">
      <c r="A33" s="229" t="s">
        <v>129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1"/>
    </row>
    <row r="34" spans="1:12" s="66" customFormat="1" ht="15.75" customHeight="1" x14ac:dyDescent="0.25">
      <c r="A34" s="6">
        <v>233</v>
      </c>
      <c r="B34" s="11" t="s">
        <v>47</v>
      </c>
      <c r="C34" s="3">
        <v>180</v>
      </c>
      <c r="D34" s="3">
        <v>13.8</v>
      </c>
      <c r="E34" s="3">
        <v>17.100000000000001</v>
      </c>
      <c r="F34" s="3">
        <v>20.12</v>
      </c>
      <c r="G34" s="3">
        <v>252</v>
      </c>
      <c r="H34" s="3">
        <v>200</v>
      </c>
      <c r="I34" s="3">
        <v>15.33</v>
      </c>
      <c r="J34" s="3">
        <v>19</v>
      </c>
      <c r="K34" s="3">
        <v>22.36</v>
      </c>
      <c r="L34" s="3">
        <v>280</v>
      </c>
    </row>
    <row r="35" spans="1:12" s="66" customFormat="1" x14ac:dyDescent="0.25">
      <c r="A35" s="6" t="s">
        <v>113</v>
      </c>
      <c r="B35" s="12" t="s">
        <v>112</v>
      </c>
      <c r="C35" s="6">
        <v>30</v>
      </c>
      <c r="D35" s="6">
        <v>2.25</v>
      </c>
      <c r="E35" s="6">
        <v>4.5</v>
      </c>
      <c r="F35" s="6">
        <v>20.399999999999999</v>
      </c>
      <c r="G35" s="6">
        <v>132</v>
      </c>
      <c r="H35" s="6">
        <v>30</v>
      </c>
      <c r="I35" s="6">
        <v>2.25</v>
      </c>
      <c r="J35" s="6">
        <v>4.5</v>
      </c>
      <c r="K35" s="6">
        <v>20.399999999999999</v>
      </c>
      <c r="L35" s="6">
        <v>132</v>
      </c>
    </row>
    <row r="36" spans="1:12" s="66" customFormat="1" ht="15.75" customHeight="1" x14ac:dyDescent="0.25">
      <c r="A36" s="6">
        <v>413</v>
      </c>
      <c r="B36" s="11" t="s">
        <v>32</v>
      </c>
      <c r="C36" s="3">
        <v>150</v>
      </c>
      <c r="D36" s="3">
        <v>1.05</v>
      </c>
      <c r="E36" s="3">
        <v>1.2</v>
      </c>
      <c r="F36" s="3">
        <v>13.01</v>
      </c>
      <c r="G36" s="3">
        <v>66.989999999999995</v>
      </c>
      <c r="H36" s="3">
        <v>200</v>
      </c>
      <c r="I36" s="3">
        <v>1.4</v>
      </c>
      <c r="J36" s="3">
        <v>1.6</v>
      </c>
      <c r="K36" s="3">
        <v>17.350000000000001</v>
      </c>
      <c r="L36" s="3">
        <v>89.32</v>
      </c>
    </row>
    <row r="37" spans="1:12" s="66" customFormat="1" x14ac:dyDescent="0.25">
      <c r="A37" s="6"/>
      <c r="B37" s="10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s="87" customFormat="1" ht="15" customHeight="1" x14ac:dyDescent="0.25">
      <c r="A38" s="12" t="s">
        <v>111</v>
      </c>
      <c r="B38" s="12"/>
      <c r="C38" s="53">
        <f t="shared" ref="C38:L38" si="3">SUM(C34:C36)</f>
        <v>360</v>
      </c>
      <c r="D38" s="53">
        <f t="shared" si="3"/>
        <v>17.100000000000001</v>
      </c>
      <c r="E38" s="53">
        <f t="shared" si="3"/>
        <v>22.8</v>
      </c>
      <c r="F38" s="53">
        <f t="shared" si="3"/>
        <v>53.529999999999994</v>
      </c>
      <c r="G38" s="53">
        <f t="shared" si="3"/>
        <v>450.99</v>
      </c>
      <c r="H38" s="53">
        <f t="shared" si="3"/>
        <v>430</v>
      </c>
      <c r="I38" s="53">
        <f t="shared" si="3"/>
        <v>18.979999999999997</v>
      </c>
      <c r="J38" s="53">
        <f t="shared" si="3"/>
        <v>25.1</v>
      </c>
      <c r="K38" s="53">
        <f t="shared" si="3"/>
        <v>60.11</v>
      </c>
      <c r="L38" s="53">
        <f t="shared" si="3"/>
        <v>501.32</v>
      </c>
    </row>
    <row r="39" spans="1:12" s="87" customFormat="1" ht="15" customHeight="1" x14ac:dyDescent="0.25">
      <c r="A39" s="157" t="s">
        <v>131</v>
      </c>
      <c r="B39" s="122"/>
      <c r="C39" s="157">
        <f>C38+C31+C26+C17</f>
        <v>1490</v>
      </c>
      <c r="D39" s="122"/>
      <c r="E39" s="122"/>
      <c r="F39" s="122"/>
      <c r="G39" s="157">
        <f>G14+G15+G16+G19+G20+G21+G22+G23+G24+G25+G29+G30+G34+G35+G36+G37</f>
        <v>1460.93</v>
      </c>
      <c r="H39" s="157">
        <f>H38+H31+H26+H17</f>
        <v>1782</v>
      </c>
      <c r="I39" s="122"/>
      <c r="J39" s="122"/>
      <c r="K39" s="122"/>
      <c r="L39" s="157">
        <f>L14+L15+L16+L19+L20+L21+L22+L23+L24+L25+L29+L30+L34+L35+L36+L37</f>
        <v>1710.94</v>
      </c>
    </row>
    <row r="40" spans="1:12" s="87" customFormat="1" x14ac:dyDescent="0.25"/>
    <row r="41" spans="1:12" s="87" customFormat="1" ht="15" customHeight="1" x14ac:dyDescent="0.25">
      <c r="A41" s="232">
        <v>45569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1"/>
    </row>
    <row r="42" spans="1:12" s="87" customFormat="1" ht="15" customHeight="1" x14ac:dyDescent="0.25">
      <c r="A42" s="229" t="s">
        <v>116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1"/>
    </row>
    <row r="43" spans="1:12" s="66" customFormat="1" ht="15" customHeight="1" x14ac:dyDescent="0.25">
      <c r="A43" s="6">
        <v>168</v>
      </c>
      <c r="B43" s="11" t="s">
        <v>58</v>
      </c>
      <c r="C43" s="3">
        <v>150</v>
      </c>
      <c r="D43" s="3">
        <v>4.79</v>
      </c>
      <c r="E43" s="3">
        <v>6.1</v>
      </c>
      <c r="F43" s="3">
        <v>25.68</v>
      </c>
      <c r="G43" s="3">
        <v>176.42</v>
      </c>
      <c r="H43" s="3">
        <v>180</v>
      </c>
      <c r="I43" s="3">
        <v>5.75</v>
      </c>
      <c r="J43" s="3">
        <v>7.32</v>
      </c>
      <c r="K43" s="3">
        <v>25.68</v>
      </c>
      <c r="L43" s="3">
        <v>211.71</v>
      </c>
    </row>
    <row r="44" spans="1:12" s="66" customFormat="1" ht="15.75" customHeight="1" x14ac:dyDescent="0.25">
      <c r="A44" s="6">
        <v>1</v>
      </c>
      <c r="B44" s="12" t="s">
        <v>110</v>
      </c>
      <c r="C44" s="6">
        <v>36</v>
      </c>
      <c r="D44" s="6">
        <v>2.17</v>
      </c>
      <c r="E44" s="6">
        <v>6.79</v>
      </c>
      <c r="F44" s="6">
        <v>13.15</v>
      </c>
      <c r="G44" s="6">
        <v>122.4</v>
      </c>
      <c r="H44" s="6">
        <v>37</v>
      </c>
      <c r="I44" s="6">
        <v>2.2599999999999998</v>
      </c>
      <c r="J44" s="6">
        <v>6.98</v>
      </c>
      <c r="K44" s="6">
        <v>13.52</v>
      </c>
      <c r="L44" s="6">
        <v>125.8</v>
      </c>
    </row>
    <row r="45" spans="1:12" s="66" customFormat="1" x14ac:dyDescent="0.25">
      <c r="A45" s="6">
        <v>412</v>
      </c>
      <c r="B45" s="10" t="s">
        <v>12</v>
      </c>
      <c r="C45" s="3">
        <v>150</v>
      </c>
      <c r="D45" s="3">
        <v>0.05</v>
      </c>
      <c r="E45" s="3">
        <v>0.01</v>
      </c>
      <c r="F45" s="3">
        <v>11.48</v>
      </c>
      <c r="G45" s="3">
        <v>46.22</v>
      </c>
      <c r="H45" s="3">
        <v>200</v>
      </c>
      <c r="I45" s="3">
        <v>0.1</v>
      </c>
      <c r="J45" s="3">
        <v>0.01</v>
      </c>
      <c r="K45" s="3">
        <v>15.31</v>
      </c>
      <c r="L45" s="3">
        <v>61.63</v>
      </c>
    </row>
    <row r="46" spans="1:12" s="87" customFormat="1" ht="15" customHeight="1" x14ac:dyDescent="0.25">
      <c r="A46" s="48" t="s">
        <v>111</v>
      </c>
      <c r="B46" s="154"/>
      <c r="C46" s="53">
        <f t="shared" ref="C46:L46" si="4">SUM(C43:C45)</f>
        <v>336</v>
      </c>
      <c r="D46" s="53">
        <f t="shared" si="4"/>
        <v>7.01</v>
      </c>
      <c r="E46" s="53">
        <f t="shared" si="4"/>
        <v>12.9</v>
      </c>
      <c r="F46" s="53">
        <f t="shared" si="4"/>
        <v>50.31</v>
      </c>
      <c r="G46" s="53">
        <f t="shared" si="4"/>
        <v>345.03999999999996</v>
      </c>
      <c r="H46" s="53">
        <f t="shared" si="4"/>
        <v>417</v>
      </c>
      <c r="I46" s="53">
        <f t="shared" si="4"/>
        <v>8.11</v>
      </c>
      <c r="J46" s="53">
        <f t="shared" si="4"/>
        <v>14.31</v>
      </c>
      <c r="K46" s="53">
        <f t="shared" si="4"/>
        <v>54.510000000000005</v>
      </c>
      <c r="L46" s="53">
        <f t="shared" si="4"/>
        <v>399.14</v>
      </c>
    </row>
    <row r="47" spans="1:12" s="87" customFormat="1" ht="15" customHeight="1" x14ac:dyDescent="0.25">
      <c r="A47" s="155"/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6"/>
    </row>
    <row r="48" spans="1:12" s="87" customFormat="1" ht="15" customHeight="1" x14ac:dyDescent="0.25">
      <c r="A48" s="229" t="s">
        <v>117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1"/>
    </row>
    <row r="49" spans="1:12" s="66" customFormat="1" x14ac:dyDescent="0.25">
      <c r="A49" s="39"/>
      <c r="B49" s="48" t="s">
        <v>88</v>
      </c>
      <c r="C49" s="6">
        <v>150</v>
      </c>
      <c r="D49" s="3">
        <v>5.93</v>
      </c>
      <c r="E49" s="3">
        <v>6.08</v>
      </c>
      <c r="F49" s="3">
        <v>6.85</v>
      </c>
      <c r="G49" s="3">
        <v>84.98</v>
      </c>
      <c r="H49" s="6">
        <v>200</v>
      </c>
      <c r="I49" s="6">
        <v>6.28</v>
      </c>
      <c r="J49" s="3">
        <v>7.11</v>
      </c>
      <c r="K49" s="3">
        <v>9.66</v>
      </c>
      <c r="L49" s="3">
        <v>126.79</v>
      </c>
    </row>
    <row r="50" spans="1:12" s="66" customFormat="1" ht="15.75" customHeight="1" x14ac:dyDescent="0.25">
      <c r="A50" s="6" t="s">
        <v>140</v>
      </c>
      <c r="B50" s="11" t="s">
        <v>26</v>
      </c>
      <c r="C50" s="3">
        <v>120</v>
      </c>
      <c r="D50" s="3">
        <v>13.8</v>
      </c>
      <c r="E50" s="3">
        <v>1.33</v>
      </c>
      <c r="F50" s="3">
        <v>30.48</v>
      </c>
      <c r="G50" s="3">
        <v>185.76</v>
      </c>
      <c r="H50" s="3">
        <v>130</v>
      </c>
      <c r="I50" s="3">
        <v>14.95</v>
      </c>
      <c r="J50" s="3">
        <v>1.44</v>
      </c>
      <c r="K50" s="3">
        <v>33.020000000000003</v>
      </c>
      <c r="L50" s="3">
        <v>201.24</v>
      </c>
    </row>
    <row r="51" spans="1:12" s="66" customFormat="1" ht="15.75" customHeight="1" x14ac:dyDescent="0.25">
      <c r="A51" s="6">
        <v>293</v>
      </c>
      <c r="B51" s="11" t="s">
        <v>289</v>
      </c>
      <c r="C51" s="3">
        <v>80</v>
      </c>
      <c r="D51" s="3">
        <v>14.85</v>
      </c>
      <c r="E51" s="3">
        <v>16.579999999999998</v>
      </c>
      <c r="F51" s="3">
        <v>4.62</v>
      </c>
      <c r="G51" s="3">
        <v>227.03</v>
      </c>
      <c r="H51" s="3">
        <v>90</v>
      </c>
      <c r="I51" s="3">
        <v>16.7</v>
      </c>
      <c r="J51" s="3">
        <v>18.649999999999999</v>
      </c>
      <c r="K51" s="3">
        <v>5.19</v>
      </c>
      <c r="L51" s="3">
        <v>255.4</v>
      </c>
    </row>
    <row r="52" spans="1:12" s="66" customFormat="1" ht="15.75" customHeight="1" x14ac:dyDescent="0.25">
      <c r="A52" s="6">
        <v>394</v>
      </c>
      <c r="B52" s="11" t="s">
        <v>156</v>
      </c>
      <c r="C52" s="3">
        <v>150</v>
      </c>
      <c r="D52" s="3">
        <v>0.12</v>
      </c>
      <c r="E52" s="3">
        <v>0</v>
      </c>
      <c r="F52" s="3">
        <v>11.24</v>
      </c>
      <c r="G52" s="3">
        <v>45.48</v>
      </c>
      <c r="H52" s="3">
        <v>200</v>
      </c>
      <c r="I52" s="3">
        <v>0.16</v>
      </c>
      <c r="J52" s="3">
        <v>0</v>
      </c>
      <c r="K52" s="3">
        <v>14.99</v>
      </c>
      <c r="L52" s="3">
        <v>60.64</v>
      </c>
    </row>
    <row r="53" spans="1:12" s="66" customFormat="1" x14ac:dyDescent="0.25">
      <c r="A53" s="6" t="s">
        <v>113</v>
      </c>
      <c r="B53" s="10" t="s">
        <v>124</v>
      </c>
      <c r="C53" s="3">
        <v>40</v>
      </c>
      <c r="D53" s="3">
        <v>2.8</v>
      </c>
      <c r="E53" s="3">
        <v>0.28000000000000003</v>
      </c>
      <c r="F53" s="3">
        <v>19.96</v>
      </c>
      <c r="G53" s="3">
        <v>96</v>
      </c>
      <c r="H53" s="3">
        <v>50</v>
      </c>
      <c r="I53" s="3">
        <v>3.5</v>
      </c>
      <c r="J53" s="3">
        <v>0.35</v>
      </c>
      <c r="K53" s="3">
        <v>24.95</v>
      </c>
      <c r="L53" s="3">
        <v>120</v>
      </c>
    </row>
    <row r="54" spans="1:12" s="66" customFormat="1" ht="15.75" customHeight="1" x14ac:dyDescent="0.25">
      <c r="A54" s="6" t="s">
        <v>113</v>
      </c>
      <c r="B54" s="12" t="s">
        <v>292</v>
      </c>
      <c r="C54" s="6">
        <v>40</v>
      </c>
      <c r="D54" s="6">
        <v>0</v>
      </c>
      <c r="E54" s="6">
        <v>0</v>
      </c>
      <c r="F54" s="6">
        <v>1.2</v>
      </c>
      <c r="G54" s="6">
        <v>4.8</v>
      </c>
      <c r="H54" s="6">
        <v>50</v>
      </c>
      <c r="I54" s="6">
        <v>0</v>
      </c>
      <c r="J54" s="6">
        <v>0</v>
      </c>
      <c r="K54" s="6">
        <v>1.5</v>
      </c>
      <c r="L54" s="6">
        <v>6</v>
      </c>
    </row>
    <row r="55" spans="1:12" s="66" customFormat="1" hidden="1" x14ac:dyDescent="0.25">
      <c r="A55" s="6" t="s">
        <v>113</v>
      </c>
      <c r="B55" s="10" t="s">
        <v>124</v>
      </c>
      <c r="C55" s="3">
        <v>40</v>
      </c>
      <c r="D55" s="3">
        <v>2.8</v>
      </c>
      <c r="E55" s="3">
        <v>0.28000000000000003</v>
      </c>
      <c r="F55" s="3">
        <v>19.96</v>
      </c>
      <c r="G55" s="3">
        <v>96</v>
      </c>
      <c r="H55" s="3">
        <v>50</v>
      </c>
      <c r="I55" s="3">
        <v>3.5</v>
      </c>
      <c r="J55" s="3">
        <v>0.35</v>
      </c>
      <c r="K55" s="3">
        <v>24.95</v>
      </c>
      <c r="L55" s="3">
        <v>120</v>
      </c>
    </row>
    <row r="56" spans="1:12" s="87" customFormat="1" ht="15" customHeight="1" x14ac:dyDescent="0.25">
      <c r="A56" s="48" t="s">
        <v>111</v>
      </c>
      <c r="B56" s="154"/>
      <c r="C56" s="53">
        <f t="shared" ref="C56:L56" si="5">SUM(C49:C55)</f>
        <v>620</v>
      </c>
      <c r="D56" s="53">
        <f t="shared" si="5"/>
        <v>40.29999999999999</v>
      </c>
      <c r="E56" s="53">
        <f t="shared" si="5"/>
        <v>24.55</v>
      </c>
      <c r="F56" s="53">
        <f t="shared" si="5"/>
        <v>94.31</v>
      </c>
      <c r="G56" s="53">
        <f t="shared" si="5"/>
        <v>740.05</v>
      </c>
      <c r="H56" s="53">
        <f t="shared" si="5"/>
        <v>770</v>
      </c>
      <c r="I56" s="53">
        <f t="shared" si="5"/>
        <v>45.089999999999996</v>
      </c>
      <c r="J56" s="53">
        <f t="shared" si="5"/>
        <v>27.900000000000002</v>
      </c>
      <c r="K56" s="53">
        <f t="shared" si="5"/>
        <v>114.26</v>
      </c>
      <c r="L56" s="53">
        <f t="shared" si="5"/>
        <v>890.07</v>
      </c>
    </row>
    <row r="57" spans="1:12" s="87" customFormat="1" ht="15" customHeight="1" x14ac:dyDescent="0.25">
      <c r="A57" s="155"/>
      <c r="B57" s="155"/>
      <c r="C57" s="155"/>
      <c r="D57" s="156"/>
      <c r="E57" s="156"/>
      <c r="F57" s="156"/>
      <c r="G57" s="156"/>
      <c r="H57" s="156"/>
      <c r="I57" s="156"/>
      <c r="J57" s="156"/>
      <c r="K57" s="156"/>
      <c r="L57" s="156"/>
    </row>
    <row r="58" spans="1:12" s="87" customFormat="1" ht="15" customHeight="1" x14ac:dyDescent="0.25">
      <c r="A58" s="229" t="s">
        <v>125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1"/>
    </row>
    <row r="59" spans="1:12" s="66" customFormat="1" ht="15.75" customHeight="1" x14ac:dyDescent="0.25">
      <c r="A59" s="6" t="s">
        <v>113</v>
      </c>
      <c r="B59" s="11" t="s">
        <v>56</v>
      </c>
      <c r="C59" s="3">
        <v>200</v>
      </c>
      <c r="D59" s="3">
        <v>1</v>
      </c>
      <c r="E59" s="3">
        <v>3</v>
      </c>
      <c r="F59" s="3">
        <v>42</v>
      </c>
      <c r="G59" s="3">
        <v>192</v>
      </c>
      <c r="H59" s="3">
        <v>200</v>
      </c>
      <c r="I59" s="3">
        <v>1</v>
      </c>
      <c r="J59" s="3">
        <v>3</v>
      </c>
      <c r="K59" s="3">
        <v>42</v>
      </c>
      <c r="L59" s="3">
        <v>192</v>
      </c>
    </row>
    <row r="60" spans="1:12" s="87" customFormat="1" hidden="1" x14ac:dyDescent="0.25">
      <c r="A60" s="53"/>
      <c r="B60" s="11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s="66" customFormat="1" x14ac:dyDescent="0.25">
      <c r="A61" s="39"/>
      <c r="B61" s="11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s="87" customFormat="1" ht="15" customHeight="1" x14ac:dyDescent="0.25">
      <c r="A62" s="48" t="s">
        <v>111</v>
      </c>
      <c r="B62" s="154"/>
      <c r="C62" s="32">
        <v>200</v>
      </c>
      <c r="D62" s="53">
        <f>SUM(D59:D59)</f>
        <v>1</v>
      </c>
      <c r="E62" s="53">
        <f>SUM(E59:E59)</f>
        <v>3</v>
      </c>
      <c r="F62" s="53">
        <f>SUM(F59:F59)</f>
        <v>42</v>
      </c>
      <c r="G62" s="53">
        <f>SUM(G59:G59)</f>
        <v>192</v>
      </c>
      <c r="H62" s="32">
        <v>200</v>
      </c>
      <c r="I62" s="53">
        <f>SUM(I59:I59)</f>
        <v>1</v>
      </c>
      <c r="J62" s="53">
        <f>SUM(J59:J59)</f>
        <v>3</v>
      </c>
      <c r="K62" s="53">
        <f>SUM(K59:K59)</f>
        <v>42</v>
      </c>
      <c r="L62" s="53">
        <f>L59+L60</f>
        <v>192</v>
      </c>
    </row>
    <row r="63" spans="1:12" s="87" customFormat="1" ht="15" customHeight="1" x14ac:dyDescent="0.2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</row>
    <row r="64" spans="1:12" s="87" customFormat="1" ht="15" customHeight="1" x14ac:dyDescent="0.25">
      <c r="A64" s="229" t="s">
        <v>129</v>
      </c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1"/>
    </row>
    <row r="65" spans="1:12" s="66" customFormat="1" ht="15" customHeight="1" x14ac:dyDescent="0.25">
      <c r="A65" s="6">
        <v>100</v>
      </c>
      <c r="B65" s="11" t="s">
        <v>70</v>
      </c>
      <c r="C65" s="3">
        <v>150</v>
      </c>
      <c r="D65" s="3">
        <v>4.1900000000000004</v>
      </c>
      <c r="E65" s="3">
        <v>4.59</v>
      </c>
      <c r="F65" s="3">
        <v>14.8</v>
      </c>
      <c r="G65" s="3">
        <v>117.06</v>
      </c>
      <c r="H65" s="3">
        <v>200</v>
      </c>
      <c r="I65" s="3">
        <v>5.59</v>
      </c>
      <c r="J65" s="3">
        <v>6.12</v>
      </c>
      <c r="K65" s="3">
        <v>19.73</v>
      </c>
      <c r="L65" s="3">
        <v>156.1</v>
      </c>
    </row>
    <row r="66" spans="1:12" s="87" customFormat="1" ht="15.75" customHeight="1" x14ac:dyDescent="0.25">
      <c r="A66" s="6">
        <v>472</v>
      </c>
      <c r="B66" s="11" t="s">
        <v>92</v>
      </c>
      <c r="C66" s="3">
        <v>40</v>
      </c>
      <c r="D66" s="3">
        <v>2.71</v>
      </c>
      <c r="E66" s="3">
        <v>5.58</v>
      </c>
      <c r="F66" s="3">
        <v>20.85</v>
      </c>
      <c r="G66" s="3">
        <v>144.80000000000001</v>
      </c>
      <c r="H66" s="3">
        <v>60</v>
      </c>
      <c r="I66" s="3">
        <v>4.0599999999999996</v>
      </c>
      <c r="J66" s="3">
        <v>8.3699999999999992</v>
      </c>
      <c r="K66" s="3">
        <v>31.28</v>
      </c>
      <c r="L66" s="3">
        <v>217.2</v>
      </c>
    </row>
    <row r="67" spans="1:12" s="87" customFormat="1" ht="15" customHeight="1" x14ac:dyDescent="0.25">
      <c r="A67" s="53">
        <v>410</v>
      </c>
      <c r="B67" s="10" t="s">
        <v>130</v>
      </c>
      <c r="C67" s="32">
        <v>150</v>
      </c>
      <c r="D67" s="32">
        <v>4.4999999999999998E-2</v>
      </c>
      <c r="E67" s="32">
        <v>0</v>
      </c>
      <c r="F67" s="32">
        <v>4.51</v>
      </c>
      <c r="G67" s="32">
        <v>18.239999999999998</v>
      </c>
      <c r="H67" s="32">
        <v>200</v>
      </c>
      <c r="I67" s="32">
        <v>0.06</v>
      </c>
      <c r="J67" s="32">
        <v>0</v>
      </c>
      <c r="K67" s="32">
        <v>6.02</v>
      </c>
      <c r="L67" s="32">
        <v>24.32</v>
      </c>
    </row>
    <row r="68" spans="1:12" s="66" customFormat="1" ht="15.75" customHeight="1" x14ac:dyDescent="0.25">
      <c r="A68" s="6"/>
      <c r="B68" s="12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s="87" customFormat="1" ht="15" customHeight="1" x14ac:dyDescent="0.25">
      <c r="A69" s="12" t="s">
        <v>111</v>
      </c>
      <c r="B69" s="12"/>
      <c r="C69" s="53">
        <f t="shared" ref="C69:K69" si="6">SUM(C65:C68)</f>
        <v>340</v>
      </c>
      <c r="D69" s="53">
        <f t="shared" si="6"/>
        <v>6.9450000000000003</v>
      </c>
      <c r="E69" s="53">
        <f t="shared" si="6"/>
        <v>10.17</v>
      </c>
      <c r="F69" s="53">
        <f t="shared" si="6"/>
        <v>40.160000000000004</v>
      </c>
      <c r="G69" s="53">
        <f t="shared" si="6"/>
        <v>280.10000000000002</v>
      </c>
      <c r="H69" s="53">
        <f t="shared" si="6"/>
        <v>460</v>
      </c>
      <c r="I69" s="53">
        <f t="shared" si="6"/>
        <v>9.7099999999999991</v>
      </c>
      <c r="J69" s="53">
        <f t="shared" si="6"/>
        <v>14.489999999999998</v>
      </c>
      <c r="K69" s="53">
        <f t="shared" si="6"/>
        <v>57.03</v>
      </c>
      <c r="L69" s="53">
        <f>SUM(L65:L68)</f>
        <v>397.61999999999995</v>
      </c>
    </row>
    <row r="70" spans="1:12" s="87" customFormat="1" ht="15" customHeight="1" x14ac:dyDescent="0.25">
      <c r="A70" s="157" t="s">
        <v>131</v>
      </c>
      <c r="B70" s="122"/>
      <c r="C70" s="157">
        <f>C69+C62+C56+C46</f>
        <v>1496</v>
      </c>
      <c r="D70" s="122"/>
      <c r="E70" s="122"/>
      <c r="F70" s="122"/>
      <c r="G70" s="157">
        <f>G43+G44++G45+G49+G50+G51+G52+G53+G54+G59+G65+G66+G67</f>
        <v>1461.1899999999998</v>
      </c>
      <c r="H70" s="157">
        <f>H69+H62+H56+H46</f>
        <v>1847</v>
      </c>
      <c r="I70" s="122"/>
      <c r="J70" s="122"/>
      <c r="K70" s="122"/>
      <c r="L70" s="157">
        <f>L43+L44+L45+L49+L50+L51+L52+L53+L54+L59+L61+L65+L66+L67</f>
        <v>1758.83</v>
      </c>
    </row>
    <row r="71" spans="1:12" s="87" customFormat="1" x14ac:dyDescent="0.25"/>
    <row r="72" spans="1:12" s="87" customFormat="1" ht="15" customHeight="1" x14ac:dyDescent="0.25">
      <c r="A72" s="232">
        <v>45572</v>
      </c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1"/>
    </row>
    <row r="73" spans="1:12" s="87" customFormat="1" ht="15" customHeight="1" x14ac:dyDescent="0.25">
      <c r="A73" s="229" t="s">
        <v>116</v>
      </c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1"/>
    </row>
    <row r="74" spans="1:12" s="66" customFormat="1" ht="15.75" customHeight="1" x14ac:dyDescent="0.25">
      <c r="A74" s="6">
        <v>168</v>
      </c>
      <c r="B74" s="11" t="s">
        <v>77</v>
      </c>
      <c r="C74" s="3">
        <v>150</v>
      </c>
      <c r="D74" s="3">
        <v>3.84</v>
      </c>
      <c r="E74" s="3">
        <v>4.97</v>
      </c>
      <c r="F74" s="3">
        <v>24.46</v>
      </c>
      <c r="G74" s="3">
        <v>157.6</v>
      </c>
      <c r="H74" s="3">
        <v>180</v>
      </c>
      <c r="I74" s="3">
        <v>4.6100000000000003</v>
      </c>
      <c r="J74" s="3">
        <v>5.97</v>
      </c>
      <c r="K74" s="3">
        <v>29.35</v>
      </c>
      <c r="L74" s="3">
        <v>189.12</v>
      </c>
    </row>
    <row r="75" spans="1:12" s="66" customFormat="1" ht="15.75" customHeight="1" x14ac:dyDescent="0.25">
      <c r="A75" s="6">
        <v>1</v>
      </c>
      <c r="B75" s="12" t="s">
        <v>110</v>
      </c>
      <c r="C75" s="6">
        <v>36</v>
      </c>
      <c r="D75" s="6">
        <v>2.17</v>
      </c>
      <c r="E75" s="6">
        <v>6.79</v>
      </c>
      <c r="F75" s="6">
        <v>13.15</v>
      </c>
      <c r="G75" s="6">
        <v>122.4</v>
      </c>
      <c r="H75" s="6">
        <v>37</v>
      </c>
      <c r="I75" s="6">
        <v>2.2599999999999998</v>
      </c>
      <c r="J75" s="6">
        <v>6.98</v>
      </c>
      <c r="K75" s="6">
        <v>13.52</v>
      </c>
      <c r="L75" s="6">
        <v>125.8</v>
      </c>
    </row>
    <row r="76" spans="1:12" s="66" customFormat="1" ht="15.75" customHeight="1" x14ac:dyDescent="0.25">
      <c r="A76" s="6">
        <v>414</v>
      </c>
      <c r="B76" s="11" t="s">
        <v>24</v>
      </c>
      <c r="C76" s="3">
        <v>150</v>
      </c>
      <c r="D76" s="3">
        <v>2.09</v>
      </c>
      <c r="E76" s="3">
        <v>2.39</v>
      </c>
      <c r="F76" s="3">
        <v>14.78</v>
      </c>
      <c r="G76" s="3">
        <v>89.02</v>
      </c>
      <c r="H76" s="3">
        <v>200</v>
      </c>
      <c r="I76" s="3">
        <v>2.79</v>
      </c>
      <c r="J76" s="3">
        <v>3.19</v>
      </c>
      <c r="K76" s="3">
        <v>19.71</v>
      </c>
      <c r="L76" s="3">
        <v>118.69</v>
      </c>
    </row>
    <row r="77" spans="1:12" s="87" customFormat="1" ht="15" customHeight="1" x14ac:dyDescent="0.25">
      <c r="A77" s="48" t="s">
        <v>111</v>
      </c>
      <c r="B77" s="154"/>
      <c r="C77" s="53">
        <f t="shared" ref="C77:H77" si="7">SUM(C74:C76)</f>
        <v>336</v>
      </c>
      <c r="D77" s="53">
        <f t="shared" si="7"/>
        <v>8.1</v>
      </c>
      <c r="E77" s="53">
        <f t="shared" si="7"/>
        <v>14.15</v>
      </c>
      <c r="F77" s="53">
        <f t="shared" si="7"/>
        <v>52.39</v>
      </c>
      <c r="G77" s="53">
        <f t="shared" si="7"/>
        <v>369.02</v>
      </c>
      <c r="H77" s="53">
        <f t="shared" si="7"/>
        <v>417</v>
      </c>
      <c r="I77" s="53">
        <f>SUM(I74:I76)</f>
        <v>9.66</v>
      </c>
      <c r="J77" s="53">
        <f>SUM(J74:J76)</f>
        <v>16.14</v>
      </c>
      <c r="K77" s="53">
        <f>SUM(K74:K76)</f>
        <v>62.580000000000005</v>
      </c>
      <c r="L77" s="53">
        <f>SUM(L74:L76)</f>
        <v>433.61</v>
      </c>
    </row>
    <row r="78" spans="1:12" s="87" customFormat="1" ht="15" customHeight="1" x14ac:dyDescent="0.25">
      <c r="A78" s="155"/>
      <c r="B78" s="155"/>
      <c r="C78" s="155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1:12" s="87" customFormat="1" ht="15" customHeight="1" x14ac:dyDescent="0.25">
      <c r="A79" s="229" t="s">
        <v>117</v>
      </c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1"/>
    </row>
    <row r="80" spans="1:12" s="66" customFormat="1" x14ac:dyDescent="0.25">
      <c r="A80" s="6">
        <v>80</v>
      </c>
      <c r="B80" s="11" t="s">
        <v>53</v>
      </c>
      <c r="C80" s="3">
        <v>150</v>
      </c>
      <c r="D80" s="3">
        <v>3.02</v>
      </c>
      <c r="E80" s="3">
        <v>6.78</v>
      </c>
      <c r="F80" s="3">
        <v>19.43</v>
      </c>
      <c r="G80" s="3">
        <v>89.76</v>
      </c>
      <c r="H80" s="3">
        <v>200</v>
      </c>
      <c r="I80" s="3">
        <v>4.03</v>
      </c>
      <c r="J80" s="3">
        <v>9.0399999999999991</v>
      </c>
      <c r="K80" s="3">
        <v>25.91</v>
      </c>
      <c r="L80" s="3">
        <v>119.68</v>
      </c>
    </row>
    <row r="81" spans="1:12" s="66" customFormat="1" ht="15" customHeight="1" x14ac:dyDescent="0.25">
      <c r="A81" s="6">
        <v>292</v>
      </c>
      <c r="B81" s="11" t="s">
        <v>54</v>
      </c>
      <c r="C81" s="6">
        <v>200</v>
      </c>
      <c r="D81" s="3">
        <v>22.51</v>
      </c>
      <c r="E81" s="3">
        <v>18.600000000000001</v>
      </c>
      <c r="F81" s="3">
        <v>25.72</v>
      </c>
      <c r="G81" s="3">
        <v>299.10000000000002</v>
      </c>
      <c r="H81" s="6">
        <v>220</v>
      </c>
      <c r="I81" s="3">
        <v>24.76</v>
      </c>
      <c r="J81" s="3">
        <v>20.46</v>
      </c>
      <c r="K81" s="3">
        <v>28.29</v>
      </c>
      <c r="L81" s="3">
        <v>329.01</v>
      </c>
    </row>
    <row r="82" spans="1:12" s="66" customFormat="1" ht="15.75" customHeight="1" x14ac:dyDescent="0.25">
      <c r="A82" s="6">
        <v>394</v>
      </c>
      <c r="B82" s="10" t="s">
        <v>15</v>
      </c>
      <c r="C82" s="3">
        <v>200</v>
      </c>
      <c r="D82" s="3">
        <v>0.56000000000000005</v>
      </c>
      <c r="E82" s="3">
        <v>0</v>
      </c>
      <c r="F82" s="3">
        <v>27.89</v>
      </c>
      <c r="G82" s="3">
        <v>113.79</v>
      </c>
      <c r="H82" s="3">
        <v>200</v>
      </c>
      <c r="I82" s="3">
        <v>0.56000000000000005</v>
      </c>
      <c r="J82" s="3">
        <v>0</v>
      </c>
      <c r="K82" s="3">
        <v>27.89</v>
      </c>
      <c r="L82" s="3">
        <v>113.79</v>
      </c>
    </row>
    <row r="83" spans="1:12" s="66" customFormat="1" x14ac:dyDescent="0.25">
      <c r="A83" s="6" t="s">
        <v>113</v>
      </c>
      <c r="B83" s="10" t="s">
        <v>124</v>
      </c>
      <c r="C83" s="3">
        <v>40</v>
      </c>
      <c r="D83" s="3">
        <v>2.8</v>
      </c>
      <c r="E83" s="3">
        <v>0.28000000000000003</v>
      </c>
      <c r="F83" s="3">
        <v>19.96</v>
      </c>
      <c r="G83" s="3">
        <v>96</v>
      </c>
      <c r="H83" s="3">
        <v>50</v>
      </c>
      <c r="I83" s="3">
        <v>3.5</v>
      </c>
      <c r="J83" s="3">
        <v>0.35</v>
      </c>
      <c r="K83" s="3">
        <v>24.95</v>
      </c>
      <c r="L83" s="3">
        <v>120</v>
      </c>
    </row>
    <row r="84" spans="1:12" s="66" customFormat="1" ht="15.75" customHeight="1" x14ac:dyDescent="0.25">
      <c r="A84" s="6"/>
      <c r="B84" s="10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s="66" customFormat="1" x14ac:dyDescent="0.25">
      <c r="A85" s="6"/>
      <c r="B85" s="10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s="87" customFormat="1" ht="15" customHeight="1" x14ac:dyDescent="0.25">
      <c r="A86" s="48" t="s">
        <v>111</v>
      </c>
      <c r="B86" s="154"/>
      <c r="C86" s="53">
        <f t="shared" ref="C86:L86" si="8">SUM(C80:C85)</f>
        <v>590</v>
      </c>
      <c r="D86" s="53">
        <f t="shared" si="8"/>
        <v>28.89</v>
      </c>
      <c r="E86" s="53">
        <f t="shared" si="8"/>
        <v>25.660000000000004</v>
      </c>
      <c r="F86" s="53">
        <f t="shared" si="8"/>
        <v>93</v>
      </c>
      <c r="G86" s="53">
        <f t="shared" si="8"/>
        <v>598.65000000000009</v>
      </c>
      <c r="H86" s="53">
        <f t="shared" si="8"/>
        <v>670</v>
      </c>
      <c r="I86" s="53">
        <f t="shared" si="8"/>
        <v>32.85</v>
      </c>
      <c r="J86" s="53">
        <f t="shared" si="8"/>
        <v>29.85</v>
      </c>
      <c r="K86" s="53">
        <f t="shared" si="8"/>
        <v>107.04</v>
      </c>
      <c r="L86" s="53">
        <f t="shared" si="8"/>
        <v>682.48</v>
      </c>
    </row>
    <row r="87" spans="1:12" s="87" customFormat="1" ht="15" customHeight="1" x14ac:dyDescent="0.25">
      <c r="A87" s="155"/>
      <c r="B87" s="155"/>
      <c r="C87" s="155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1:12" s="87" customFormat="1" ht="15" customHeight="1" x14ac:dyDescent="0.25">
      <c r="A88" s="229" t="s">
        <v>125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1"/>
    </row>
    <row r="89" spans="1:12" s="66" customFormat="1" ht="15.75" customHeight="1" x14ac:dyDescent="0.25">
      <c r="A89" s="6" t="s">
        <v>113</v>
      </c>
      <c r="B89" s="59" t="s">
        <v>319</v>
      </c>
      <c r="C89" s="6">
        <v>200</v>
      </c>
      <c r="D89" s="6">
        <v>6</v>
      </c>
      <c r="E89" s="6">
        <v>6.4</v>
      </c>
      <c r="F89" s="6">
        <v>9.4</v>
      </c>
      <c r="G89" s="6">
        <v>116</v>
      </c>
      <c r="H89" s="6">
        <v>200</v>
      </c>
      <c r="I89" s="6">
        <v>6</v>
      </c>
      <c r="J89" s="6">
        <v>6.4</v>
      </c>
      <c r="K89" s="6">
        <v>9.4</v>
      </c>
      <c r="L89" s="6">
        <v>116</v>
      </c>
    </row>
    <row r="90" spans="1:12" s="66" customFormat="1" x14ac:dyDescent="0.25">
      <c r="A90" s="39"/>
      <c r="B90" s="11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s="87" customFormat="1" ht="15" customHeight="1" x14ac:dyDescent="0.25">
      <c r="A91" s="48" t="s">
        <v>111</v>
      </c>
      <c r="B91" s="154"/>
      <c r="C91" s="53">
        <f t="shared" ref="C91:L91" si="9">SUM(C89:C89)</f>
        <v>200</v>
      </c>
      <c r="D91" s="53">
        <f t="shared" si="9"/>
        <v>6</v>
      </c>
      <c r="E91" s="53">
        <f t="shared" si="9"/>
        <v>6.4</v>
      </c>
      <c r="F91" s="53">
        <f t="shared" si="9"/>
        <v>9.4</v>
      </c>
      <c r="G91" s="53">
        <f t="shared" si="9"/>
        <v>116</v>
      </c>
      <c r="H91" s="53">
        <f t="shared" si="9"/>
        <v>200</v>
      </c>
      <c r="I91" s="53">
        <f t="shared" si="9"/>
        <v>6</v>
      </c>
      <c r="J91" s="53">
        <f t="shared" si="9"/>
        <v>6.4</v>
      </c>
      <c r="K91" s="53">
        <f t="shared" si="9"/>
        <v>9.4</v>
      </c>
      <c r="L91" s="53">
        <f t="shared" si="9"/>
        <v>116</v>
      </c>
    </row>
    <row r="92" spans="1:12" s="87" customFormat="1" ht="15" customHeight="1" x14ac:dyDescent="0.2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1:12" s="87" customFormat="1" ht="15" customHeight="1" x14ac:dyDescent="0.25">
      <c r="A93" s="229" t="s">
        <v>129</v>
      </c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1"/>
    </row>
    <row r="94" spans="1:12" s="66" customFormat="1" ht="15.75" customHeight="1" x14ac:dyDescent="0.25">
      <c r="A94" s="6">
        <v>220</v>
      </c>
      <c r="B94" s="11" t="s">
        <v>64</v>
      </c>
      <c r="C94" s="3">
        <v>150</v>
      </c>
      <c r="D94" s="3">
        <v>7.56</v>
      </c>
      <c r="E94" s="3">
        <v>10.39</v>
      </c>
      <c r="F94" s="3">
        <v>0.79</v>
      </c>
      <c r="G94" s="3">
        <v>228.45</v>
      </c>
      <c r="H94" s="3">
        <v>200</v>
      </c>
      <c r="I94" s="3">
        <v>10.1</v>
      </c>
      <c r="J94" s="3">
        <v>13.85</v>
      </c>
      <c r="K94" s="3">
        <v>1.1000000000000001</v>
      </c>
      <c r="L94" s="3">
        <v>304.60000000000002</v>
      </c>
    </row>
    <row r="95" spans="1:12" s="66" customFormat="1" ht="15.75" customHeight="1" x14ac:dyDescent="0.25">
      <c r="A95" s="6" t="s">
        <v>113</v>
      </c>
      <c r="B95" s="12" t="s">
        <v>164</v>
      </c>
      <c r="C95" s="6">
        <v>30</v>
      </c>
      <c r="D95" s="6">
        <v>1.26</v>
      </c>
      <c r="E95" s="6">
        <v>6.36</v>
      </c>
      <c r="F95" s="6">
        <v>19.2</v>
      </c>
      <c r="G95" s="6">
        <v>137.1</v>
      </c>
      <c r="H95" s="6">
        <v>30</v>
      </c>
      <c r="I95" s="6">
        <v>1.26</v>
      </c>
      <c r="J95" s="6">
        <v>6.36</v>
      </c>
      <c r="K95" s="6">
        <v>19.2</v>
      </c>
      <c r="L95" s="6">
        <v>137.1</v>
      </c>
    </row>
    <row r="96" spans="1:12" s="66" customFormat="1" x14ac:dyDescent="0.25">
      <c r="A96" s="6">
        <v>412</v>
      </c>
      <c r="B96" s="10" t="s">
        <v>12</v>
      </c>
      <c r="C96" s="3">
        <v>150</v>
      </c>
      <c r="D96" s="3">
        <v>0.05</v>
      </c>
      <c r="E96" s="3">
        <v>0.01</v>
      </c>
      <c r="F96" s="3">
        <v>11.48</v>
      </c>
      <c r="G96" s="3">
        <v>46.22</v>
      </c>
      <c r="H96" s="3">
        <v>200</v>
      </c>
      <c r="I96" s="3">
        <v>0.1</v>
      </c>
      <c r="J96" s="3">
        <v>0.01</v>
      </c>
      <c r="K96" s="3">
        <v>15.31</v>
      </c>
      <c r="L96" s="3">
        <v>61.63</v>
      </c>
    </row>
    <row r="97" spans="1:12" s="87" customFormat="1" ht="15" customHeight="1" x14ac:dyDescent="0.25">
      <c r="A97" s="48" t="s">
        <v>111</v>
      </c>
      <c r="B97" s="154"/>
      <c r="C97" s="53">
        <f t="shared" ref="C97:L97" si="10">SUM(C94:C96)</f>
        <v>330</v>
      </c>
      <c r="D97" s="53">
        <f t="shared" si="10"/>
        <v>8.870000000000001</v>
      </c>
      <c r="E97" s="53">
        <f t="shared" si="10"/>
        <v>16.760000000000002</v>
      </c>
      <c r="F97" s="53">
        <f t="shared" si="10"/>
        <v>31.47</v>
      </c>
      <c r="G97" s="53">
        <f t="shared" si="10"/>
        <v>411.77</v>
      </c>
      <c r="H97" s="53">
        <f t="shared" si="10"/>
        <v>430</v>
      </c>
      <c r="I97" s="53">
        <f t="shared" si="10"/>
        <v>11.459999999999999</v>
      </c>
      <c r="J97" s="53">
        <f t="shared" si="10"/>
        <v>20.220000000000002</v>
      </c>
      <c r="K97" s="53">
        <f t="shared" si="10"/>
        <v>35.61</v>
      </c>
      <c r="L97" s="53">
        <f t="shared" si="10"/>
        <v>503.33000000000004</v>
      </c>
    </row>
    <row r="98" spans="1:12" s="87" customFormat="1" ht="15" customHeight="1" x14ac:dyDescent="0.25">
      <c r="A98" s="157" t="s">
        <v>131</v>
      </c>
      <c r="B98" s="122"/>
      <c r="C98" s="157">
        <f>C97+C91+C86+C77</f>
        <v>1456</v>
      </c>
      <c r="D98" s="122"/>
      <c r="E98" s="122"/>
      <c r="F98" s="122"/>
      <c r="G98" s="157">
        <f>G74+G75+G76+G80+G81+G82+G83+G84+G85+G89+G90+G94+G95+G96</f>
        <v>1495.44</v>
      </c>
      <c r="H98" s="157">
        <f>H97+H91+H86+H77</f>
        <v>1717</v>
      </c>
      <c r="I98" s="122"/>
      <c r="J98" s="122"/>
      <c r="K98" s="122"/>
      <c r="L98" s="157">
        <f>L74+L75+L76+L80+L81+L82+L83+L84+L85+L89+L90+L94+L95+L96</f>
        <v>1735.42</v>
      </c>
    </row>
    <row r="99" spans="1:12" s="87" customFormat="1" x14ac:dyDescent="0.25"/>
    <row r="100" spans="1:12" s="87" customFormat="1" ht="15" customHeight="1" x14ac:dyDescent="0.25">
      <c r="A100" s="232">
        <v>45573</v>
      </c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1"/>
    </row>
    <row r="101" spans="1:12" s="87" customFormat="1" ht="15" customHeight="1" x14ac:dyDescent="0.25">
      <c r="A101" s="229" t="s">
        <v>116</v>
      </c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1"/>
    </row>
    <row r="102" spans="1:12" s="66" customFormat="1" ht="15.75" customHeight="1" x14ac:dyDescent="0.25">
      <c r="A102" s="6">
        <v>168</v>
      </c>
      <c r="B102" s="11" t="s">
        <v>48</v>
      </c>
      <c r="C102" s="3">
        <v>150</v>
      </c>
      <c r="D102" s="3">
        <v>5.3</v>
      </c>
      <c r="E102" s="3">
        <v>4.88</v>
      </c>
      <c r="F102" s="3">
        <v>28.93</v>
      </c>
      <c r="G102" s="3">
        <v>180.64</v>
      </c>
      <c r="H102" s="3">
        <v>180</v>
      </c>
      <c r="I102" s="3">
        <v>6.39</v>
      </c>
      <c r="J102" s="3">
        <v>5.86</v>
      </c>
      <c r="K102" s="3">
        <v>34.72</v>
      </c>
      <c r="L102" s="3">
        <v>216.77</v>
      </c>
    </row>
    <row r="103" spans="1:12" s="66" customFormat="1" ht="15.75" customHeight="1" x14ac:dyDescent="0.25">
      <c r="A103" s="6">
        <v>2</v>
      </c>
      <c r="B103" s="64" t="s">
        <v>135</v>
      </c>
      <c r="C103" s="6">
        <v>42</v>
      </c>
      <c r="D103" s="6">
        <v>2.17</v>
      </c>
      <c r="E103" s="6">
        <v>6.79</v>
      </c>
      <c r="F103" s="6">
        <v>13.15</v>
      </c>
      <c r="G103" s="6">
        <v>136.91999999999999</v>
      </c>
      <c r="H103" s="6">
        <v>44</v>
      </c>
      <c r="I103" s="6">
        <v>2.2599999999999998</v>
      </c>
      <c r="J103" s="6">
        <v>6.98</v>
      </c>
      <c r="K103" s="6">
        <v>13.52</v>
      </c>
      <c r="L103" s="6">
        <v>142.74</v>
      </c>
    </row>
    <row r="104" spans="1:12" s="87" customFormat="1" ht="15" customHeight="1" x14ac:dyDescent="0.25">
      <c r="A104" s="53">
        <v>410</v>
      </c>
      <c r="B104" s="10" t="s">
        <v>130</v>
      </c>
      <c r="C104" s="32">
        <v>150</v>
      </c>
      <c r="D104" s="32">
        <v>4.4999999999999998E-2</v>
      </c>
      <c r="E104" s="32">
        <v>0</v>
      </c>
      <c r="F104" s="32">
        <v>4.51</v>
      </c>
      <c r="G104" s="32">
        <v>18.239999999999998</v>
      </c>
      <c r="H104" s="32">
        <v>200</v>
      </c>
      <c r="I104" s="32">
        <v>0.06</v>
      </c>
      <c r="J104" s="32">
        <v>0</v>
      </c>
      <c r="K104" s="32">
        <v>6.02</v>
      </c>
      <c r="L104" s="32">
        <v>24.32</v>
      </c>
    </row>
    <row r="105" spans="1:12" s="87" customFormat="1" ht="15" customHeight="1" x14ac:dyDescent="0.25">
      <c r="A105" s="48" t="s">
        <v>111</v>
      </c>
      <c r="B105" s="154"/>
      <c r="C105" s="53">
        <f t="shared" ref="C105:H105" si="11">SUM(C102:C104)</f>
        <v>342</v>
      </c>
      <c r="D105" s="53">
        <f t="shared" si="11"/>
        <v>7.5149999999999997</v>
      </c>
      <c r="E105" s="53">
        <f t="shared" si="11"/>
        <v>11.67</v>
      </c>
      <c r="F105" s="53">
        <f t="shared" si="11"/>
        <v>46.589999999999996</v>
      </c>
      <c r="G105" s="53">
        <f t="shared" si="11"/>
        <v>335.79999999999995</v>
      </c>
      <c r="H105" s="53">
        <f t="shared" si="11"/>
        <v>424</v>
      </c>
      <c r="I105" s="53">
        <f>SUM(I102:I104)</f>
        <v>8.7099999999999991</v>
      </c>
      <c r="J105" s="53">
        <f>SUM(J102:J104)</f>
        <v>12.84</v>
      </c>
      <c r="K105" s="53">
        <f>SUM(K102:K104)</f>
        <v>54.259999999999991</v>
      </c>
      <c r="L105" s="53">
        <f>SUM(L102:L104)</f>
        <v>383.83</v>
      </c>
    </row>
    <row r="106" spans="1:12" s="87" customFormat="1" ht="15" customHeight="1" x14ac:dyDescent="0.25">
      <c r="A106" s="155"/>
      <c r="B106" s="155"/>
      <c r="C106" s="155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1:12" s="87" customFormat="1" ht="15" customHeight="1" x14ac:dyDescent="0.25">
      <c r="A107" s="229" t="s">
        <v>117</v>
      </c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1"/>
    </row>
    <row r="108" spans="1:12" s="66" customFormat="1" ht="15" customHeight="1" x14ac:dyDescent="0.25">
      <c r="A108" s="6">
        <v>91</v>
      </c>
      <c r="B108" s="12" t="s">
        <v>85</v>
      </c>
      <c r="C108" s="3">
        <v>150</v>
      </c>
      <c r="D108" s="3">
        <v>6</v>
      </c>
      <c r="E108" s="3">
        <v>8.85</v>
      </c>
      <c r="F108" s="3">
        <v>9.24</v>
      </c>
      <c r="G108" s="3">
        <v>155.24</v>
      </c>
      <c r="H108" s="3">
        <v>200</v>
      </c>
      <c r="I108" s="3">
        <v>8</v>
      </c>
      <c r="J108" s="3">
        <v>11.8</v>
      </c>
      <c r="K108" s="3">
        <v>12.32</v>
      </c>
      <c r="L108" s="3">
        <v>206.99</v>
      </c>
    </row>
    <row r="109" spans="1:12" s="66" customFormat="1" x14ac:dyDescent="0.25">
      <c r="A109" s="6">
        <v>321</v>
      </c>
      <c r="B109" s="12" t="s">
        <v>162</v>
      </c>
      <c r="C109" s="6">
        <v>200</v>
      </c>
      <c r="D109" s="6">
        <v>16.940000000000001</v>
      </c>
      <c r="E109" s="6">
        <v>14.65</v>
      </c>
      <c r="F109" s="6">
        <v>30.09</v>
      </c>
      <c r="G109" s="6">
        <v>316.8</v>
      </c>
      <c r="H109" s="6">
        <v>220</v>
      </c>
      <c r="I109" s="6">
        <v>18.89</v>
      </c>
      <c r="J109" s="6">
        <v>15.94</v>
      </c>
      <c r="K109" s="6">
        <v>33.44</v>
      </c>
      <c r="L109" s="6">
        <v>352</v>
      </c>
    </row>
    <row r="110" spans="1:12" s="66" customFormat="1" ht="15.75" customHeight="1" x14ac:dyDescent="0.25">
      <c r="A110" s="6">
        <v>34</v>
      </c>
      <c r="B110" s="11" t="s">
        <v>37</v>
      </c>
      <c r="C110" s="3">
        <v>40</v>
      </c>
      <c r="D110" s="3">
        <v>0.88</v>
      </c>
      <c r="E110" s="3">
        <v>2.68</v>
      </c>
      <c r="F110" s="3">
        <v>4.12</v>
      </c>
      <c r="G110" s="3">
        <v>44</v>
      </c>
      <c r="H110" s="3">
        <v>50</v>
      </c>
      <c r="I110" s="3">
        <v>1.1000000000000001</v>
      </c>
      <c r="J110" s="3">
        <v>3.35</v>
      </c>
      <c r="K110" s="3">
        <v>5.15</v>
      </c>
      <c r="L110" s="3">
        <v>55</v>
      </c>
    </row>
    <row r="111" spans="1:12" s="66" customFormat="1" ht="15.75" customHeight="1" x14ac:dyDescent="0.25">
      <c r="A111" s="6">
        <v>394</v>
      </c>
      <c r="B111" s="11" t="s">
        <v>55</v>
      </c>
      <c r="C111" s="3">
        <v>150</v>
      </c>
      <c r="D111" s="3">
        <v>0.12</v>
      </c>
      <c r="E111" s="3">
        <v>0</v>
      </c>
      <c r="F111" s="3">
        <v>11.24</v>
      </c>
      <c r="G111" s="3">
        <v>45.48</v>
      </c>
      <c r="H111" s="3">
        <v>200</v>
      </c>
      <c r="I111" s="3">
        <v>0.16</v>
      </c>
      <c r="J111" s="3">
        <v>0</v>
      </c>
      <c r="K111" s="3">
        <v>14.99</v>
      </c>
      <c r="L111" s="3">
        <v>60.64</v>
      </c>
    </row>
    <row r="112" spans="1:12" s="66" customFormat="1" x14ac:dyDescent="0.25">
      <c r="A112" s="6" t="s">
        <v>113</v>
      </c>
      <c r="B112" s="10" t="s">
        <v>124</v>
      </c>
      <c r="C112" s="3">
        <v>40</v>
      </c>
      <c r="D112" s="3">
        <v>2.8</v>
      </c>
      <c r="E112" s="3">
        <v>0.28000000000000003</v>
      </c>
      <c r="F112" s="3">
        <v>19.96</v>
      </c>
      <c r="G112" s="3">
        <v>96</v>
      </c>
      <c r="H112" s="3">
        <v>50</v>
      </c>
      <c r="I112" s="3">
        <v>3.5</v>
      </c>
      <c r="J112" s="3">
        <v>0.35</v>
      </c>
      <c r="K112" s="3">
        <v>24.95</v>
      </c>
      <c r="L112" s="3">
        <v>120</v>
      </c>
    </row>
    <row r="113" spans="1:12" s="66" customFormat="1" x14ac:dyDescent="0.25">
      <c r="A113" s="6"/>
      <c r="B113" s="10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66" customFormat="1" x14ac:dyDescent="0.25">
      <c r="A114" s="6"/>
      <c r="B114" s="10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87" customFormat="1" ht="15" customHeight="1" x14ac:dyDescent="0.25">
      <c r="A115" s="48" t="s">
        <v>111</v>
      </c>
      <c r="B115" s="154"/>
      <c r="C115" s="53">
        <f t="shared" ref="C115:K115" si="12">SUM(C108:C114)</f>
        <v>580</v>
      </c>
      <c r="D115" s="53">
        <f t="shared" si="12"/>
        <v>26.740000000000002</v>
      </c>
      <c r="E115" s="53">
        <f t="shared" si="12"/>
        <v>26.46</v>
      </c>
      <c r="F115" s="53">
        <f t="shared" si="12"/>
        <v>74.650000000000006</v>
      </c>
      <c r="G115" s="53">
        <f t="shared" si="12"/>
        <v>657.52</v>
      </c>
      <c r="H115" s="53">
        <f t="shared" si="12"/>
        <v>720</v>
      </c>
      <c r="I115" s="53">
        <f t="shared" si="12"/>
        <v>31.650000000000002</v>
      </c>
      <c r="J115" s="53">
        <f t="shared" si="12"/>
        <v>31.440000000000005</v>
      </c>
      <c r="K115" s="53">
        <f t="shared" si="12"/>
        <v>90.85</v>
      </c>
      <c r="L115" s="53">
        <f>SUM(L108:L114)</f>
        <v>794.63</v>
      </c>
    </row>
    <row r="116" spans="1:12" s="87" customFormat="1" ht="15" customHeight="1" x14ac:dyDescent="0.25">
      <c r="A116" s="155"/>
      <c r="B116" s="155"/>
      <c r="C116" s="155"/>
      <c r="D116" s="156"/>
      <c r="E116" s="156"/>
      <c r="F116" s="156"/>
      <c r="G116" s="156"/>
      <c r="H116" s="156"/>
      <c r="I116" s="156"/>
      <c r="J116" s="156"/>
      <c r="K116" s="156"/>
      <c r="L116" s="156"/>
    </row>
    <row r="117" spans="1:12" s="87" customFormat="1" ht="15" customHeight="1" x14ac:dyDescent="0.25">
      <c r="A117" s="229" t="s">
        <v>125</v>
      </c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1"/>
    </row>
    <row r="118" spans="1:12" s="66" customFormat="1" ht="15.75" customHeight="1" x14ac:dyDescent="0.25">
      <c r="A118" s="6" t="s">
        <v>113</v>
      </c>
      <c r="B118" s="11" t="s">
        <v>30</v>
      </c>
      <c r="C118" s="3">
        <v>200</v>
      </c>
      <c r="D118" s="3">
        <v>0.8</v>
      </c>
      <c r="E118" s="3">
        <v>0</v>
      </c>
      <c r="F118" s="3">
        <v>22.6</v>
      </c>
      <c r="G118" s="3">
        <v>92</v>
      </c>
      <c r="H118" s="3">
        <v>200</v>
      </c>
      <c r="I118" s="3">
        <v>0.8</v>
      </c>
      <c r="J118" s="3">
        <v>0</v>
      </c>
      <c r="K118" s="3">
        <v>22.6</v>
      </c>
      <c r="L118" s="3">
        <v>92</v>
      </c>
    </row>
    <row r="119" spans="1:12" s="66" customFormat="1" x14ac:dyDescent="0.25">
      <c r="A119" s="39"/>
      <c r="B119" s="11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87" customFormat="1" ht="15" customHeight="1" x14ac:dyDescent="0.25">
      <c r="A120" s="233" t="s">
        <v>111</v>
      </c>
      <c r="B120" s="234"/>
      <c r="C120" s="235"/>
      <c r="D120" s="53">
        <f t="shared" ref="D120:K120" si="13">SUM(D118:D118)</f>
        <v>0.8</v>
      </c>
      <c r="E120" s="53">
        <f t="shared" si="13"/>
        <v>0</v>
      </c>
      <c r="F120" s="53">
        <f t="shared" si="13"/>
        <v>22.6</v>
      </c>
      <c r="G120" s="53">
        <f>G118+G119</f>
        <v>92</v>
      </c>
      <c r="H120" s="53">
        <f t="shared" si="13"/>
        <v>200</v>
      </c>
      <c r="I120" s="53">
        <f t="shared" si="13"/>
        <v>0.8</v>
      </c>
      <c r="J120" s="53">
        <f t="shared" si="13"/>
        <v>0</v>
      </c>
      <c r="K120" s="53">
        <f t="shared" si="13"/>
        <v>22.6</v>
      </c>
      <c r="L120" s="53">
        <f>L118+L119</f>
        <v>92</v>
      </c>
    </row>
    <row r="121" spans="1:12" s="87" customFormat="1" ht="15" customHeight="1" x14ac:dyDescent="0.25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</row>
    <row r="122" spans="1:12" s="87" customFormat="1" ht="15" customHeight="1" x14ac:dyDescent="0.25">
      <c r="A122" s="229" t="s">
        <v>129</v>
      </c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1"/>
    </row>
    <row r="123" spans="1:12" s="66" customFormat="1" ht="15.75" customHeight="1" x14ac:dyDescent="0.25">
      <c r="A123" s="6">
        <v>217</v>
      </c>
      <c r="B123" s="12" t="s">
        <v>94</v>
      </c>
      <c r="C123" s="6">
        <v>150</v>
      </c>
      <c r="D123" s="6">
        <v>6.3</v>
      </c>
      <c r="E123" s="6">
        <v>5.25</v>
      </c>
      <c r="F123" s="6">
        <v>18.600000000000001</v>
      </c>
      <c r="G123" s="6">
        <v>147.9</v>
      </c>
      <c r="H123" s="6">
        <v>200</v>
      </c>
      <c r="I123" s="6">
        <v>8.4</v>
      </c>
      <c r="J123" s="6">
        <v>7</v>
      </c>
      <c r="K123" s="6">
        <v>24.8</v>
      </c>
      <c r="L123" s="6">
        <v>197.2</v>
      </c>
    </row>
    <row r="124" spans="1:12" s="66" customFormat="1" ht="15.75" customHeight="1" x14ac:dyDescent="0.25">
      <c r="A124" s="6">
        <v>492</v>
      </c>
      <c r="B124" s="12" t="s">
        <v>18</v>
      </c>
      <c r="C124" s="6">
        <v>40</v>
      </c>
      <c r="D124" s="6">
        <v>2.72</v>
      </c>
      <c r="E124" s="6">
        <v>4.68</v>
      </c>
      <c r="F124" s="6">
        <v>27.06</v>
      </c>
      <c r="G124" s="6">
        <v>161.4</v>
      </c>
      <c r="H124" s="6">
        <v>60</v>
      </c>
      <c r="I124" s="6">
        <v>4.09</v>
      </c>
      <c r="J124" s="6">
        <v>7.02</v>
      </c>
      <c r="K124" s="6">
        <v>40.590000000000003</v>
      </c>
      <c r="L124" s="6">
        <v>242.1</v>
      </c>
    </row>
    <row r="125" spans="1:12" s="87" customFormat="1" ht="15" customHeight="1" x14ac:dyDescent="0.25">
      <c r="A125" s="53">
        <v>410</v>
      </c>
      <c r="B125" s="10" t="s">
        <v>130</v>
      </c>
      <c r="C125" s="32">
        <v>150</v>
      </c>
      <c r="D125" s="32">
        <v>4.4999999999999998E-2</v>
      </c>
      <c r="E125" s="32">
        <v>0</v>
      </c>
      <c r="F125" s="32">
        <v>4.51</v>
      </c>
      <c r="G125" s="32">
        <v>18.239999999999998</v>
      </c>
      <c r="H125" s="32">
        <v>200</v>
      </c>
      <c r="I125" s="32">
        <v>0.06</v>
      </c>
      <c r="J125" s="32">
        <v>0</v>
      </c>
      <c r="K125" s="32">
        <v>6.02</v>
      </c>
      <c r="L125" s="32">
        <v>24.32</v>
      </c>
    </row>
    <row r="126" spans="1:12" s="66" customFormat="1" x14ac:dyDescent="0.25">
      <c r="A126" s="6"/>
      <c r="B126" s="10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87" customFormat="1" ht="15" customHeight="1" x14ac:dyDescent="0.25">
      <c r="A127" s="12" t="s">
        <v>111</v>
      </c>
      <c r="B127" s="12"/>
      <c r="C127" s="53">
        <f t="shared" ref="C127:K127" si="14">SUM(C123:C126)</f>
        <v>340</v>
      </c>
      <c r="D127" s="53">
        <f t="shared" si="14"/>
        <v>9.0649999999999995</v>
      </c>
      <c r="E127" s="53">
        <f t="shared" si="14"/>
        <v>9.93</v>
      </c>
      <c r="F127" s="53">
        <f t="shared" si="14"/>
        <v>50.169999999999995</v>
      </c>
      <c r="G127" s="53">
        <f t="shared" si="14"/>
        <v>327.54000000000002</v>
      </c>
      <c r="H127" s="53">
        <f t="shared" si="14"/>
        <v>460</v>
      </c>
      <c r="I127" s="53">
        <f t="shared" si="14"/>
        <v>12.55</v>
      </c>
      <c r="J127" s="53">
        <f t="shared" si="14"/>
        <v>14.02</v>
      </c>
      <c r="K127" s="53">
        <f t="shared" si="14"/>
        <v>71.41</v>
      </c>
      <c r="L127" s="53">
        <f>SUM(L123:L126)</f>
        <v>463.61999999999995</v>
      </c>
    </row>
    <row r="128" spans="1:12" s="87" customFormat="1" ht="15" customHeight="1" x14ac:dyDescent="0.25">
      <c r="A128" s="157" t="s">
        <v>131</v>
      </c>
      <c r="B128" s="122"/>
      <c r="C128" s="157">
        <f>C127+C118+C115+C105</f>
        <v>1462</v>
      </c>
      <c r="D128" s="122"/>
      <c r="E128" s="122"/>
      <c r="F128" s="122"/>
      <c r="G128" s="157">
        <f>G102+G103+G104+G108+G109+G110+G111+G112+G113+G114+G118+G119+G123+G124+G125+G126</f>
        <v>1412.8600000000001</v>
      </c>
      <c r="H128" s="157">
        <f>H127+H120+H115+H105</f>
        <v>1804</v>
      </c>
      <c r="I128" s="122"/>
      <c r="J128" s="122"/>
      <c r="K128" s="122"/>
      <c r="L128" s="157">
        <f>L102+L103+L104+L108+L109+L110+L111+L112+L113+L114+L118+L119+L123+L124+L125+L126</f>
        <v>1734.08</v>
      </c>
    </row>
    <row r="129" spans="1:12" s="87" customFormat="1" x14ac:dyDescent="0.25"/>
    <row r="130" spans="1:12" s="87" customFormat="1" ht="15" customHeight="1" x14ac:dyDescent="0.25">
      <c r="A130" s="232">
        <v>45574</v>
      </c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1"/>
    </row>
    <row r="131" spans="1:12" s="87" customFormat="1" ht="15" customHeight="1" x14ac:dyDescent="0.25">
      <c r="A131" s="229" t="s">
        <v>116</v>
      </c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1"/>
    </row>
    <row r="132" spans="1:12" s="66" customFormat="1" ht="15.75" customHeight="1" x14ac:dyDescent="0.25">
      <c r="A132" s="6">
        <v>168</v>
      </c>
      <c r="B132" s="11" t="s">
        <v>42</v>
      </c>
      <c r="C132" s="3">
        <v>150</v>
      </c>
      <c r="D132" s="3">
        <v>5.58</v>
      </c>
      <c r="E132" s="3">
        <v>6.05</v>
      </c>
      <c r="F132" s="3">
        <v>26.46</v>
      </c>
      <c r="G132" s="3">
        <v>182.94</v>
      </c>
      <c r="H132" s="3">
        <v>180</v>
      </c>
      <c r="I132" s="3">
        <v>6.7</v>
      </c>
      <c r="J132" s="3">
        <v>7.3</v>
      </c>
      <c r="K132" s="3">
        <v>31.75</v>
      </c>
      <c r="L132" s="3">
        <v>219.53</v>
      </c>
    </row>
    <row r="133" spans="1:12" s="66" customFormat="1" ht="15.75" customHeight="1" x14ac:dyDescent="0.25">
      <c r="A133" s="6">
        <v>1</v>
      </c>
      <c r="B133" s="12" t="s">
        <v>110</v>
      </c>
      <c r="C133" s="6">
        <v>36</v>
      </c>
      <c r="D133" s="6">
        <v>2.17</v>
      </c>
      <c r="E133" s="6">
        <v>6.79</v>
      </c>
      <c r="F133" s="6">
        <v>13.15</v>
      </c>
      <c r="G133" s="6">
        <v>122.4</v>
      </c>
      <c r="H133" s="6">
        <v>37</v>
      </c>
      <c r="I133" s="6">
        <v>2.2599999999999998</v>
      </c>
      <c r="J133" s="6">
        <v>6.98</v>
      </c>
      <c r="K133" s="6">
        <v>13.52</v>
      </c>
      <c r="L133" s="6">
        <v>125.8</v>
      </c>
    </row>
    <row r="134" spans="1:12" s="66" customFormat="1" ht="15.75" customHeight="1" x14ac:dyDescent="0.25">
      <c r="A134" s="6">
        <v>416</v>
      </c>
      <c r="B134" s="12" t="s">
        <v>108</v>
      </c>
      <c r="C134" s="6">
        <v>150</v>
      </c>
      <c r="D134" s="6">
        <v>3.15</v>
      </c>
      <c r="E134" s="6">
        <v>2.72</v>
      </c>
      <c r="F134" s="6">
        <v>12.96</v>
      </c>
      <c r="G134" s="6">
        <v>89</v>
      </c>
      <c r="H134" s="6">
        <v>200</v>
      </c>
      <c r="I134" s="6">
        <v>4.2</v>
      </c>
      <c r="J134" s="6">
        <v>3.62</v>
      </c>
      <c r="K134" s="6">
        <v>17.28</v>
      </c>
      <c r="L134" s="6">
        <v>118.66</v>
      </c>
    </row>
    <row r="135" spans="1:12" s="87" customFormat="1" ht="15" customHeight="1" x14ac:dyDescent="0.25">
      <c r="A135" s="48" t="s">
        <v>111</v>
      </c>
      <c r="B135" s="154"/>
      <c r="C135" s="53">
        <f t="shared" ref="C135:H135" si="15">SUM(C132:C134)</f>
        <v>336</v>
      </c>
      <c r="D135" s="53">
        <f t="shared" si="15"/>
        <v>10.9</v>
      </c>
      <c r="E135" s="53">
        <f t="shared" si="15"/>
        <v>15.56</v>
      </c>
      <c r="F135" s="53">
        <f t="shared" si="15"/>
        <v>52.57</v>
      </c>
      <c r="G135" s="53">
        <f t="shared" si="15"/>
        <v>394.34000000000003</v>
      </c>
      <c r="H135" s="53">
        <f t="shared" si="15"/>
        <v>417</v>
      </c>
      <c r="I135" s="53">
        <f>SUM(I132:I134)</f>
        <v>13.16</v>
      </c>
      <c r="J135" s="53">
        <f>SUM(J132:J134)</f>
        <v>17.900000000000002</v>
      </c>
      <c r="K135" s="53">
        <f>SUM(K132:K134)</f>
        <v>62.55</v>
      </c>
      <c r="L135" s="53">
        <f>SUM(L132:L134)</f>
        <v>463.99</v>
      </c>
    </row>
    <row r="136" spans="1:12" s="66" customFormat="1" x14ac:dyDescent="0.25">
      <c r="A136" s="58"/>
      <c r="B136" s="58"/>
      <c r="C136" s="58"/>
      <c r="D136" s="37"/>
      <c r="E136" s="37"/>
      <c r="F136" s="37"/>
      <c r="G136" s="37"/>
      <c r="H136" s="37"/>
      <c r="I136" s="37"/>
      <c r="J136" s="37"/>
      <c r="K136" s="37"/>
      <c r="L136" s="37"/>
    </row>
    <row r="137" spans="1:12" s="66" customFormat="1" x14ac:dyDescent="0.25">
      <c r="A137" s="207"/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9"/>
    </row>
    <row r="138" spans="1:12" s="66" customFormat="1" x14ac:dyDescent="0.25">
      <c r="A138" s="6"/>
      <c r="B138" s="14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66" customFormat="1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</row>
    <row r="140" spans="1:12" s="87" customFormat="1" ht="15" customHeight="1" x14ac:dyDescent="0.25">
      <c r="A140" s="229" t="s">
        <v>117</v>
      </c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1"/>
    </row>
    <row r="141" spans="1:12" s="66" customFormat="1" ht="15.75" customHeight="1" x14ac:dyDescent="0.25">
      <c r="A141" s="6">
        <v>62</v>
      </c>
      <c r="B141" s="11" t="s">
        <v>323</v>
      </c>
      <c r="C141" s="3">
        <v>150</v>
      </c>
      <c r="D141" s="3">
        <v>1.1599999999999999</v>
      </c>
      <c r="E141" s="3">
        <v>3.8</v>
      </c>
      <c r="F141" s="3">
        <v>6.03</v>
      </c>
      <c r="G141" s="3">
        <v>62.5</v>
      </c>
      <c r="H141" s="3">
        <v>200</v>
      </c>
      <c r="I141" s="3">
        <v>1.55</v>
      </c>
      <c r="J141" s="3">
        <v>5.07</v>
      </c>
      <c r="K141" s="3">
        <v>8.0399999999999991</v>
      </c>
      <c r="L141" s="3">
        <v>83.33</v>
      </c>
    </row>
    <row r="142" spans="1:12" s="66" customFormat="1" ht="15.75" customHeight="1" x14ac:dyDescent="0.25">
      <c r="A142" s="6">
        <v>332</v>
      </c>
      <c r="B142" s="11" t="s">
        <v>72</v>
      </c>
      <c r="C142" s="3">
        <v>120</v>
      </c>
      <c r="D142" s="3">
        <v>6.99</v>
      </c>
      <c r="E142" s="3">
        <v>4.34</v>
      </c>
      <c r="F142" s="3">
        <v>36</v>
      </c>
      <c r="G142" s="3">
        <v>211.05</v>
      </c>
      <c r="H142" s="3">
        <v>130</v>
      </c>
      <c r="I142" s="3">
        <v>7.57</v>
      </c>
      <c r="J142" s="3">
        <v>4.7</v>
      </c>
      <c r="K142" s="3">
        <v>39</v>
      </c>
      <c r="L142" s="3">
        <v>228.64</v>
      </c>
    </row>
    <row r="143" spans="1:12" s="66" customFormat="1" ht="15.75" customHeight="1" x14ac:dyDescent="0.25">
      <c r="A143" s="6">
        <v>268</v>
      </c>
      <c r="B143" s="10" t="s">
        <v>14</v>
      </c>
      <c r="C143" s="3">
        <v>80</v>
      </c>
      <c r="D143" s="3">
        <v>8.93</v>
      </c>
      <c r="E143" s="3">
        <v>6.62</v>
      </c>
      <c r="F143" s="3">
        <v>0.59</v>
      </c>
      <c r="G143" s="3">
        <v>162.49</v>
      </c>
      <c r="H143" s="3">
        <v>90</v>
      </c>
      <c r="I143" s="3">
        <v>10.039999999999999</v>
      </c>
      <c r="J143" s="3">
        <v>7.44</v>
      </c>
      <c r="K143" s="3">
        <v>0.66</v>
      </c>
      <c r="L143" s="3">
        <v>182.8</v>
      </c>
    </row>
    <row r="144" spans="1:12" s="66" customFormat="1" ht="15.75" customHeight="1" x14ac:dyDescent="0.25">
      <c r="A144" s="8" t="s">
        <v>113</v>
      </c>
      <c r="B144" s="123" t="s">
        <v>143</v>
      </c>
      <c r="C144" s="8">
        <v>40</v>
      </c>
      <c r="D144" s="8">
        <v>0.4</v>
      </c>
      <c r="E144" s="8">
        <v>4</v>
      </c>
      <c r="F144" s="8">
        <v>2.8</v>
      </c>
      <c r="G144" s="8">
        <v>48.8</v>
      </c>
      <c r="H144" s="6">
        <v>50</v>
      </c>
      <c r="I144" s="8">
        <v>0.5</v>
      </c>
      <c r="J144" s="8">
        <v>5</v>
      </c>
      <c r="K144" s="8">
        <v>3.5</v>
      </c>
      <c r="L144" s="6">
        <v>61</v>
      </c>
    </row>
    <row r="145" spans="1:17" s="66" customFormat="1" ht="15.75" customHeight="1" x14ac:dyDescent="0.25">
      <c r="A145" s="6">
        <v>394</v>
      </c>
      <c r="B145" s="11" t="s">
        <v>185</v>
      </c>
      <c r="C145" s="3">
        <v>150</v>
      </c>
      <c r="D145" s="3">
        <v>0.25</v>
      </c>
      <c r="E145" s="3">
        <v>0</v>
      </c>
      <c r="F145" s="3">
        <v>17</v>
      </c>
      <c r="G145" s="3">
        <v>68.989999999999995</v>
      </c>
      <c r="H145" s="3">
        <v>200</v>
      </c>
      <c r="I145" s="3">
        <v>0.33</v>
      </c>
      <c r="J145" s="3">
        <v>0</v>
      </c>
      <c r="K145" s="3">
        <v>22.67</v>
      </c>
      <c r="L145" s="3">
        <v>91.99</v>
      </c>
    </row>
    <row r="146" spans="1:17" s="66" customFormat="1" x14ac:dyDescent="0.25">
      <c r="A146" s="6" t="s">
        <v>113</v>
      </c>
      <c r="B146" s="10" t="s">
        <v>124</v>
      </c>
      <c r="C146" s="3">
        <v>40</v>
      </c>
      <c r="D146" s="3">
        <v>2.8</v>
      </c>
      <c r="E146" s="3">
        <v>0.28000000000000003</v>
      </c>
      <c r="F146" s="3">
        <v>19.96</v>
      </c>
      <c r="G146" s="3">
        <v>96</v>
      </c>
      <c r="H146" s="3">
        <v>50</v>
      </c>
      <c r="I146" s="3">
        <v>3.5</v>
      </c>
      <c r="J146" s="3">
        <v>0.35</v>
      </c>
      <c r="K146" s="3">
        <v>24.95</v>
      </c>
      <c r="L146" s="3">
        <v>120</v>
      </c>
    </row>
    <row r="147" spans="1:17" s="66" customFormat="1" x14ac:dyDescent="0.25">
      <c r="A147" s="6"/>
      <c r="B147" s="10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7" s="87" customFormat="1" ht="15" customHeight="1" x14ac:dyDescent="0.25">
      <c r="A148" s="48" t="s">
        <v>111</v>
      </c>
      <c r="B148" s="154"/>
      <c r="C148" s="53">
        <f t="shared" ref="C148:L148" si="16">SUM(C141:C147)</f>
        <v>580</v>
      </c>
      <c r="D148" s="53">
        <f t="shared" si="16"/>
        <v>20.529999999999998</v>
      </c>
      <c r="E148" s="53">
        <f t="shared" si="16"/>
        <v>19.040000000000003</v>
      </c>
      <c r="F148" s="53">
        <f t="shared" si="16"/>
        <v>82.38</v>
      </c>
      <c r="G148" s="53">
        <f t="shared" si="16"/>
        <v>649.83000000000004</v>
      </c>
      <c r="H148" s="53">
        <f t="shared" si="16"/>
        <v>720</v>
      </c>
      <c r="I148" s="53">
        <f t="shared" si="16"/>
        <v>23.49</v>
      </c>
      <c r="J148" s="53">
        <f t="shared" si="16"/>
        <v>22.560000000000002</v>
      </c>
      <c r="K148" s="53">
        <f t="shared" si="16"/>
        <v>98.820000000000007</v>
      </c>
      <c r="L148" s="53">
        <f t="shared" si="16"/>
        <v>767.76</v>
      </c>
    </row>
    <row r="149" spans="1:17" s="87" customFormat="1" ht="15" customHeight="1" x14ac:dyDescent="0.25">
      <c r="A149" s="155"/>
      <c r="B149" s="155"/>
      <c r="C149" s="155"/>
      <c r="D149" s="156"/>
      <c r="E149" s="156"/>
      <c r="F149" s="156"/>
      <c r="G149" s="156"/>
      <c r="H149" s="156"/>
      <c r="I149" s="156"/>
      <c r="J149" s="156"/>
      <c r="K149" s="156"/>
      <c r="L149" s="156"/>
    </row>
    <row r="150" spans="1:17" s="87" customFormat="1" ht="15" customHeight="1" x14ac:dyDescent="0.25">
      <c r="A150" s="229" t="s">
        <v>125</v>
      </c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1"/>
    </row>
    <row r="151" spans="1:17" s="66" customFormat="1" x14ac:dyDescent="0.25">
      <c r="A151" s="6" t="s">
        <v>113</v>
      </c>
      <c r="B151" s="120" t="s">
        <v>306</v>
      </c>
      <c r="C151" s="3">
        <v>200</v>
      </c>
      <c r="D151" s="3">
        <v>0</v>
      </c>
      <c r="E151" s="3">
        <v>0</v>
      </c>
      <c r="F151" s="3">
        <v>22</v>
      </c>
      <c r="G151" s="3">
        <v>90</v>
      </c>
      <c r="H151" s="3">
        <v>200</v>
      </c>
      <c r="I151" s="3">
        <v>0</v>
      </c>
      <c r="J151" s="3">
        <v>0</v>
      </c>
      <c r="K151" s="3">
        <v>22</v>
      </c>
      <c r="L151" s="3">
        <v>90</v>
      </c>
    </row>
    <row r="152" spans="1:17" s="87" customFormat="1" ht="15.75" customHeight="1" x14ac:dyDescent="0.25">
      <c r="A152" s="169"/>
      <c r="B152" s="11"/>
      <c r="C152" s="32"/>
      <c r="D152" s="32"/>
      <c r="E152" s="32"/>
      <c r="F152" s="32"/>
      <c r="G152" s="32"/>
      <c r="H152" s="32"/>
      <c r="I152" s="32"/>
      <c r="J152" s="32"/>
      <c r="K152" s="32"/>
      <c r="L152" s="32"/>
    </row>
    <row r="153" spans="1:17" s="87" customFormat="1" ht="15" customHeight="1" x14ac:dyDescent="0.25">
      <c r="A153" s="48" t="s">
        <v>111</v>
      </c>
      <c r="B153" s="154"/>
      <c r="C153" s="53">
        <f t="shared" ref="C153:L153" si="17">SUM(C152:C152)</f>
        <v>0</v>
      </c>
      <c r="D153" s="53">
        <f t="shared" si="17"/>
        <v>0</v>
      </c>
      <c r="E153" s="53">
        <f t="shared" si="17"/>
        <v>0</v>
      </c>
      <c r="F153" s="53">
        <f t="shared" si="17"/>
        <v>0</v>
      </c>
      <c r="G153" s="53">
        <f t="shared" si="17"/>
        <v>0</v>
      </c>
      <c r="H153" s="53">
        <f t="shared" si="17"/>
        <v>0</v>
      </c>
      <c r="I153" s="53">
        <f t="shared" si="17"/>
        <v>0</v>
      </c>
      <c r="J153" s="53">
        <f t="shared" si="17"/>
        <v>0</v>
      </c>
      <c r="K153" s="53">
        <f t="shared" si="17"/>
        <v>0</v>
      </c>
      <c r="L153" s="53">
        <f t="shared" si="17"/>
        <v>0</v>
      </c>
    </row>
    <row r="154" spans="1:17" s="87" customFormat="1" ht="15" customHeight="1" x14ac:dyDescent="0.25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</row>
    <row r="155" spans="1:17" s="87" customFormat="1" ht="15" customHeight="1" x14ac:dyDescent="0.25">
      <c r="A155" s="229" t="s">
        <v>129</v>
      </c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1"/>
    </row>
    <row r="156" spans="1:17" s="66" customFormat="1" x14ac:dyDescent="0.25">
      <c r="A156" s="6">
        <v>86</v>
      </c>
      <c r="B156" s="12" t="s">
        <v>324</v>
      </c>
      <c r="C156" s="3">
        <v>150</v>
      </c>
      <c r="D156" s="3">
        <v>6</v>
      </c>
      <c r="E156" s="3">
        <v>8.85</v>
      </c>
      <c r="F156" s="3">
        <v>9.24</v>
      </c>
      <c r="G156" s="3">
        <v>155.24</v>
      </c>
      <c r="H156" s="3">
        <v>200</v>
      </c>
      <c r="I156" s="3">
        <v>8</v>
      </c>
      <c r="J156" s="3">
        <v>11.8</v>
      </c>
      <c r="K156" s="3">
        <v>12.32</v>
      </c>
      <c r="L156" s="3">
        <v>206.99</v>
      </c>
    </row>
    <row r="157" spans="1:17" s="66" customFormat="1" ht="15.75" customHeight="1" x14ac:dyDescent="0.25">
      <c r="A157" s="6" t="s">
        <v>145</v>
      </c>
      <c r="B157" s="12" t="s">
        <v>147</v>
      </c>
      <c r="C157" s="6">
        <v>40</v>
      </c>
      <c r="D157" s="6">
        <v>5.32</v>
      </c>
      <c r="E157" s="6">
        <v>1.98</v>
      </c>
      <c r="F157" s="6">
        <v>31.44</v>
      </c>
      <c r="G157" s="6">
        <v>164.71</v>
      </c>
      <c r="H157" s="6">
        <v>60</v>
      </c>
      <c r="I157" s="6">
        <v>7.08</v>
      </c>
      <c r="J157" s="6">
        <v>2.63</v>
      </c>
      <c r="K157" s="6">
        <v>41.81</v>
      </c>
      <c r="L157" s="6">
        <v>219.07</v>
      </c>
    </row>
    <row r="158" spans="1:17" s="66" customFormat="1" x14ac:dyDescent="0.25">
      <c r="A158" s="6">
        <v>410</v>
      </c>
      <c r="B158" s="10" t="s">
        <v>130</v>
      </c>
      <c r="C158" s="3">
        <v>150</v>
      </c>
      <c r="D158" s="3">
        <v>4.4999999999999998E-2</v>
      </c>
      <c r="E158" s="3">
        <v>0</v>
      </c>
      <c r="F158" s="3">
        <v>4.51</v>
      </c>
      <c r="G158" s="3">
        <v>18.239999999999998</v>
      </c>
      <c r="H158" s="3">
        <v>200</v>
      </c>
      <c r="I158" s="3">
        <v>0.06</v>
      </c>
      <c r="J158" s="3">
        <v>0</v>
      </c>
      <c r="K158" s="3">
        <v>6.02</v>
      </c>
      <c r="L158" s="3">
        <v>24.32</v>
      </c>
      <c r="Q158" s="66" t="s">
        <v>223</v>
      </c>
    </row>
    <row r="159" spans="1:17" s="66" customFormat="1" x14ac:dyDescent="0.25">
      <c r="A159" s="6"/>
      <c r="B159" s="10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7" s="87" customFormat="1" ht="15" customHeight="1" x14ac:dyDescent="0.25">
      <c r="A160" s="12" t="s">
        <v>111</v>
      </c>
      <c r="B160" s="12"/>
      <c r="C160" s="53">
        <f t="shared" ref="C160:L160" si="18">SUM(C156:C159)</f>
        <v>340</v>
      </c>
      <c r="D160" s="53">
        <f t="shared" si="18"/>
        <v>11.365</v>
      </c>
      <c r="E160" s="53">
        <f t="shared" si="18"/>
        <v>10.83</v>
      </c>
      <c r="F160" s="53">
        <f t="shared" si="18"/>
        <v>45.19</v>
      </c>
      <c r="G160" s="53">
        <f t="shared" si="18"/>
        <v>338.19000000000005</v>
      </c>
      <c r="H160" s="53">
        <f t="shared" si="18"/>
        <v>460</v>
      </c>
      <c r="I160" s="53">
        <f t="shared" si="18"/>
        <v>15.14</v>
      </c>
      <c r="J160" s="53">
        <f t="shared" si="18"/>
        <v>14.43</v>
      </c>
      <c r="K160" s="53">
        <f t="shared" si="18"/>
        <v>60.150000000000006</v>
      </c>
      <c r="L160" s="53">
        <f t="shared" si="18"/>
        <v>450.38</v>
      </c>
    </row>
    <row r="161" spans="1:12" s="87" customFormat="1" ht="15" customHeight="1" x14ac:dyDescent="0.25">
      <c r="A161" s="157" t="s">
        <v>131</v>
      </c>
      <c r="B161" s="122"/>
      <c r="C161" s="157">
        <f>C160+C153+C148+C135+C138</f>
        <v>1256</v>
      </c>
      <c r="D161" s="122"/>
      <c r="E161" s="122"/>
      <c r="F161" s="122"/>
      <c r="G161" s="157">
        <f>G132+G133+G134+G141+G142+G143+G144+G145+G146+G147+G151+G152+G156+G157+G158+G159</f>
        <v>1472.3600000000001</v>
      </c>
      <c r="H161" s="157">
        <f>H160+H153+H148+H135+H138</f>
        <v>1597</v>
      </c>
      <c r="I161" s="122"/>
      <c r="J161" s="122"/>
      <c r="K161" s="122"/>
      <c r="L161" s="157">
        <f>L132+L133+L134+L141+L142+L143+L144+L145+L146+L147+L151+L152+L156+L157+L158</f>
        <v>1772.1299999999999</v>
      </c>
    </row>
    <row r="162" spans="1:12" s="87" customFormat="1" x14ac:dyDescent="0.25"/>
    <row r="163" spans="1:12" s="87" customFormat="1" ht="15" customHeight="1" x14ac:dyDescent="0.25">
      <c r="A163" s="232">
        <v>45575</v>
      </c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1"/>
    </row>
    <row r="164" spans="1:12" s="87" customFormat="1" ht="15" customHeight="1" x14ac:dyDescent="0.25">
      <c r="A164" s="229" t="s">
        <v>116</v>
      </c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1"/>
    </row>
    <row r="165" spans="1:12" s="66" customFormat="1" ht="15.75" customHeight="1" x14ac:dyDescent="0.25">
      <c r="A165" s="6">
        <v>177</v>
      </c>
      <c r="B165" s="11" t="s">
        <v>83</v>
      </c>
      <c r="C165" s="3">
        <v>150</v>
      </c>
      <c r="D165" s="3">
        <v>3.86</v>
      </c>
      <c r="E165" s="3">
        <v>8.2899999999999991</v>
      </c>
      <c r="F165" s="3">
        <v>30.1</v>
      </c>
      <c r="G165" s="3">
        <v>224.6</v>
      </c>
      <c r="H165" s="3">
        <v>180</v>
      </c>
      <c r="I165" s="3">
        <v>4.75</v>
      </c>
      <c r="J165" s="3">
        <v>10.210000000000001</v>
      </c>
      <c r="K165" s="3">
        <v>37.130000000000003</v>
      </c>
      <c r="L165" s="3">
        <v>276.3</v>
      </c>
    </row>
    <row r="166" spans="1:12" s="66" customFormat="1" ht="15.75" customHeight="1" x14ac:dyDescent="0.25">
      <c r="A166" s="6">
        <v>3</v>
      </c>
      <c r="B166" s="64" t="s">
        <v>153</v>
      </c>
      <c r="C166" s="6">
        <v>42</v>
      </c>
      <c r="D166" s="6">
        <v>4.41</v>
      </c>
      <c r="E166" s="6">
        <v>6.42</v>
      </c>
      <c r="F166" s="6">
        <v>13.58</v>
      </c>
      <c r="G166" s="6">
        <v>129.69999999999999</v>
      </c>
      <c r="H166" s="6">
        <v>44</v>
      </c>
      <c r="I166" s="6">
        <v>4.7300000000000004</v>
      </c>
      <c r="J166" s="6">
        <v>6.88</v>
      </c>
      <c r="K166" s="6">
        <v>14.56</v>
      </c>
      <c r="L166" s="6">
        <v>139</v>
      </c>
    </row>
    <row r="167" spans="1:12" s="66" customFormat="1" ht="15.75" customHeight="1" x14ac:dyDescent="0.25">
      <c r="A167" s="6">
        <v>413</v>
      </c>
      <c r="B167" s="11" t="s">
        <v>32</v>
      </c>
      <c r="C167" s="3">
        <v>150</v>
      </c>
      <c r="D167" s="3">
        <v>1.05</v>
      </c>
      <c r="E167" s="3">
        <v>1.2</v>
      </c>
      <c r="F167" s="3">
        <v>13.01</v>
      </c>
      <c r="G167" s="3">
        <v>66.989999999999995</v>
      </c>
      <c r="H167" s="3">
        <v>200</v>
      </c>
      <c r="I167" s="3">
        <v>1.4</v>
      </c>
      <c r="J167" s="3">
        <v>1.6</v>
      </c>
      <c r="K167" s="3">
        <v>17.350000000000001</v>
      </c>
      <c r="L167" s="3">
        <v>89.32</v>
      </c>
    </row>
    <row r="168" spans="1:12" s="87" customFormat="1" ht="15" customHeight="1" x14ac:dyDescent="0.25">
      <c r="A168" s="48" t="s">
        <v>111</v>
      </c>
      <c r="B168" s="154"/>
      <c r="C168" s="53">
        <f t="shared" ref="C168:H168" si="19">SUM(C165:C167)</f>
        <v>342</v>
      </c>
      <c r="D168" s="53">
        <f t="shared" si="19"/>
        <v>9.32</v>
      </c>
      <c r="E168" s="53">
        <f t="shared" si="19"/>
        <v>15.909999999999998</v>
      </c>
      <c r="F168" s="53">
        <f t="shared" si="19"/>
        <v>56.69</v>
      </c>
      <c r="G168" s="53">
        <f>SUM(G165:G167)</f>
        <v>421.28999999999996</v>
      </c>
      <c r="H168" s="53">
        <f t="shared" si="19"/>
        <v>424</v>
      </c>
      <c r="I168" s="53">
        <f>SUM(I165:I167)</f>
        <v>10.88</v>
      </c>
      <c r="J168" s="53">
        <f>SUM(J165:J167)</f>
        <v>18.690000000000001</v>
      </c>
      <c r="K168" s="53">
        <f>SUM(K165:K167)</f>
        <v>69.040000000000006</v>
      </c>
      <c r="L168" s="53">
        <f>SUM(L165:L167)</f>
        <v>504.62</v>
      </c>
    </row>
    <row r="169" spans="1:12" s="87" customFormat="1" ht="15" customHeight="1" x14ac:dyDescent="0.25">
      <c r="A169" s="122"/>
      <c r="B169" s="122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</row>
    <row r="170" spans="1:12" s="66" customFormat="1" x14ac:dyDescent="0.25">
      <c r="A170" s="207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9"/>
    </row>
    <row r="171" spans="1:12" s="66" customFormat="1" x14ac:dyDescent="0.25">
      <c r="A171" s="6"/>
      <c r="B171" s="14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87" customFormat="1" ht="15" customHeight="1" x14ac:dyDescent="0.25">
      <c r="A172" s="155"/>
      <c r="B172" s="155"/>
      <c r="C172" s="155"/>
      <c r="D172" s="156"/>
      <c r="E172" s="156"/>
      <c r="F172" s="156"/>
      <c r="G172" s="156"/>
      <c r="H172" s="156"/>
      <c r="I172" s="156"/>
      <c r="J172" s="156"/>
      <c r="K172" s="156"/>
      <c r="L172" s="156"/>
    </row>
    <row r="173" spans="1:12" s="87" customFormat="1" ht="15" customHeight="1" x14ac:dyDescent="0.25">
      <c r="A173" s="229" t="s">
        <v>117</v>
      </c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1"/>
    </row>
    <row r="174" spans="1:12" s="66" customFormat="1" x14ac:dyDescent="0.25">
      <c r="A174" s="6">
        <v>80</v>
      </c>
      <c r="B174" s="11" t="s">
        <v>314</v>
      </c>
      <c r="C174" s="3">
        <v>150</v>
      </c>
      <c r="D174" s="3">
        <v>2.95</v>
      </c>
      <c r="E174" s="3">
        <v>3.68</v>
      </c>
      <c r="F174" s="3">
        <v>12.63</v>
      </c>
      <c r="G174" s="3">
        <v>90.66</v>
      </c>
      <c r="H174" s="3">
        <v>200</v>
      </c>
      <c r="I174" s="3">
        <v>3.93</v>
      </c>
      <c r="J174" s="3">
        <v>4.91</v>
      </c>
      <c r="K174" s="3">
        <v>16.84</v>
      </c>
      <c r="L174" s="3">
        <v>120.88</v>
      </c>
    </row>
    <row r="175" spans="1:12" s="66" customFormat="1" ht="15.75" customHeight="1" x14ac:dyDescent="0.25">
      <c r="A175" s="6">
        <v>339</v>
      </c>
      <c r="B175" s="10" t="s">
        <v>13</v>
      </c>
      <c r="C175" s="3">
        <v>120</v>
      </c>
      <c r="D175" s="3">
        <v>2.4500000000000002</v>
      </c>
      <c r="E175" s="3">
        <v>3.84</v>
      </c>
      <c r="F175" s="3">
        <v>16.350000000000001</v>
      </c>
      <c r="G175" s="3">
        <v>109.8</v>
      </c>
      <c r="H175" s="3">
        <v>130</v>
      </c>
      <c r="I175" s="3">
        <v>2.65</v>
      </c>
      <c r="J175" s="3">
        <v>4.16</v>
      </c>
      <c r="K175" s="3">
        <v>17.71</v>
      </c>
      <c r="L175" s="3">
        <v>118.95</v>
      </c>
    </row>
    <row r="176" spans="1:12" x14ac:dyDescent="0.25">
      <c r="A176" s="1">
        <v>122</v>
      </c>
      <c r="B176" s="17" t="s">
        <v>308</v>
      </c>
      <c r="C176" s="1">
        <v>80</v>
      </c>
      <c r="D176" s="1">
        <v>12.301</v>
      </c>
      <c r="E176" s="1">
        <v>6.8710000000000004</v>
      </c>
      <c r="F176" s="1">
        <v>3.6579999999999999</v>
      </c>
      <c r="G176" s="1">
        <v>124.76300000000001</v>
      </c>
      <c r="H176" s="1">
        <v>90</v>
      </c>
      <c r="I176" s="1">
        <v>13.837999999999999</v>
      </c>
      <c r="J176" s="1">
        <v>7.7290000000000001</v>
      </c>
      <c r="K176" s="1">
        <v>4.1150000000000002</v>
      </c>
      <c r="L176" s="1">
        <v>140.358</v>
      </c>
    </row>
    <row r="177" spans="1:12" s="66" customFormat="1" ht="15.75" customHeight="1" x14ac:dyDescent="0.25">
      <c r="A177" s="6">
        <v>394</v>
      </c>
      <c r="B177" s="10" t="s">
        <v>15</v>
      </c>
      <c r="C177" s="3">
        <v>150</v>
      </c>
      <c r="D177" s="3">
        <v>0.42</v>
      </c>
      <c r="E177" s="3">
        <v>0</v>
      </c>
      <c r="F177" s="3">
        <v>20.92</v>
      </c>
      <c r="G177" s="3">
        <v>85.34</v>
      </c>
      <c r="H177" s="3">
        <v>200</v>
      </c>
      <c r="I177" s="3">
        <v>0.56000000000000005</v>
      </c>
      <c r="J177" s="3">
        <v>0</v>
      </c>
      <c r="K177" s="3">
        <v>27.89</v>
      </c>
      <c r="L177" s="3">
        <v>113.79</v>
      </c>
    </row>
    <row r="178" spans="1:12" s="87" customFormat="1" ht="15" customHeight="1" x14ac:dyDescent="0.25">
      <c r="A178" s="125" t="s">
        <v>113</v>
      </c>
      <c r="B178" s="10" t="s">
        <v>124</v>
      </c>
      <c r="C178" s="32">
        <v>40</v>
      </c>
      <c r="D178" s="32">
        <v>2.8</v>
      </c>
      <c r="E178" s="32">
        <v>0.28000000000000003</v>
      </c>
      <c r="F178" s="32">
        <v>19.96</v>
      </c>
      <c r="G178" s="32">
        <v>96</v>
      </c>
      <c r="H178" s="32">
        <v>50</v>
      </c>
      <c r="I178" s="32">
        <v>2.8</v>
      </c>
      <c r="J178" s="32">
        <v>0.28000000000000003</v>
      </c>
      <c r="K178" s="32">
        <v>19.96</v>
      </c>
      <c r="L178" s="32">
        <v>120</v>
      </c>
    </row>
    <row r="179" spans="1:12" s="87" customFormat="1" ht="15" customHeight="1" x14ac:dyDescent="0.25">
      <c r="A179" s="125"/>
      <c r="B179" s="10"/>
      <c r="C179" s="32"/>
      <c r="D179" s="32"/>
      <c r="E179" s="32"/>
      <c r="F179" s="32"/>
      <c r="G179" s="32"/>
      <c r="H179" s="32"/>
      <c r="I179" s="32"/>
      <c r="J179" s="32"/>
      <c r="K179" s="32"/>
      <c r="L179" s="32"/>
    </row>
    <row r="180" spans="1:12" s="87" customFormat="1" ht="15" customHeight="1" x14ac:dyDescent="0.25">
      <c r="A180" s="125"/>
      <c r="B180" s="10"/>
      <c r="C180" s="32"/>
      <c r="D180" s="32"/>
      <c r="E180" s="32"/>
      <c r="F180" s="32"/>
      <c r="G180" s="32"/>
      <c r="H180" s="32"/>
      <c r="I180" s="32"/>
      <c r="J180" s="32"/>
      <c r="K180" s="32"/>
      <c r="L180" s="32"/>
    </row>
    <row r="181" spans="1:12" s="87" customFormat="1" ht="15" customHeight="1" x14ac:dyDescent="0.25">
      <c r="A181" s="48" t="s">
        <v>111</v>
      </c>
      <c r="B181" s="154"/>
      <c r="C181" s="53">
        <f t="shared" ref="C181:K181" si="20">SUM(C174:C180)</f>
        <v>540</v>
      </c>
      <c r="D181" s="53">
        <f t="shared" si="20"/>
        <v>20.921000000000003</v>
      </c>
      <c r="E181" s="53">
        <f t="shared" si="20"/>
        <v>14.670999999999999</v>
      </c>
      <c r="F181" s="53">
        <f t="shared" si="20"/>
        <v>73.518000000000001</v>
      </c>
      <c r="G181" s="53">
        <f t="shared" si="20"/>
        <v>506.56299999999999</v>
      </c>
      <c r="H181" s="53">
        <f t="shared" si="20"/>
        <v>670</v>
      </c>
      <c r="I181" s="53">
        <f t="shared" si="20"/>
        <v>23.777999999999999</v>
      </c>
      <c r="J181" s="53">
        <f t="shared" si="20"/>
        <v>17.079000000000001</v>
      </c>
      <c r="K181" s="53">
        <f t="shared" si="20"/>
        <v>86.515000000000015</v>
      </c>
      <c r="L181" s="53">
        <f>SUM(L174:L180)</f>
        <v>613.97800000000007</v>
      </c>
    </row>
    <row r="182" spans="1:12" s="87" customFormat="1" ht="15" customHeight="1" x14ac:dyDescent="0.25">
      <c r="A182" s="155"/>
      <c r="B182" s="155"/>
      <c r="C182" s="155"/>
      <c r="D182" s="156"/>
      <c r="E182" s="156"/>
      <c r="F182" s="156"/>
      <c r="G182" s="156"/>
      <c r="H182" s="156"/>
      <c r="I182" s="156"/>
      <c r="J182" s="156"/>
      <c r="K182" s="156"/>
      <c r="L182" s="156"/>
    </row>
    <row r="183" spans="1:12" s="87" customFormat="1" ht="15" customHeight="1" x14ac:dyDescent="0.25">
      <c r="A183" s="229" t="s">
        <v>125</v>
      </c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1"/>
    </row>
    <row r="184" spans="1:12" x14ac:dyDescent="0.25">
      <c r="A184" s="6" t="s">
        <v>113</v>
      </c>
      <c r="B184" s="17" t="s">
        <v>266</v>
      </c>
      <c r="C184" s="1">
        <v>208</v>
      </c>
      <c r="D184" s="1">
        <v>5.82</v>
      </c>
      <c r="E184" s="1">
        <v>6.66</v>
      </c>
      <c r="F184" s="1">
        <v>17.47</v>
      </c>
      <c r="G184" s="1">
        <v>153.9</v>
      </c>
      <c r="H184" s="1">
        <v>208</v>
      </c>
      <c r="I184" s="1">
        <v>5.82</v>
      </c>
      <c r="J184" s="1">
        <v>6.66</v>
      </c>
      <c r="K184" s="1">
        <v>17.47</v>
      </c>
      <c r="L184" s="1">
        <v>153.9</v>
      </c>
    </row>
    <row r="185" spans="1:12" s="66" customFormat="1" x14ac:dyDescent="0.25">
      <c r="A185" s="6"/>
      <c r="B185" s="120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87" customFormat="1" ht="15" customHeight="1" x14ac:dyDescent="0.25">
      <c r="A186" s="48" t="s">
        <v>111</v>
      </c>
      <c r="B186" s="154"/>
      <c r="C186" s="53">
        <f t="shared" ref="C186:L186" si="21">SUM(C184:C184)</f>
        <v>208</v>
      </c>
      <c r="D186" s="53">
        <f t="shared" si="21"/>
        <v>5.82</v>
      </c>
      <c r="E186" s="53">
        <f t="shared" si="21"/>
        <v>6.66</v>
      </c>
      <c r="F186" s="53">
        <f t="shared" si="21"/>
        <v>17.47</v>
      </c>
      <c r="G186" s="53">
        <f t="shared" si="21"/>
        <v>153.9</v>
      </c>
      <c r="H186" s="53">
        <f t="shared" si="21"/>
        <v>208</v>
      </c>
      <c r="I186" s="53">
        <f t="shared" si="21"/>
        <v>5.82</v>
      </c>
      <c r="J186" s="53">
        <f t="shared" si="21"/>
        <v>6.66</v>
      </c>
      <c r="K186" s="53">
        <f t="shared" si="21"/>
        <v>17.47</v>
      </c>
      <c r="L186" s="53">
        <f t="shared" si="21"/>
        <v>153.9</v>
      </c>
    </row>
    <row r="187" spans="1:12" s="87" customFormat="1" ht="15" customHeight="1" x14ac:dyDescent="0.25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</row>
    <row r="188" spans="1:12" s="87" customFormat="1" ht="15" customHeight="1" x14ac:dyDescent="0.25">
      <c r="A188" s="229" t="s">
        <v>129</v>
      </c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1"/>
    </row>
    <row r="189" spans="1:12" s="66" customFormat="1" x14ac:dyDescent="0.25">
      <c r="A189" s="6">
        <v>92</v>
      </c>
      <c r="B189" s="48" t="s">
        <v>84</v>
      </c>
      <c r="C189" s="6">
        <v>150</v>
      </c>
      <c r="D189" s="3">
        <v>13.18</v>
      </c>
      <c r="E189" s="3">
        <v>7.1</v>
      </c>
      <c r="F189" s="3">
        <v>23.12</v>
      </c>
      <c r="G189" s="3">
        <v>204.65</v>
      </c>
      <c r="H189" s="6">
        <v>200</v>
      </c>
      <c r="I189" s="3">
        <v>16.100000000000001</v>
      </c>
      <c r="J189" s="3">
        <v>9.77</v>
      </c>
      <c r="K189" s="3">
        <v>30.9</v>
      </c>
      <c r="L189" s="3">
        <v>269.45999999999998</v>
      </c>
    </row>
    <row r="190" spans="1:12" s="66" customFormat="1" ht="15.75" customHeight="1" x14ac:dyDescent="0.25">
      <c r="A190" s="6" t="s">
        <v>113</v>
      </c>
      <c r="B190" s="59" t="s">
        <v>169</v>
      </c>
      <c r="C190" s="6">
        <v>30</v>
      </c>
      <c r="D190" s="6">
        <v>0.3</v>
      </c>
      <c r="E190" s="6">
        <v>2.13</v>
      </c>
      <c r="F190" s="6">
        <v>20.010000000000002</v>
      </c>
      <c r="G190" s="6">
        <v>100.5</v>
      </c>
      <c r="H190" s="6">
        <v>30</v>
      </c>
      <c r="I190" s="6">
        <v>0.3</v>
      </c>
      <c r="J190" s="6">
        <v>2.13</v>
      </c>
      <c r="K190" s="6">
        <v>20.010000000000002</v>
      </c>
      <c r="L190" s="6">
        <v>100.5</v>
      </c>
    </row>
    <row r="191" spans="1:12" s="66" customFormat="1" x14ac:dyDescent="0.25">
      <c r="A191" s="6">
        <v>412</v>
      </c>
      <c r="B191" s="10" t="s">
        <v>12</v>
      </c>
      <c r="C191" s="3">
        <v>150</v>
      </c>
      <c r="D191" s="3">
        <v>0.05</v>
      </c>
      <c r="E191" s="3">
        <v>0.01</v>
      </c>
      <c r="F191" s="3">
        <v>11.48</v>
      </c>
      <c r="G191" s="3">
        <v>46.22</v>
      </c>
      <c r="H191" s="3">
        <v>200</v>
      </c>
      <c r="I191" s="3">
        <v>0.1</v>
      </c>
      <c r="J191" s="3">
        <v>0.01</v>
      </c>
      <c r="K191" s="3">
        <v>15.31</v>
      </c>
      <c r="L191" s="3">
        <v>61.63</v>
      </c>
    </row>
    <row r="192" spans="1:12" s="66" customFormat="1" x14ac:dyDescent="0.25">
      <c r="A192" s="6"/>
      <c r="B192" s="10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4" s="87" customFormat="1" ht="15" customHeight="1" x14ac:dyDescent="0.25">
      <c r="A193" s="48" t="s">
        <v>111</v>
      </c>
      <c r="B193" s="154"/>
      <c r="C193" s="53">
        <f t="shared" ref="C193:L193" si="22">SUM(C189:C192)</f>
        <v>330</v>
      </c>
      <c r="D193" s="53">
        <f t="shared" si="22"/>
        <v>13.530000000000001</v>
      </c>
      <c r="E193" s="53">
        <f t="shared" si="22"/>
        <v>9.24</v>
      </c>
      <c r="F193" s="53">
        <f t="shared" si="22"/>
        <v>54.61</v>
      </c>
      <c r="G193" s="53">
        <f t="shared" si="22"/>
        <v>351.37</v>
      </c>
      <c r="H193" s="53">
        <f t="shared" si="22"/>
        <v>430</v>
      </c>
      <c r="I193" s="53">
        <f t="shared" si="22"/>
        <v>16.500000000000004</v>
      </c>
      <c r="J193" s="53">
        <f t="shared" si="22"/>
        <v>11.909999999999998</v>
      </c>
      <c r="K193" s="53">
        <f t="shared" si="22"/>
        <v>66.22</v>
      </c>
      <c r="L193" s="53">
        <f t="shared" si="22"/>
        <v>431.59</v>
      </c>
      <c r="N193" s="156"/>
    </row>
    <row r="194" spans="1:14" s="87" customFormat="1" ht="15" customHeight="1" x14ac:dyDescent="0.25">
      <c r="A194" s="157" t="s">
        <v>131</v>
      </c>
      <c r="B194" s="122"/>
      <c r="C194" s="157">
        <f>C193+C186+C181+C168+C171</f>
        <v>1420</v>
      </c>
      <c r="D194" s="122"/>
      <c r="E194" s="122"/>
      <c r="F194" s="122"/>
      <c r="G194" s="157">
        <f>G165+G166+G167+G174+G175+G176+G177+G178+G179+G180+G184+G185+G189+G190+G191+G192</f>
        <v>1433.123</v>
      </c>
      <c r="H194" s="157">
        <f>H193+H186+H181+H168+H171</f>
        <v>1732</v>
      </c>
      <c r="I194" s="122"/>
      <c r="J194" s="122"/>
      <c r="K194" s="122"/>
      <c r="L194" s="157">
        <f>L165+L166+L167+L174+L175+L176+L177+L178+L179+L180+L184++L185+L189+L190+L191+L192</f>
        <v>1704.0880000000002</v>
      </c>
      <c r="N194" s="157"/>
    </row>
    <row r="195" spans="1:14" s="87" customFormat="1" x14ac:dyDescent="0.25"/>
    <row r="196" spans="1:14" s="87" customFormat="1" ht="15" customHeight="1" x14ac:dyDescent="0.25">
      <c r="A196" s="232">
        <v>45576</v>
      </c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1"/>
    </row>
    <row r="197" spans="1:14" s="87" customFormat="1" x14ac:dyDescent="0.25">
      <c r="A197" s="229" t="s">
        <v>116</v>
      </c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1"/>
    </row>
    <row r="198" spans="1:14" s="66" customFormat="1" ht="15.75" customHeight="1" x14ac:dyDescent="0.25">
      <c r="A198" s="6">
        <v>168</v>
      </c>
      <c r="B198" s="11" t="s">
        <v>82</v>
      </c>
      <c r="C198" s="3">
        <v>150</v>
      </c>
      <c r="D198" s="3">
        <v>4.08</v>
      </c>
      <c r="E198" s="3">
        <v>4.08</v>
      </c>
      <c r="F198" s="3">
        <v>25.05</v>
      </c>
      <c r="G198" s="3">
        <v>153</v>
      </c>
      <c r="H198" s="3">
        <v>180</v>
      </c>
      <c r="I198" s="3">
        <v>4.8899999999999997</v>
      </c>
      <c r="J198" s="3">
        <v>3.81</v>
      </c>
      <c r="K198" s="3">
        <v>30.04</v>
      </c>
      <c r="L198" s="3">
        <v>173.7</v>
      </c>
    </row>
    <row r="199" spans="1:14" s="66" customFormat="1" ht="15.75" customHeight="1" x14ac:dyDescent="0.25">
      <c r="A199" s="6">
        <v>1</v>
      </c>
      <c r="B199" s="12" t="s">
        <v>110</v>
      </c>
      <c r="C199" s="6">
        <v>36</v>
      </c>
      <c r="D199" s="6">
        <v>2.17</v>
      </c>
      <c r="E199" s="6">
        <v>6.79</v>
      </c>
      <c r="F199" s="6">
        <v>13.15</v>
      </c>
      <c r="G199" s="6">
        <v>122.4</v>
      </c>
      <c r="H199" s="6">
        <v>37</v>
      </c>
      <c r="I199" s="6">
        <v>2.2599999999999998</v>
      </c>
      <c r="J199" s="6">
        <v>6.98</v>
      </c>
      <c r="K199" s="6">
        <v>13.52</v>
      </c>
      <c r="L199" s="6">
        <v>125.8</v>
      </c>
    </row>
    <row r="200" spans="1:14" s="66" customFormat="1" x14ac:dyDescent="0.25">
      <c r="A200" s="6">
        <v>412</v>
      </c>
      <c r="B200" s="10" t="s">
        <v>12</v>
      </c>
      <c r="C200" s="3">
        <v>150</v>
      </c>
      <c r="D200" s="3">
        <v>0.05</v>
      </c>
      <c r="E200" s="3">
        <v>0.01</v>
      </c>
      <c r="F200" s="3">
        <v>11.48</v>
      </c>
      <c r="G200" s="3">
        <v>46.22</v>
      </c>
      <c r="H200" s="3">
        <v>200</v>
      </c>
      <c r="I200" s="3">
        <v>0.1</v>
      </c>
      <c r="J200" s="3">
        <v>0.01</v>
      </c>
      <c r="K200" s="3">
        <v>15.31</v>
      </c>
      <c r="L200" s="3">
        <v>61.63</v>
      </c>
    </row>
    <row r="201" spans="1:14" s="87" customFormat="1" ht="15" customHeight="1" x14ac:dyDescent="0.25">
      <c r="A201" s="48" t="s">
        <v>111</v>
      </c>
      <c r="B201" s="154"/>
      <c r="C201" s="53">
        <f t="shared" ref="C201:H201" si="23">SUM(C198:C200)</f>
        <v>336</v>
      </c>
      <c r="D201" s="53">
        <f t="shared" si="23"/>
        <v>6.3</v>
      </c>
      <c r="E201" s="53">
        <f t="shared" si="23"/>
        <v>10.88</v>
      </c>
      <c r="F201" s="53">
        <f t="shared" si="23"/>
        <v>49.680000000000007</v>
      </c>
      <c r="G201" s="53">
        <f t="shared" si="23"/>
        <v>321.62</v>
      </c>
      <c r="H201" s="53">
        <f t="shared" si="23"/>
        <v>417</v>
      </c>
      <c r="I201" s="53">
        <f>SUM(I198:I200)</f>
        <v>7.2499999999999991</v>
      </c>
      <c r="J201" s="53">
        <f>SUM(J198:J200)</f>
        <v>10.8</v>
      </c>
      <c r="K201" s="53">
        <f>SUM(K198:K200)</f>
        <v>58.870000000000005</v>
      </c>
      <c r="L201" s="53">
        <f>SUM(L198:L200)</f>
        <v>361.13</v>
      </c>
    </row>
    <row r="202" spans="1:14" s="87" customFormat="1" ht="15" customHeight="1" x14ac:dyDescent="0.25">
      <c r="A202" s="122"/>
      <c r="B202" s="122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</row>
    <row r="203" spans="1:14" s="66" customFormat="1" x14ac:dyDescent="0.25">
      <c r="A203" s="207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9"/>
    </row>
    <row r="204" spans="1:14" s="66" customFormat="1" x14ac:dyDescent="0.25">
      <c r="A204" s="6"/>
      <c r="B204" s="14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4" s="87" customFormat="1" ht="15" customHeight="1" x14ac:dyDescent="0.25">
      <c r="A205" s="155"/>
      <c r="B205" s="155"/>
      <c r="C205" s="155"/>
      <c r="D205" s="156"/>
      <c r="E205" s="156"/>
      <c r="F205" s="156"/>
      <c r="G205" s="156"/>
      <c r="H205" s="156"/>
      <c r="I205" s="156"/>
      <c r="J205" s="156"/>
      <c r="K205" s="156"/>
      <c r="L205" s="156"/>
    </row>
    <row r="206" spans="1:14" s="87" customFormat="1" ht="15" customHeight="1" x14ac:dyDescent="0.25">
      <c r="A206" s="229" t="s">
        <v>117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1"/>
    </row>
    <row r="207" spans="1:14" s="66" customFormat="1" x14ac:dyDescent="0.25">
      <c r="A207" s="6">
        <v>94</v>
      </c>
      <c r="B207" s="47" t="s">
        <v>69</v>
      </c>
      <c r="C207" s="3">
        <v>150</v>
      </c>
      <c r="D207" s="3">
        <v>6</v>
      </c>
      <c r="E207" s="3">
        <v>8.85</v>
      </c>
      <c r="F207" s="3">
        <v>9.24</v>
      </c>
      <c r="G207" s="3">
        <v>155.24</v>
      </c>
      <c r="H207" s="3">
        <v>200</v>
      </c>
      <c r="I207" s="3">
        <v>8</v>
      </c>
      <c r="J207" s="3">
        <v>11.8</v>
      </c>
      <c r="K207" s="3">
        <v>12.32</v>
      </c>
      <c r="L207" s="3">
        <v>206.99</v>
      </c>
    </row>
    <row r="208" spans="1:14" s="66" customFormat="1" ht="15.75" customHeight="1" x14ac:dyDescent="0.25">
      <c r="A208" s="6">
        <v>143</v>
      </c>
      <c r="B208" s="11" t="s">
        <v>29</v>
      </c>
      <c r="C208" s="3">
        <v>120</v>
      </c>
      <c r="D208" s="3">
        <v>3.14</v>
      </c>
      <c r="E208" s="3">
        <v>3.88</v>
      </c>
      <c r="F208" s="3">
        <v>16.14</v>
      </c>
      <c r="G208" s="3">
        <v>104.59</v>
      </c>
      <c r="H208" s="3">
        <v>130</v>
      </c>
      <c r="I208" s="3">
        <v>3.4</v>
      </c>
      <c r="J208" s="3">
        <v>4.2</v>
      </c>
      <c r="K208" s="3">
        <v>17.77</v>
      </c>
      <c r="L208" s="3">
        <v>113.31</v>
      </c>
    </row>
    <row r="209" spans="1:17" s="66" customFormat="1" x14ac:dyDescent="0.25">
      <c r="A209" s="6">
        <v>304</v>
      </c>
      <c r="B209" s="12" t="s">
        <v>150</v>
      </c>
      <c r="C209" s="3">
        <v>60</v>
      </c>
      <c r="D209" s="3">
        <v>5.67</v>
      </c>
      <c r="E209" s="3">
        <v>13.74</v>
      </c>
      <c r="F209" s="3">
        <v>1.34</v>
      </c>
      <c r="G209" s="3">
        <v>154.05000000000001</v>
      </c>
      <c r="H209" s="3">
        <v>70</v>
      </c>
      <c r="I209" s="3">
        <v>6.61</v>
      </c>
      <c r="J209" s="3">
        <v>16.03</v>
      </c>
      <c r="K209" s="3">
        <v>1.56</v>
      </c>
      <c r="L209" s="3">
        <v>179.92</v>
      </c>
    </row>
    <row r="210" spans="1:17" s="66" customFormat="1" ht="15.75" customHeight="1" x14ac:dyDescent="0.25">
      <c r="A210" s="6">
        <v>394</v>
      </c>
      <c r="B210" s="11" t="s">
        <v>326</v>
      </c>
      <c r="C210" s="3">
        <v>150</v>
      </c>
      <c r="D210" s="3">
        <v>0.12</v>
      </c>
      <c r="E210" s="3">
        <v>0</v>
      </c>
      <c r="F210" s="3">
        <v>11.24</v>
      </c>
      <c r="G210" s="3">
        <v>45.48</v>
      </c>
      <c r="H210" s="3">
        <v>200</v>
      </c>
      <c r="I210" s="3">
        <v>0.16</v>
      </c>
      <c r="J210" s="3">
        <v>0</v>
      </c>
      <c r="K210" s="3">
        <v>14.99</v>
      </c>
      <c r="L210" s="3">
        <v>60.64</v>
      </c>
    </row>
    <row r="211" spans="1:17" s="87" customFormat="1" ht="15" customHeight="1" x14ac:dyDescent="0.25">
      <c r="A211" s="125" t="s">
        <v>113</v>
      </c>
      <c r="B211" s="10" t="s">
        <v>124</v>
      </c>
      <c r="C211" s="32">
        <v>40</v>
      </c>
      <c r="D211" s="32">
        <v>2.8</v>
      </c>
      <c r="E211" s="32">
        <v>0.28000000000000003</v>
      </c>
      <c r="F211" s="32">
        <v>19.96</v>
      </c>
      <c r="G211" s="32">
        <v>96</v>
      </c>
      <c r="H211" s="32">
        <v>50</v>
      </c>
      <c r="I211" s="32">
        <v>2.8</v>
      </c>
      <c r="J211" s="32">
        <v>0.28000000000000003</v>
      </c>
      <c r="K211" s="32">
        <v>19.96</v>
      </c>
      <c r="L211" s="32">
        <v>120</v>
      </c>
    </row>
    <row r="212" spans="1:17" s="87" customFormat="1" ht="15" customHeight="1" x14ac:dyDescent="0.25">
      <c r="A212" s="125"/>
      <c r="B212" s="10"/>
      <c r="C212" s="32"/>
      <c r="D212" s="32"/>
      <c r="E212" s="32"/>
      <c r="F212" s="32"/>
      <c r="G212" s="32"/>
      <c r="H212" s="32"/>
      <c r="I212" s="32"/>
      <c r="J212" s="32"/>
      <c r="K212" s="32"/>
      <c r="L212" s="32"/>
    </row>
    <row r="213" spans="1:17" s="87" customFormat="1" ht="15" customHeight="1" x14ac:dyDescent="0.25">
      <c r="A213" s="48" t="s">
        <v>111</v>
      </c>
      <c r="B213" s="154"/>
      <c r="C213" s="53">
        <f t="shared" ref="C213:L213" si="24">SUM(C207:C212)</f>
        <v>520</v>
      </c>
      <c r="D213" s="53">
        <f t="shared" si="24"/>
        <v>17.73</v>
      </c>
      <c r="E213" s="53">
        <f t="shared" si="24"/>
        <v>26.75</v>
      </c>
      <c r="F213" s="53">
        <f t="shared" si="24"/>
        <v>57.92</v>
      </c>
      <c r="G213" s="53">
        <f t="shared" si="24"/>
        <v>555.36000000000013</v>
      </c>
      <c r="H213" s="53">
        <f t="shared" si="24"/>
        <v>650</v>
      </c>
      <c r="I213" s="53">
        <f t="shared" si="24"/>
        <v>20.970000000000002</v>
      </c>
      <c r="J213" s="53">
        <f t="shared" si="24"/>
        <v>32.31</v>
      </c>
      <c r="K213" s="53">
        <f t="shared" si="24"/>
        <v>66.599999999999994</v>
      </c>
      <c r="L213" s="53">
        <f t="shared" si="24"/>
        <v>680.86</v>
      </c>
    </row>
    <row r="214" spans="1:17" s="87" customFormat="1" ht="15" customHeight="1" x14ac:dyDescent="0.25">
      <c r="A214" s="155"/>
      <c r="B214" s="155"/>
      <c r="C214" s="155"/>
      <c r="D214" s="156"/>
      <c r="E214" s="156"/>
      <c r="F214" s="156"/>
      <c r="G214" s="156"/>
      <c r="H214" s="156"/>
      <c r="I214" s="156"/>
      <c r="J214" s="156"/>
      <c r="K214" s="156"/>
      <c r="L214" s="156"/>
    </row>
    <row r="215" spans="1:17" s="87" customFormat="1" ht="15" customHeight="1" x14ac:dyDescent="0.25">
      <c r="A215" s="229" t="s">
        <v>125</v>
      </c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1"/>
    </row>
    <row r="216" spans="1:17" s="66" customFormat="1" ht="15.75" customHeight="1" x14ac:dyDescent="0.25">
      <c r="A216" s="6" t="s">
        <v>113</v>
      </c>
      <c r="B216" s="11" t="s">
        <v>30</v>
      </c>
      <c r="C216" s="3">
        <v>200</v>
      </c>
      <c r="D216" s="3">
        <v>0.8</v>
      </c>
      <c r="E216" s="3">
        <v>0</v>
      </c>
      <c r="F216" s="3">
        <v>22.6</v>
      </c>
      <c r="G216" s="3">
        <v>92</v>
      </c>
      <c r="H216" s="3">
        <v>200</v>
      </c>
      <c r="I216" s="3">
        <v>0.8</v>
      </c>
      <c r="J216" s="3">
        <v>0</v>
      </c>
      <c r="K216" s="3">
        <v>22.6</v>
      </c>
      <c r="L216" s="3">
        <v>92</v>
      </c>
    </row>
    <row r="217" spans="1:17" s="66" customFormat="1" x14ac:dyDescent="0.25">
      <c r="A217" s="6"/>
      <c r="B217" s="12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7" s="87" customFormat="1" ht="15" customHeight="1" x14ac:dyDescent="0.25">
      <c r="A218" s="48" t="s">
        <v>111</v>
      </c>
      <c r="B218" s="154"/>
      <c r="C218" s="53">
        <f t="shared" ref="C218:L218" si="25">SUM(C216:C216)</f>
        <v>200</v>
      </c>
      <c r="D218" s="53">
        <f t="shared" si="25"/>
        <v>0.8</v>
      </c>
      <c r="E218" s="53">
        <f t="shared" si="25"/>
        <v>0</v>
      </c>
      <c r="F218" s="53">
        <f t="shared" si="25"/>
        <v>22.6</v>
      </c>
      <c r="G218" s="53">
        <f t="shared" si="25"/>
        <v>92</v>
      </c>
      <c r="H218" s="53">
        <f t="shared" si="25"/>
        <v>200</v>
      </c>
      <c r="I218" s="53">
        <f t="shared" si="25"/>
        <v>0.8</v>
      </c>
      <c r="J218" s="53">
        <f t="shared" si="25"/>
        <v>0</v>
      </c>
      <c r="K218" s="53">
        <f t="shared" si="25"/>
        <v>22.6</v>
      </c>
      <c r="L218" s="53">
        <f t="shared" si="25"/>
        <v>92</v>
      </c>
    </row>
    <row r="219" spans="1:17" s="87" customFormat="1" ht="15" customHeight="1" x14ac:dyDescent="0.25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</row>
    <row r="220" spans="1:17" s="87" customFormat="1" ht="15" customHeight="1" x14ac:dyDescent="0.25">
      <c r="A220" s="229" t="s">
        <v>129</v>
      </c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1"/>
    </row>
    <row r="221" spans="1:17" s="66" customFormat="1" x14ac:dyDescent="0.25">
      <c r="A221" s="6">
        <v>209</v>
      </c>
      <c r="B221" s="12" t="s">
        <v>138</v>
      </c>
      <c r="C221" s="35">
        <v>185</v>
      </c>
      <c r="D221" s="6">
        <v>9.8000000000000007</v>
      </c>
      <c r="E221" s="6">
        <v>12.24</v>
      </c>
      <c r="F221" s="6">
        <v>62.92</v>
      </c>
      <c r="G221" s="6">
        <v>402</v>
      </c>
      <c r="H221" s="6">
        <v>200</v>
      </c>
      <c r="I221" s="6">
        <v>10.69</v>
      </c>
      <c r="J221" s="6">
        <v>13.23</v>
      </c>
      <c r="K221" s="6">
        <v>68.010000000000005</v>
      </c>
      <c r="L221" s="6">
        <v>435.57</v>
      </c>
    </row>
    <row r="222" spans="1:17" x14ac:dyDescent="0.25">
      <c r="A222" s="1" t="s">
        <v>113</v>
      </c>
      <c r="B222" s="17" t="s">
        <v>190</v>
      </c>
      <c r="C222" s="1">
        <v>50</v>
      </c>
      <c r="D222" s="1">
        <v>3.4</v>
      </c>
      <c r="E222" s="1">
        <v>4.26</v>
      </c>
      <c r="F222" s="1">
        <v>28.5</v>
      </c>
      <c r="G222" s="1">
        <v>153.5</v>
      </c>
      <c r="H222" s="1">
        <v>50</v>
      </c>
      <c r="I222" s="21">
        <v>3.4</v>
      </c>
      <c r="J222" s="1">
        <v>4.26</v>
      </c>
      <c r="K222" s="1">
        <v>28.5</v>
      </c>
      <c r="L222" s="1">
        <v>153.5</v>
      </c>
    </row>
    <row r="223" spans="1:17" s="66" customFormat="1" x14ac:dyDescent="0.25">
      <c r="A223" s="6">
        <v>410</v>
      </c>
      <c r="B223" s="10" t="s">
        <v>130</v>
      </c>
      <c r="C223" s="3">
        <v>150</v>
      </c>
      <c r="D223" s="3">
        <v>4.4999999999999998E-2</v>
      </c>
      <c r="E223" s="3">
        <v>0</v>
      </c>
      <c r="F223" s="3">
        <v>4.51</v>
      </c>
      <c r="G223" s="3">
        <v>18.239999999999998</v>
      </c>
      <c r="H223" s="3">
        <v>200</v>
      </c>
      <c r="I223" s="3">
        <v>0.06</v>
      </c>
      <c r="J223" s="3">
        <v>0</v>
      </c>
      <c r="K223" s="3">
        <v>6.02</v>
      </c>
      <c r="L223" s="3">
        <v>24.32</v>
      </c>
      <c r="Q223" s="66" t="s">
        <v>223</v>
      </c>
    </row>
    <row r="224" spans="1:17" s="66" customFormat="1" x14ac:dyDescent="0.25">
      <c r="A224" s="6"/>
      <c r="B224" s="10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87" customFormat="1" ht="15" customHeight="1" x14ac:dyDescent="0.25">
      <c r="A225" s="12" t="s">
        <v>111</v>
      </c>
      <c r="B225" s="12"/>
      <c r="C225" s="53">
        <f t="shared" ref="C225:L225" si="26">SUM(C221:C224)</f>
        <v>385</v>
      </c>
      <c r="D225" s="53">
        <f t="shared" si="26"/>
        <v>13.245000000000001</v>
      </c>
      <c r="E225" s="53">
        <f t="shared" si="26"/>
        <v>16.5</v>
      </c>
      <c r="F225" s="53">
        <f t="shared" si="26"/>
        <v>95.93</v>
      </c>
      <c r="G225" s="53">
        <f t="shared" si="26"/>
        <v>573.74</v>
      </c>
      <c r="H225" s="53">
        <f t="shared" si="26"/>
        <v>450</v>
      </c>
      <c r="I225" s="53">
        <f t="shared" si="26"/>
        <v>14.15</v>
      </c>
      <c r="J225" s="53">
        <f t="shared" si="26"/>
        <v>17.490000000000002</v>
      </c>
      <c r="K225" s="53">
        <f t="shared" si="26"/>
        <v>102.53</v>
      </c>
      <c r="L225" s="53">
        <f t="shared" si="26"/>
        <v>613.39</v>
      </c>
    </row>
    <row r="226" spans="1:12" s="87" customFormat="1" x14ac:dyDescent="0.25">
      <c r="A226" s="157" t="s">
        <v>131</v>
      </c>
      <c r="B226" s="122"/>
      <c r="C226" s="157">
        <f>C225+C218+C213+C201+C204</f>
        <v>1441</v>
      </c>
      <c r="D226" s="122"/>
      <c r="E226" s="122"/>
      <c r="F226" s="122"/>
      <c r="G226" s="157">
        <f>G198+G199+G200+G207+G208+G209+G210+G211+G212+G216+G217+G221+G222+G223+G224</f>
        <v>1542.72</v>
      </c>
      <c r="H226" s="157">
        <f>H225+H218+H213+H201+H204</f>
        <v>1717</v>
      </c>
      <c r="I226" s="122"/>
      <c r="J226" s="122"/>
      <c r="K226" s="122"/>
      <c r="L226" s="157">
        <f>L198+L199+L200+L207+L208+L209+L210+L211+L212+L216+L217+L221+L222+L223+L224</f>
        <v>1747.3799999999999</v>
      </c>
    </row>
    <row r="227" spans="1:12" s="87" customFormat="1" x14ac:dyDescent="0.25">
      <c r="A227" s="157"/>
      <c r="B227" s="122"/>
      <c r="C227" s="157"/>
      <c r="D227" s="122"/>
      <c r="E227" s="122"/>
      <c r="F227" s="122"/>
      <c r="G227" s="157"/>
      <c r="H227" s="157"/>
      <c r="I227" s="122"/>
      <c r="J227" s="122"/>
      <c r="K227" s="122"/>
      <c r="L227" s="157"/>
    </row>
    <row r="228" spans="1:12" s="87" customFormat="1" ht="15" customHeight="1" x14ac:dyDescent="0.25">
      <c r="A228" s="232">
        <v>45579</v>
      </c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1"/>
    </row>
    <row r="229" spans="1:12" s="87" customFormat="1" ht="15" customHeight="1" x14ac:dyDescent="0.25">
      <c r="A229" s="229" t="s">
        <v>116</v>
      </c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1"/>
    </row>
    <row r="230" spans="1:12" s="66" customFormat="1" ht="15.75" customHeight="1" x14ac:dyDescent="0.25">
      <c r="A230" s="6">
        <v>168</v>
      </c>
      <c r="B230" s="11" t="s">
        <v>66</v>
      </c>
      <c r="C230" s="3">
        <v>150</v>
      </c>
      <c r="D230" s="3">
        <v>4.78</v>
      </c>
      <c r="E230" s="3">
        <v>5.14</v>
      </c>
      <c r="F230" s="3">
        <v>28.38</v>
      </c>
      <c r="G230" s="3">
        <v>176.21</v>
      </c>
      <c r="H230" s="3">
        <v>180</v>
      </c>
      <c r="I230" s="3">
        <v>5.73</v>
      </c>
      <c r="J230" s="3">
        <v>6.17</v>
      </c>
      <c r="K230" s="3">
        <v>34.06</v>
      </c>
      <c r="L230" s="3">
        <v>211.5</v>
      </c>
    </row>
    <row r="231" spans="1:12" s="66" customFormat="1" ht="15.75" customHeight="1" x14ac:dyDescent="0.25">
      <c r="A231" s="6">
        <v>1</v>
      </c>
      <c r="B231" s="12" t="s">
        <v>110</v>
      </c>
      <c r="C231" s="6">
        <v>36</v>
      </c>
      <c r="D231" s="6">
        <v>2.17</v>
      </c>
      <c r="E231" s="6">
        <v>6.79</v>
      </c>
      <c r="F231" s="6">
        <v>13.15</v>
      </c>
      <c r="G231" s="6">
        <v>122.4</v>
      </c>
      <c r="H231" s="6">
        <v>37</v>
      </c>
      <c r="I231" s="6">
        <v>2.2599999999999998</v>
      </c>
      <c r="J231" s="6">
        <v>6.98</v>
      </c>
      <c r="K231" s="6">
        <v>13.52</v>
      </c>
      <c r="L231" s="6">
        <v>125.8</v>
      </c>
    </row>
    <row r="232" spans="1:12" s="66" customFormat="1" ht="15.75" customHeight="1" x14ac:dyDescent="0.25">
      <c r="A232" s="6">
        <v>413</v>
      </c>
      <c r="B232" s="11" t="s">
        <v>32</v>
      </c>
      <c r="C232" s="3">
        <v>150</v>
      </c>
      <c r="D232" s="3">
        <v>1.05</v>
      </c>
      <c r="E232" s="3">
        <v>1.2</v>
      </c>
      <c r="F232" s="3">
        <v>13.01</v>
      </c>
      <c r="G232" s="3">
        <v>66.989999999999995</v>
      </c>
      <c r="H232" s="3">
        <v>200</v>
      </c>
      <c r="I232" s="3">
        <v>1.4</v>
      </c>
      <c r="J232" s="3">
        <v>1.6</v>
      </c>
      <c r="K232" s="3">
        <v>17.350000000000001</v>
      </c>
      <c r="L232" s="3">
        <v>89.32</v>
      </c>
    </row>
    <row r="233" spans="1:12" s="87" customFormat="1" ht="15" customHeight="1" x14ac:dyDescent="0.25">
      <c r="A233" s="48" t="s">
        <v>111</v>
      </c>
      <c r="B233" s="154"/>
      <c r="C233" s="53">
        <f t="shared" ref="C233:H233" si="27">SUM(C230:C232)</f>
        <v>336</v>
      </c>
      <c r="D233" s="53">
        <f t="shared" si="27"/>
        <v>8</v>
      </c>
      <c r="E233" s="53">
        <f t="shared" si="27"/>
        <v>13.129999999999999</v>
      </c>
      <c r="F233" s="53">
        <f t="shared" si="27"/>
        <v>54.54</v>
      </c>
      <c r="G233" s="53">
        <f t="shared" si="27"/>
        <v>365.6</v>
      </c>
      <c r="H233" s="53">
        <f t="shared" si="27"/>
        <v>417</v>
      </c>
      <c r="I233" s="53">
        <f>SUM(I230:I232)</f>
        <v>9.39</v>
      </c>
      <c r="J233" s="53">
        <f>SUM(J230:J232)</f>
        <v>14.75</v>
      </c>
      <c r="K233" s="53">
        <f>SUM(K230:K232)</f>
        <v>64.930000000000007</v>
      </c>
      <c r="L233" s="53">
        <f>SUM(L230:L232)</f>
        <v>426.62</v>
      </c>
    </row>
    <row r="234" spans="1:12" s="87" customFormat="1" ht="15" customHeight="1" x14ac:dyDescent="0.25">
      <c r="A234" s="122"/>
      <c r="B234" s="122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</row>
    <row r="235" spans="1:12" s="66" customFormat="1" x14ac:dyDescent="0.25">
      <c r="A235" s="207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9"/>
    </row>
    <row r="236" spans="1:12" s="66" customFormat="1" x14ac:dyDescent="0.25">
      <c r="A236" s="6"/>
      <c r="B236" s="14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87" customFormat="1" ht="15" customHeight="1" x14ac:dyDescent="0.25">
      <c r="A237" s="155"/>
      <c r="B237" s="155"/>
      <c r="C237" s="155"/>
      <c r="D237" s="156"/>
      <c r="E237" s="156"/>
      <c r="F237" s="156"/>
      <c r="G237" s="156"/>
      <c r="H237" s="156"/>
      <c r="I237" s="156"/>
      <c r="J237" s="156"/>
      <c r="K237" s="156"/>
      <c r="L237" s="156"/>
    </row>
    <row r="238" spans="1:12" s="87" customFormat="1" ht="15" customHeight="1" x14ac:dyDescent="0.25">
      <c r="A238" s="229" t="s">
        <v>117</v>
      </c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1"/>
    </row>
    <row r="239" spans="1:12" s="66" customFormat="1" x14ac:dyDescent="0.25">
      <c r="A239" s="6">
        <v>70</v>
      </c>
      <c r="B239" s="10" t="s">
        <v>172</v>
      </c>
      <c r="C239" s="3">
        <v>150</v>
      </c>
      <c r="D239" s="3">
        <v>1.1599999999999999</v>
      </c>
      <c r="E239" s="3">
        <v>3.8</v>
      </c>
      <c r="F239" s="3">
        <v>6.03</v>
      </c>
      <c r="G239" s="3">
        <v>62.5</v>
      </c>
      <c r="H239" s="3">
        <v>200</v>
      </c>
      <c r="I239" s="3">
        <v>1.55</v>
      </c>
      <c r="J239" s="3">
        <v>5.0999999999999996</v>
      </c>
      <c r="K239" s="3">
        <v>8.0399999999999991</v>
      </c>
      <c r="L239" s="3">
        <v>83.33</v>
      </c>
    </row>
    <row r="240" spans="1:12" s="66" customFormat="1" x14ac:dyDescent="0.25">
      <c r="A240" s="6">
        <v>332</v>
      </c>
      <c r="B240" s="12" t="s">
        <v>90</v>
      </c>
      <c r="C240" s="6">
        <v>120</v>
      </c>
      <c r="D240" s="6">
        <v>2.92</v>
      </c>
      <c r="E240" s="6">
        <v>4.29</v>
      </c>
      <c r="F240" s="6">
        <v>29.34</v>
      </c>
      <c r="G240" s="6">
        <v>167.76</v>
      </c>
      <c r="H240" s="3">
        <v>130</v>
      </c>
      <c r="I240" s="6">
        <v>3.16</v>
      </c>
      <c r="J240" s="6">
        <v>4.6500000000000004</v>
      </c>
      <c r="K240" s="6">
        <v>31.79</v>
      </c>
      <c r="L240" s="6">
        <v>181.74</v>
      </c>
    </row>
    <row r="241" spans="1:12" s="66" customFormat="1" ht="15.75" customHeight="1" x14ac:dyDescent="0.25">
      <c r="A241" s="6">
        <v>293</v>
      </c>
      <c r="B241" s="11" t="s">
        <v>289</v>
      </c>
      <c r="C241" s="3">
        <v>80</v>
      </c>
      <c r="D241" s="3">
        <v>14.85</v>
      </c>
      <c r="E241" s="3">
        <v>16.579999999999998</v>
      </c>
      <c r="F241" s="3">
        <v>4.62</v>
      </c>
      <c r="G241" s="3">
        <v>227.03</v>
      </c>
      <c r="H241" s="3">
        <v>90</v>
      </c>
      <c r="I241" s="3">
        <v>16.7</v>
      </c>
      <c r="J241" s="3">
        <v>18.649999999999999</v>
      </c>
      <c r="K241" s="3">
        <v>5.19</v>
      </c>
      <c r="L241" s="3">
        <v>255.4</v>
      </c>
    </row>
    <row r="242" spans="1:12" s="66" customFormat="1" ht="15.75" customHeight="1" x14ac:dyDescent="0.25">
      <c r="A242" s="6">
        <v>394</v>
      </c>
      <c r="B242" s="10" t="s">
        <v>15</v>
      </c>
      <c r="C242" s="3">
        <v>150</v>
      </c>
      <c r="D242" s="3">
        <v>0.42</v>
      </c>
      <c r="E242" s="3">
        <v>0</v>
      </c>
      <c r="F242" s="3">
        <v>20.92</v>
      </c>
      <c r="G242" s="3">
        <v>85.34</v>
      </c>
      <c r="H242" s="3">
        <v>200</v>
      </c>
      <c r="I242" s="3">
        <v>0.56000000000000005</v>
      </c>
      <c r="J242" s="3">
        <v>0</v>
      </c>
      <c r="K242" s="3">
        <v>27.89</v>
      </c>
      <c r="L242" s="3">
        <v>113.79</v>
      </c>
    </row>
    <row r="243" spans="1:12" s="66" customFormat="1" x14ac:dyDescent="0.25">
      <c r="A243" s="6" t="s">
        <v>113</v>
      </c>
      <c r="B243" s="10" t="s">
        <v>124</v>
      </c>
      <c r="C243" s="3">
        <v>40</v>
      </c>
      <c r="D243" s="3">
        <v>2.8</v>
      </c>
      <c r="E243" s="3">
        <v>0.28000000000000003</v>
      </c>
      <c r="F243" s="3">
        <v>19.96</v>
      </c>
      <c r="G243" s="3">
        <v>96</v>
      </c>
      <c r="H243" s="3">
        <v>50</v>
      </c>
      <c r="I243" s="3">
        <v>3.5</v>
      </c>
      <c r="J243" s="3">
        <v>0.35</v>
      </c>
      <c r="K243" s="3">
        <v>24.95</v>
      </c>
      <c r="L243" s="3">
        <v>120</v>
      </c>
    </row>
    <row r="244" spans="1:12" s="66" customFormat="1" ht="15.75" customHeight="1" x14ac:dyDescent="0.25">
      <c r="A244" s="8" t="s">
        <v>113</v>
      </c>
      <c r="B244" s="123" t="s">
        <v>143</v>
      </c>
      <c r="C244" s="8">
        <v>40</v>
      </c>
      <c r="D244" s="8">
        <v>0.4</v>
      </c>
      <c r="E244" s="8">
        <v>4</v>
      </c>
      <c r="F244" s="8">
        <v>2.8</v>
      </c>
      <c r="G244" s="8">
        <v>48.8</v>
      </c>
      <c r="H244" s="6">
        <v>50</v>
      </c>
      <c r="I244" s="8">
        <v>0.5</v>
      </c>
      <c r="J244" s="8">
        <v>5</v>
      </c>
      <c r="K244" s="8">
        <v>3.5</v>
      </c>
      <c r="L244" s="6">
        <v>61</v>
      </c>
    </row>
    <row r="245" spans="1:12" s="66" customFormat="1" x14ac:dyDescent="0.25">
      <c r="A245" s="6"/>
      <c r="B245" s="10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87" customFormat="1" ht="15" customHeight="1" x14ac:dyDescent="0.25">
      <c r="A246" s="48" t="s">
        <v>111</v>
      </c>
      <c r="B246" s="154"/>
      <c r="C246" s="53">
        <f t="shared" ref="C246:K246" si="28">SUM(C239:C245)</f>
        <v>580</v>
      </c>
      <c r="D246" s="53">
        <f t="shared" si="28"/>
        <v>22.55</v>
      </c>
      <c r="E246" s="53">
        <f t="shared" si="28"/>
        <v>28.95</v>
      </c>
      <c r="F246" s="53">
        <f t="shared" si="28"/>
        <v>83.67</v>
      </c>
      <c r="G246" s="53">
        <f t="shared" si="28"/>
        <v>687.43</v>
      </c>
      <c r="H246" s="53">
        <f t="shared" si="28"/>
        <v>720</v>
      </c>
      <c r="I246" s="53">
        <f t="shared" si="28"/>
        <v>25.97</v>
      </c>
      <c r="J246" s="53">
        <f t="shared" si="28"/>
        <v>33.75</v>
      </c>
      <c r="K246" s="53">
        <f t="shared" si="28"/>
        <v>101.36</v>
      </c>
      <c r="L246" s="53">
        <f>SUM(L239:L245)</f>
        <v>815.26</v>
      </c>
    </row>
    <row r="247" spans="1:12" s="87" customFormat="1" ht="15" customHeight="1" x14ac:dyDescent="0.25">
      <c r="A247" s="155"/>
      <c r="B247" s="155"/>
      <c r="C247" s="155"/>
      <c r="D247" s="156"/>
      <c r="E247" s="156"/>
      <c r="F247" s="156"/>
      <c r="G247" s="156"/>
      <c r="H247" s="156"/>
      <c r="I247" s="156"/>
      <c r="J247" s="156"/>
      <c r="K247" s="156"/>
      <c r="L247" s="156"/>
    </row>
    <row r="248" spans="1:12" s="87" customFormat="1" ht="15" customHeight="1" x14ac:dyDescent="0.25">
      <c r="A248" s="229" t="s">
        <v>125</v>
      </c>
      <c r="B248" s="230"/>
      <c r="C248" s="230"/>
      <c r="D248" s="230"/>
      <c r="E248" s="230"/>
      <c r="F248" s="230"/>
      <c r="G248" s="230"/>
      <c r="H248" s="230"/>
      <c r="I248" s="230"/>
      <c r="J248" s="230"/>
      <c r="K248" s="230"/>
      <c r="L248" s="231"/>
    </row>
    <row r="249" spans="1:12" s="66" customFormat="1" x14ac:dyDescent="0.25">
      <c r="A249" s="6" t="s">
        <v>113</v>
      </c>
      <c r="B249" s="120" t="s">
        <v>306</v>
      </c>
      <c r="C249" s="3">
        <v>200</v>
      </c>
      <c r="D249" s="3">
        <v>0</v>
      </c>
      <c r="E249" s="3">
        <v>0</v>
      </c>
      <c r="F249" s="3">
        <v>22</v>
      </c>
      <c r="G249" s="3">
        <v>90</v>
      </c>
      <c r="H249" s="3">
        <v>200</v>
      </c>
      <c r="I249" s="3">
        <v>0</v>
      </c>
      <c r="J249" s="3">
        <v>0</v>
      </c>
      <c r="K249" s="3">
        <v>22</v>
      </c>
      <c r="L249" s="3">
        <v>90</v>
      </c>
    </row>
    <row r="250" spans="1:12" s="66" customFormat="1" x14ac:dyDescent="0.25">
      <c r="A250" s="6"/>
      <c r="B250" s="17"/>
      <c r="C250" s="1"/>
      <c r="D250" s="1"/>
      <c r="E250" s="1"/>
      <c r="F250" s="1"/>
      <c r="G250" s="1"/>
      <c r="H250" s="3"/>
      <c r="I250" s="3"/>
      <c r="J250" s="3"/>
      <c r="K250" s="3"/>
      <c r="L250" s="3"/>
    </row>
    <row r="251" spans="1:12" s="87" customFormat="1" ht="15" customHeight="1" x14ac:dyDescent="0.25">
      <c r="A251" s="48" t="s">
        <v>111</v>
      </c>
      <c r="B251" s="154"/>
      <c r="C251" s="53">
        <f t="shared" ref="C251:L251" si="29">SUM(C249:C249)</f>
        <v>200</v>
      </c>
      <c r="D251" s="53">
        <f t="shared" si="29"/>
        <v>0</v>
      </c>
      <c r="E251" s="53">
        <f t="shared" si="29"/>
        <v>0</v>
      </c>
      <c r="F251" s="53">
        <f t="shared" si="29"/>
        <v>22</v>
      </c>
      <c r="G251" s="53">
        <f t="shared" si="29"/>
        <v>90</v>
      </c>
      <c r="H251" s="53">
        <f t="shared" si="29"/>
        <v>200</v>
      </c>
      <c r="I251" s="53">
        <f t="shared" si="29"/>
        <v>0</v>
      </c>
      <c r="J251" s="53">
        <f t="shared" si="29"/>
        <v>0</v>
      </c>
      <c r="K251" s="53">
        <f t="shared" si="29"/>
        <v>22</v>
      </c>
      <c r="L251" s="53">
        <f t="shared" si="29"/>
        <v>90</v>
      </c>
    </row>
    <row r="252" spans="1:12" s="87" customFormat="1" ht="15" customHeight="1" x14ac:dyDescent="0.25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</row>
    <row r="253" spans="1:12" s="87" customFormat="1" ht="15" customHeight="1" x14ac:dyDescent="0.25">
      <c r="A253" s="229" t="s">
        <v>129</v>
      </c>
      <c r="B253" s="230"/>
      <c r="C253" s="230"/>
      <c r="D253" s="230"/>
      <c r="E253" s="230"/>
      <c r="F253" s="230"/>
      <c r="G253" s="230"/>
      <c r="H253" s="230"/>
      <c r="I253" s="230"/>
      <c r="J253" s="230"/>
      <c r="K253" s="230"/>
      <c r="L253" s="231"/>
    </row>
    <row r="254" spans="1:12" s="66" customFormat="1" x14ac:dyDescent="0.25">
      <c r="A254" s="6">
        <v>95</v>
      </c>
      <c r="B254" s="10" t="s">
        <v>19</v>
      </c>
      <c r="C254" s="3">
        <v>150</v>
      </c>
      <c r="D254" s="3">
        <v>7.93</v>
      </c>
      <c r="E254" s="3">
        <v>2.4700000000000002</v>
      </c>
      <c r="F254" s="3">
        <v>4.0199999999999996</v>
      </c>
      <c r="G254" s="3">
        <v>69.739999999999995</v>
      </c>
      <c r="H254" s="3">
        <v>200</v>
      </c>
      <c r="I254" s="3">
        <v>10.57</v>
      </c>
      <c r="J254" s="3">
        <v>3.29</v>
      </c>
      <c r="K254" s="3">
        <v>5.36</v>
      </c>
      <c r="L254" s="3">
        <v>92.99</v>
      </c>
    </row>
    <row r="255" spans="1:12" s="66" customFormat="1" x14ac:dyDescent="0.25">
      <c r="A255" s="6" t="s">
        <v>145</v>
      </c>
      <c r="B255" s="12" t="s">
        <v>148</v>
      </c>
      <c r="C255" s="6">
        <v>40</v>
      </c>
      <c r="D255" s="6">
        <v>5.32</v>
      </c>
      <c r="E255" s="6">
        <v>1.98</v>
      </c>
      <c r="F255" s="6">
        <v>31.44</v>
      </c>
      <c r="G255" s="6">
        <v>164.71</v>
      </c>
      <c r="H255" s="6">
        <v>60</v>
      </c>
      <c r="I255" s="6">
        <v>7.08</v>
      </c>
      <c r="J255" s="6">
        <v>2.63</v>
      </c>
      <c r="K255" s="6">
        <v>41.81</v>
      </c>
      <c r="L255" s="6">
        <v>219.07</v>
      </c>
    </row>
    <row r="256" spans="1:12" s="87" customFormat="1" ht="15" customHeight="1" x14ac:dyDescent="0.25">
      <c r="A256" s="53">
        <v>410</v>
      </c>
      <c r="B256" s="10" t="s">
        <v>130</v>
      </c>
      <c r="C256" s="32">
        <v>150</v>
      </c>
      <c r="D256" s="32">
        <v>4.4999999999999998E-2</v>
      </c>
      <c r="E256" s="32">
        <v>0</v>
      </c>
      <c r="F256" s="32">
        <v>4.51</v>
      </c>
      <c r="G256" s="32">
        <v>18.239999999999998</v>
      </c>
      <c r="H256" s="32">
        <v>200</v>
      </c>
      <c r="I256" s="32">
        <v>0.06</v>
      </c>
      <c r="J256" s="32">
        <v>0</v>
      </c>
      <c r="K256" s="32">
        <v>6.02</v>
      </c>
      <c r="L256" s="32">
        <v>18.239999999999998</v>
      </c>
    </row>
    <row r="257" spans="1:14" s="66" customFormat="1" ht="15.75" customHeight="1" x14ac:dyDescent="0.25">
      <c r="A257" s="6" t="s">
        <v>113</v>
      </c>
      <c r="B257" s="12" t="s">
        <v>136</v>
      </c>
      <c r="C257" s="6">
        <v>150</v>
      </c>
      <c r="D257" s="6">
        <v>1.2</v>
      </c>
      <c r="E257" s="6">
        <v>0.3</v>
      </c>
      <c r="F257" s="6">
        <v>11.25</v>
      </c>
      <c r="G257" s="6">
        <v>57</v>
      </c>
      <c r="H257" s="6">
        <v>150</v>
      </c>
      <c r="I257" s="6">
        <v>1.2</v>
      </c>
      <c r="J257" s="6">
        <v>0.3</v>
      </c>
      <c r="K257" s="6">
        <v>11.25</v>
      </c>
      <c r="L257" s="6">
        <v>57</v>
      </c>
    </row>
    <row r="258" spans="1:14" s="87" customFormat="1" ht="15" customHeight="1" x14ac:dyDescent="0.25">
      <c r="A258" s="12" t="s">
        <v>111</v>
      </c>
      <c r="B258" s="12"/>
      <c r="C258" s="53">
        <f t="shared" ref="C258:K258" si="30">SUM(C254:C257)</f>
        <v>490</v>
      </c>
      <c r="D258" s="53">
        <f t="shared" si="30"/>
        <v>14.494999999999999</v>
      </c>
      <c r="E258" s="53">
        <f t="shared" si="30"/>
        <v>4.75</v>
      </c>
      <c r="F258" s="53">
        <f t="shared" si="30"/>
        <v>51.22</v>
      </c>
      <c r="G258" s="53">
        <f>G254+G255+G256</f>
        <v>252.69</v>
      </c>
      <c r="H258" s="53">
        <f t="shared" si="30"/>
        <v>610</v>
      </c>
      <c r="I258" s="53">
        <f t="shared" si="30"/>
        <v>18.909999999999997</v>
      </c>
      <c r="J258" s="53">
        <f t="shared" si="30"/>
        <v>6.22</v>
      </c>
      <c r="K258" s="53">
        <f t="shared" si="30"/>
        <v>64.44</v>
      </c>
      <c r="L258" s="53">
        <f>SUM(L254:L257)</f>
        <v>387.3</v>
      </c>
    </row>
    <row r="259" spans="1:14" s="87" customFormat="1" x14ac:dyDescent="0.25">
      <c r="A259" s="157" t="s">
        <v>131</v>
      </c>
      <c r="B259" s="122"/>
      <c r="C259" s="157">
        <f>C258+C251+C246+C233+C236</f>
        <v>1606</v>
      </c>
      <c r="D259" s="122"/>
      <c r="E259" s="122"/>
      <c r="F259" s="122"/>
      <c r="G259" s="157">
        <f>G230+G231+G232+G239+G240+G241+G242+G243+G244+G245+G249+G250+G254+G255+G256+G257</f>
        <v>1452.72</v>
      </c>
      <c r="H259" s="157">
        <f>H258+H251+H246+H233+H236</f>
        <v>1947</v>
      </c>
      <c r="I259" s="122"/>
      <c r="J259" s="122"/>
      <c r="K259" s="122"/>
      <c r="L259" s="157">
        <f>L230+L231+L232+L239+L240+L241+L242+L243+L244+L245+L249+L254+L255+L256+L257</f>
        <v>1719.18</v>
      </c>
    </row>
    <row r="260" spans="1:14" s="87" customFormat="1" x14ac:dyDescent="0.25">
      <c r="A260" s="157"/>
      <c r="B260" s="122"/>
      <c r="C260" s="157"/>
      <c r="D260" s="122"/>
      <c r="E260" s="122"/>
      <c r="F260" s="122"/>
      <c r="G260" s="157"/>
      <c r="H260" s="157"/>
      <c r="I260" s="122"/>
      <c r="J260" s="122"/>
      <c r="K260" s="122"/>
      <c r="L260" s="157"/>
    </row>
    <row r="261" spans="1:14" s="87" customFormat="1" ht="15" customHeight="1" x14ac:dyDescent="0.25">
      <c r="A261" s="232">
        <v>45580</v>
      </c>
      <c r="B261" s="230"/>
      <c r="C261" s="230"/>
      <c r="D261" s="230"/>
      <c r="E261" s="230"/>
      <c r="F261" s="230"/>
      <c r="G261" s="230"/>
      <c r="H261" s="230"/>
      <c r="I261" s="230"/>
      <c r="J261" s="230"/>
      <c r="K261" s="230"/>
      <c r="L261" s="231"/>
      <c r="N261" s="87" t="s">
        <v>223</v>
      </c>
    </row>
    <row r="262" spans="1:14" s="87" customFormat="1" ht="15" customHeight="1" x14ac:dyDescent="0.25">
      <c r="A262" s="229" t="s">
        <v>116</v>
      </c>
      <c r="B262" s="230"/>
      <c r="C262" s="230"/>
      <c r="D262" s="230"/>
      <c r="E262" s="230"/>
      <c r="F262" s="230"/>
      <c r="G262" s="230"/>
      <c r="H262" s="230"/>
      <c r="I262" s="230"/>
      <c r="J262" s="230"/>
      <c r="K262" s="230"/>
      <c r="L262" s="231"/>
    </row>
    <row r="263" spans="1:14" s="66" customFormat="1" ht="15" customHeight="1" x14ac:dyDescent="0.25">
      <c r="A263" s="6">
        <v>168</v>
      </c>
      <c r="B263" s="11" t="s">
        <v>58</v>
      </c>
      <c r="C263" s="3">
        <v>150</v>
      </c>
      <c r="D263" s="3">
        <v>4.79</v>
      </c>
      <c r="E263" s="3">
        <v>6.1</v>
      </c>
      <c r="F263" s="3">
        <v>25.68</v>
      </c>
      <c r="G263" s="3">
        <v>176.42</v>
      </c>
      <c r="H263" s="3">
        <v>180</v>
      </c>
      <c r="I263" s="3">
        <v>5.75</v>
      </c>
      <c r="J263" s="3">
        <v>7.32</v>
      </c>
      <c r="K263" s="3">
        <v>25.68</v>
      </c>
      <c r="L263" s="3">
        <v>211.71</v>
      </c>
    </row>
    <row r="264" spans="1:14" s="66" customFormat="1" ht="15.75" customHeight="1" x14ac:dyDescent="0.25">
      <c r="A264" s="6">
        <v>3</v>
      </c>
      <c r="B264" s="64" t="s">
        <v>153</v>
      </c>
      <c r="C264" s="6">
        <v>42</v>
      </c>
      <c r="D264" s="6">
        <v>4.41</v>
      </c>
      <c r="E264" s="6">
        <v>6.42</v>
      </c>
      <c r="F264" s="6">
        <v>13.58</v>
      </c>
      <c r="G264" s="6">
        <v>129.69999999999999</v>
      </c>
      <c r="H264" s="6">
        <v>44</v>
      </c>
      <c r="I264" s="6">
        <v>4.7300000000000004</v>
      </c>
      <c r="J264" s="6">
        <v>6.88</v>
      </c>
      <c r="K264" s="6">
        <v>14.56</v>
      </c>
      <c r="L264" s="6">
        <v>139</v>
      </c>
    </row>
    <row r="265" spans="1:14" s="66" customFormat="1" ht="15.75" customHeight="1" x14ac:dyDescent="0.25">
      <c r="A265" s="6">
        <v>414</v>
      </c>
      <c r="B265" s="11" t="s">
        <v>24</v>
      </c>
      <c r="C265" s="3">
        <v>150</v>
      </c>
      <c r="D265" s="3">
        <v>2.09</v>
      </c>
      <c r="E265" s="3">
        <v>2.39</v>
      </c>
      <c r="F265" s="3">
        <v>14.78</v>
      </c>
      <c r="G265" s="3">
        <v>89.02</v>
      </c>
      <c r="H265" s="3">
        <v>200</v>
      </c>
      <c r="I265" s="3">
        <v>2.79</v>
      </c>
      <c r="J265" s="3">
        <v>3.19</v>
      </c>
      <c r="K265" s="3">
        <v>19.71</v>
      </c>
      <c r="L265" s="3">
        <v>118.69</v>
      </c>
    </row>
    <row r="266" spans="1:14" s="87" customFormat="1" ht="15" customHeight="1" x14ac:dyDescent="0.25">
      <c r="A266" s="48" t="s">
        <v>111</v>
      </c>
      <c r="B266" s="154"/>
      <c r="C266" s="53">
        <f t="shared" ref="C266:H266" si="31">SUM(C263:C265)</f>
        <v>342</v>
      </c>
      <c r="D266" s="53">
        <f t="shared" si="31"/>
        <v>11.29</v>
      </c>
      <c r="E266" s="53">
        <f t="shared" si="31"/>
        <v>14.91</v>
      </c>
      <c r="F266" s="53">
        <f t="shared" si="31"/>
        <v>54.04</v>
      </c>
      <c r="G266" s="53">
        <f t="shared" si="31"/>
        <v>395.14</v>
      </c>
      <c r="H266" s="53">
        <f t="shared" si="31"/>
        <v>424</v>
      </c>
      <c r="I266" s="53">
        <f>SUM(I263:I265)</f>
        <v>13.27</v>
      </c>
      <c r="J266" s="53">
        <f>SUM(J263:J265)</f>
        <v>17.39</v>
      </c>
      <c r="K266" s="53">
        <f>SUM(K263:K265)</f>
        <v>59.95</v>
      </c>
      <c r="L266" s="53">
        <f>SUM(L263:L265)</f>
        <v>469.40000000000003</v>
      </c>
    </row>
    <row r="267" spans="1:14" s="87" customFormat="1" ht="15" customHeight="1" x14ac:dyDescent="0.25">
      <c r="A267" s="122"/>
      <c r="B267" s="122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</row>
    <row r="268" spans="1:14" s="66" customFormat="1" x14ac:dyDescent="0.25">
      <c r="A268" s="207"/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9"/>
    </row>
    <row r="269" spans="1:14" s="66" customFormat="1" x14ac:dyDescent="0.25">
      <c r="A269" s="6"/>
      <c r="B269" s="14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4" s="87" customFormat="1" ht="15" customHeight="1" x14ac:dyDescent="0.25">
      <c r="A270" s="155"/>
      <c r="B270" s="155"/>
      <c r="C270" s="155"/>
      <c r="D270" s="156"/>
      <c r="E270" s="156"/>
      <c r="F270" s="156"/>
      <c r="G270" s="156"/>
      <c r="H270" s="156"/>
      <c r="I270" s="156"/>
      <c r="J270" s="156"/>
      <c r="K270" s="156"/>
      <c r="L270" s="156"/>
    </row>
    <row r="271" spans="1:14" s="87" customFormat="1" ht="15" customHeight="1" x14ac:dyDescent="0.25">
      <c r="A271" s="229" t="s">
        <v>117</v>
      </c>
      <c r="B271" s="230"/>
      <c r="C271" s="230"/>
      <c r="D271" s="230"/>
      <c r="E271" s="230"/>
      <c r="F271" s="230"/>
      <c r="G271" s="230"/>
      <c r="H271" s="230"/>
      <c r="I271" s="230"/>
      <c r="J271" s="230"/>
      <c r="K271" s="230"/>
      <c r="L271" s="231"/>
    </row>
    <row r="272" spans="1:14" s="66" customFormat="1" x14ac:dyDescent="0.25">
      <c r="A272" s="6">
        <v>87</v>
      </c>
      <c r="B272" s="11" t="s">
        <v>307</v>
      </c>
      <c r="C272" s="3">
        <v>150</v>
      </c>
      <c r="D272" s="3">
        <v>1.8</v>
      </c>
      <c r="E272" s="3">
        <v>2.85</v>
      </c>
      <c r="F272" s="3">
        <v>2.95</v>
      </c>
      <c r="G272" s="3">
        <v>59.27</v>
      </c>
      <c r="H272" s="3">
        <v>200</v>
      </c>
      <c r="I272" s="3">
        <v>2.4</v>
      </c>
      <c r="J272" s="3">
        <v>3.8</v>
      </c>
      <c r="K272" s="3">
        <v>3.93</v>
      </c>
      <c r="L272" s="3">
        <v>79</v>
      </c>
    </row>
    <row r="273" spans="1:12" s="66" customFormat="1" ht="15.75" customHeight="1" x14ac:dyDescent="0.25">
      <c r="A273" s="6">
        <v>219</v>
      </c>
      <c r="B273" s="11" t="s">
        <v>34</v>
      </c>
      <c r="C273" s="3">
        <v>120</v>
      </c>
      <c r="D273" s="3">
        <v>4.41</v>
      </c>
      <c r="E273" s="3">
        <v>4.25</v>
      </c>
      <c r="F273" s="3">
        <v>28.27</v>
      </c>
      <c r="G273" s="3">
        <v>168.87</v>
      </c>
      <c r="H273" s="3">
        <v>130</v>
      </c>
      <c r="I273" s="3">
        <v>4.78</v>
      </c>
      <c r="J273" s="3">
        <v>4.5999999999999996</v>
      </c>
      <c r="K273" s="3">
        <v>30.63</v>
      </c>
      <c r="L273" s="3">
        <v>182.94</v>
      </c>
    </row>
    <row r="274" spans="1:12" s="66" customFormat="1" ht="12.75" customHeight="1" x14ac:dyDescent="0.25">
      <c r="A274" s="6">
        <v>296</v>
      </c>
      <c r="B274" s="12" t="s">
        <v>105</v>
      </c>
      <c r="C274" s="6">
        <v>60</v>
      </c>
      <c r="D274" s="6">
        <v>11.67</v>
      </c>
      <c r="E274" s="6">
        <v>8.5399999999999991</v>
      </c>
      <c r="F274" s="6">
        <v>12.53</v>
      </c>
      <c r="G274" s="6">
        <v>174</v>
      </c>
      <c r="H274" s="6">
        <v>70</v>
      </c>
      <c r="I274" s="6">
        <v>13.6</v>
      </c>
      <c r="J274" s="6">
        <v>9.9600000000000009</v>
      </c>
      <c r="K274" s="6">
        <v>14.61</v>
      </c>
      <c r="L274" s="6">
        <v>232</v>
      </c>
    </row>
    <row r="275" spans="1:12" s="66" customFormat="1" ht="15.75" customHeight="1" x14ac:dyDescent="0.25">
      <c r="A275" s="6">
        <v>385</v>
      </c>
      <c r="B275" s="48" t="s">
        <v>219</v>
      </c>
      <c r="C275" s="6">
        <v>30</v>
      </c>
      <c r="D275" s="6">
        <v>0.5</v>
      </c>
      <c r="E275" s="6">
        <v>4.0199999999999996</v>
      </c>
      <c r="F275" s="6">
        <v>1.5</v>
      </c>
      <c r="G275" s="6">
        <v>44.04</v>
      </c>
      <c r="H275" s="6">
        <v>30</v>
      </c>
      <c r="I275" s="6">
        <v>0.5</v>
      </c>
      <c r="J275" s="6">
        <v>4.0199999999999996</v>
      </c>
      <c r="K275" s="6">
        <v>1.5</v>
      </c>
      <c r="L275" s="6">
        <v>44.04</v>
      </c>
    </row>
    <row r="276" spans="1:12" s="66" customFormat="1" ht="15.75" customHeight="1" x14ac:dyDescent="0.25">
      <c r="A276" s="6">
        <v>396</v>
      </c>
      <c r="B276" s="11" t="s">
        <v>325</v>
      </c>
      <c r="C276" s="3">
        <v>150</v>
      </c>
      <c r="D276" s="3">
        <v>0.1</v>
      </c>
      <c r="E276" s="3">
        <v>0</v>
      </c>
      <c r="F276" s="3">
        <v>15.86</v>
      </c>
      <c r="G276" s="3">
        <v>63.8</v>
      </c>
      <c r="H276" s="3">
        <v>200</v>
      </c>
      <c r="I276" s="3">
        <v>0.13</v>
      </c>
      <c r="J276" s="3">
        <v>0</v>
      </c>
      <c r="K276" s="3">
        <v>21.15</v>
      </c>
      <c r="L276" s="3">
        <v>85.1</v>
      </c>
    </row>
    <row r="277" spans="1:12" s="66" customFormat="1" ht="15.75" customHeight="1" x14ac:dyDescent="0.25">
      <c r="A277" s="6" t="s">
        <v>113</v>
      </c>
      <c r="B277" s="12" t="s">
        <v>292</v>
      </c>
      <c r="C277" s="6">
        <v>40</v>
      </c>
      <c r="D277" s="6">
        <v>0</v>
      </c>
      <c r="E277" s="6">
        <v>0</v>
      </c>
      <c r="F277" s="6">
        <v>1.2</v>
      </c>
      <c r="G277" s="6">
        <v>4.8</v>
      </c>
      <c r="H277" s="6">
        <v>50</v>
      </c>
      <c r="I277" s="6">
        <v>0</v>
      </c>
      <c r="J277" s="6">
        <v>0</v>
      </c>
      <c r="K277" s="6">
        <v>1.5</v>
      </c>
      <c r="L277" s="6">
        <v>6</v>
      </c>
    </row>
    <row r="278" spans="1:12" s="87" customFormat="1" ht="15" customHeight="1" x14ac:dyDescent="0.25">
      <c r="A278" s="125" t="s">
        <v>113</v>
      </c>
      <c r="B278" s="10" t="s">
        <v>124</v>
      </c>
      <c r="C278" s="32">
        <v>40</v>
      </c>
      <c r="D278" s="32">
        <v>2.8</v>
      </c>
      <c r="E278" s="32">
        <v>0.28000000000000003</v>
      </c>
      <c r="F278" s="32">
        <v>19.96</v>
      </c>
      <c r="G278" s="32">
        <v>96</v>
      </c>
      <c r="H278" s="32">
        <v>50</v>
      </c>
      <c r="I278" s="32">
        <v>2.8</v>
      </c>
      <c r="J278" s="32">
        <v>0.28000000000000003</v>
      </c>
      <c r="K278" s="32">
        <v>19.96</v>
      </c>
      <c r="L278" s="32">
        <v>120</v>
      </c>
    </row>
    <row r="279" spans="1:12" s="87" customFormat="1" ht="15" customHeight="1" x14ac:dyDescent="0.25">
      <c r="A279" s="48" t="s">
        <v>111</v>
      </c>
      <c r="B279" s="154"/>
      <c r="C279" s="53">
        <f t="shared" ref="C279:L279" si="32">SUM(C272:C278)</f>
        <v>590</v>
      </c>
      <c r="D279" s="53">
        <f t="shared" si="32"/>
        <v>21.28</v>
      </c>
      <c r="E279" s="53">
        <f t="shared" si="32"/>
        <v>19.939999999999998</v>
      </c>
      <c r="F279" s="53">
        <f t="shared" si="32"/>
        <v>82.27000000000001</v>
      </c>
      <c r="G279" s="53">
        <f t="shared" si="32"/>
        <v>610.78</v>
      </c>
      <c r="H279" s="53">
        <f t="shared" si="32"/>
        <v>730</v>
      </c>
      <c r="I279" s="53">
        <f t="shared" si="32"/>
        <v>24.21</v>
      </c>
      <c r="J279" s="53">
        <f t="shared" si="32"/>
        <v>22.66</v>
      </c>
      <c r="K279" s="53">
        <f t="shared" si="32"/>
        <v>93.28</v>
      </c>
      <c r="L279" s="53">
        <f t="shared" si="32"/>
        <v>749.08</v>
      </c>
    </row>
    <row r="280" spans="1:12" s="87" customFormat="1" ht="15" customHeight="1" x14ac:dyDescent="0.25">
      <c r="A280" s="155"/>
      <c r="B280" s="155"/>
      <c r="C280" s="155"/>
      <c r="D280" s="156"/>
      <c r="E280" s="156"/>
      <c r="F280" s="156"/>
      <c r="G280" s="156"/>
      <c r="H280" s="156"/>
      <c r="I280" s="156"/>
      <c r="J280" s="156"/>
      <c r="K280" s="156"/>
      <c r="L280" s="156"/>
    </row>
    <row r="281" spans="1:12" s="87" customFormat="1" ht="15" customHeight="1" x14ac:dyDescent="0.25">
      <c r="A281" s="229" t="s">
        <v>125</v>
      </c>
      <c r="B281" s="230"/>
      <c r="C281" s="230"/>
      <c r="D281" s="230"/>
      <c r="E281" s="230"/>
      <c r="F281" s="230"/>
      <c r="G281" s="230"/>
      <c r="H281" s="230"/>
      <c r="I281" s="230"/>
      <c r="J281" s="230"/>
      <c r="K281" s="230"/>
      <c r="L281" s="231"/>
    </row>
    <row r="282" spans="1:12" s="66" customFormat="1" ht="15.75" customHeight="1" x14ac:dyDescent="0.25">
      <c r="A282" s="6" t="s">
        <v>113</v>
      </c>
      <c r="B282" s="59" t="s">
        <v>309</v>
      </c>
      <c r="C282" s="6">
        <v>150</v>
      </c>
      <c r="D282" s="6">
        <v>4.5</v>
      </c>
      <c r="E282" s="6">
        <v>4.8</v>
      </c>
      <c r="F282" s="6">
        <v>7.05</v>
      </c>
      <c r="G282" s="6">
        <v>87</v>
      </c>
      <c r="H282" s="6">
        <v>200</v>
      </c>
      <c r="I282" s="6">
        <v>6</v>
      </c>
      <c r="J282" s="6">
        <v>6.4</v>
      </c>
      <c r="K282" s="6">
        <v>9.4</v>
      </c>
      <c r="L282" s="6">
        <v>116</v>
      </c>
    </row>
    <row r="283" spans="1:12" s="87" customFormat="1" ht="15" customHeight="1" x14ac:dyDescent="0.25">
      <c r="A283" s="48" t="s">
        <v>111</v>
      </c>
      <c r="B283" s="154"/>
      <c r="C283" s="53">
        <f t="shared" ref="C283:L283" si="33">SUM(C282:C282)</f>
        <v>150</v>
      </c>
      <c r="D283" s="53">
        <f t="shared" si="33"/>
        <v>4.5</v>
      </c>
      <c r="E283" s="53">
        <f t="shared" si="33"/>
        <v>4.8</v>
      </c>
      <c r="F283" s="53">
        <f t="shared" si="33"/>
        <v>7.05</v>
      </c>
      <c r="G283" s="53">
        <f t="shared" si="33"/>
        <v>87</v>
      </c>
      <c r="H283" s="53">
        <f t="shared" si="33"/>
        <v>200</v>
      </c>
      <c r="I283" s="53">
        <f t="shared" si="33"/>
        <v>6</v>
      </c>
      <c r="J283" s="53">
        <f t="shared" si="33"/>
        <v>6.4</v>
      </c>
      <c r="K283" s="53">
        <f t="shared" si="33"/>
        <v>9.4</v>
      </c>
      <c r="L283" s="53">
        <f t="shared" si="33"/>
        <v>116</v>
      </c>
    </row>
    <row r="284" spans="1:12" s="87" customFormat="1" ht="15" customHeight="1" x14ac:dyDescent="0.25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</row>
    <row r="285" spans="1:12" s="87" customFormat="1" ht="15" customHeight="1" x14ac:dyDescent="0.25">
      <c r="A285" s="229" t="s">
        <v>129</v>
      </c>
      <c r="B285" s="230"/>
      <c r="C285" s="230"/>
      <c r="D285" s="230"/>
      <c r="E285" s="230"/>
      <c r="F285" s="230"/>
      <c r="G285" s="230"/>
      <c r="H285" s="230"/>
      <c r="I285" s="230"/>
      <c r="J285" s="230"/>
      <c r="K285" s="230"/>
      <c r="L285" s="231"/>
    </row>
    <row r="286" spans="1:12" s="66" customFormat="1" x14ac:dyDescent="0.25">
      <c r="A286" s="6">
        <v>114</v>
      </c>
      <c r="B286" s="48" t="s">
        <v>312</v>
      </c>
      <c r="C286" s="6">
        <v>150</v>
      </c>
      <c r="D286" s="6">
        <v>3.52</v>
      </c>
      <c r="E286" s="6">
        <v>6.91</v>
      </c>
      <c r="F286" s="6">
        <v>18.239999999999998</v>
      </c>
      <c r="G286" s="6">
        <v>117.3</v>
      </c>
      <c r="H286" s="6">
        <v>200</v>
      </c>
      <c r="I286" s="6">
        <v>4.6900000000000004</v>
      </c>
      <c r="J286" s="6">
        <v>9.1999999999999993</v>
      </c>
      <c r="K286" s="6">
        <v>13.65</v>
      </c>
      <c r="L286" s="6">
        <v>156.4</v>
      </c>
    </row>
    <row r="287" spans="1:12" s="66" customFormat="1" x14ac:dyDescent="0.25">
      <c r="A287" s="6" t="s">
        <v>113</v>
      </c>
      <c r="B287" s="12" t="s">
        <v>112</v>
      </c>
      <c r="C287" s="6">
        <v>30</v>
      </c>
      <c r="D287" s="6">
        <v>2.25</v>
      </c>
      <c r="E287" s="6">
        <v>4.5</v>
      </c>
      <c r="F287" s="6">
        <v>20.399999999999999</v>
      </c>
      <c r="G287" s="6">
        <v>132</v>
      </c>
      <c r="H287" s="6">
        <v>30</v>
      </c>
      <c r="I287" s="6">
        <v>2.25</v>
      </c>
      <c r="J287" s="6">
        <v>4.5</v>
      </c>
      <c r="K287" s="6">
        <v>20.399999999999999</v>
      </c>
      <c r="L287" s="6">
        <v>132</v>
      </c>
    </row>
    <row r="288" spans="1:12" s="66" customFormat="1" ht="15.75" customHeight="1" x14ac:dyDescent="0.25">
      <c r="A288" s="6">
        <v>413</v>
      </c>
      <c r="B288" s="11" t="s">
        <v>32</v>
      </c>
      <c r="C288" s="3">
        <v>150</v>
      </c>
      <c r="D288" s="3">
        <v>1.05</v>
      </c>
      <c r="E288" s="3">
        <v>1.2</v>
      </c>
      <c r="F288" s="3">
        <v>13.01</v>
      </c>
      <c r="G288" s="3">
        <v>66.989999999999995</v>
      </c>
      <c r="H288" s="3">
        <v>200</v>
      </c>
      <c r="I288" s="3">
        <v>1.4</v>
      </c>
      <c r="J288" s="3">
        <v>1.6</v>
      </c>
      <c r="K288" s="3">
        <v>17.350000000000001</v>
      </c>
      <c r="L288" s="3">
        <v>89.32</v>
      </c>
    </row>
    <row r="289" spans="1:12" s="87" customFormat="1" ht="15" customHeight="1" x14ac:dyDescent="0.25">
      <c r="A289" s="125"/>
      <c r="B289" s="10"/>
      <c r="C289" s="32"/>
      <c r="D289" s="32"/>
      <c r="E289" s="32"/>
      <c r="F289" s="32"/>
      <c r="G289" s="32"/>
      <c r="H289" s="32"/>
      <c r="I289" s="32"/>
      <c r="J289" s="32"/>
      <c r="K289" s="32"/>
      <c r="L289" s="32"/>
    </row>
    <row r="290" spans="1:12" s="87" customFormat="1" ht="15" customHeight="1" x14ac:dyDescent="0.25">
      <c r="A290" s="12" t="s">
        <v>111</v>
      </c>
      <c r="B290" s="12"/>
      <c r="C290" s="53">
        <f t="shared" ref="C290:K290" si="34">SUM(C286:C289)</f>
        <v>330</v>
      </c>
      <c r="D290" s="53">
        <f t="shared" si="34"/>
        <v>6.8199999999999994</v>
      </c>
      <c r="E290" s="53">
        <f t="shared" si="34"/>
        <v>12.61</v>
      </c>
      <c r="F290" s="53">
        <f t="shared" si="34"/>
        <v>51.65</v>
      </c>
      <c r="G290" s="53">
        <f t="shared" si="34"/>
        <v>316.29000000000002</v>
      </c>
      <c r="H290" s="53">
        <f t="shared" si="34"/>
        <v>430</v>
      </c>
      <c r="I290" s="53">
        <f t="shared" si="34"/>
        <v>8.34</v>
      </c>
      <c r="J290" s="53">
        <f t="shared" si="34"/>
        <v>15.299999999999999</v>
      </c>
      <c r="K290" s="53">
        <f t="shared" si="34"/>
        <v>51.4</v>
      </c>
      <c r="L290" s="53">
        <f>SUM(L286:L289)</f>
        <v>377.71999999999997</v>
      </c>
    </row>
    <row r="291" spans="1:12" s="87" customFormat="1" x14ac:dyDescent="0.25">
      <c r="A291" s="157" t="s">
        <v>131</v>
      </c>
      <c r="B291" s="122"/>
      <c r="C291" s="157">
        <f>C290+C283+C279+C266+C269</f>
        <v>1412</v>
      </c>
      <c r="D291" s="122"/>
      <c r="E291" s="122"/>
      <c r="F291" s="122"/>
      <c r="G291" s="157">
        <f>G263+G264+G265+G272+G273+G274+G275+G276+G278+G282+G286+G287+G288+G277</f>
        <v>1409.2099999999998</v>
      </c>
      <c r="H291" s="157">
        <f>H290+H283+H279+H266+H269</f>
        <v>1784</v>
      </c>
      <c r="I291" s="122"/>
      <c r="J291" s="122"/>
      <c r="K291" s="122"/>
      <c r="L291" s="157">
        <f>L263+L264+L265+L272+L273+L274+L275+L276+L278+L282+L286+L287+L288+L277</f>
        <v>1712.2</v>
      </c>
    </row>
    <row r="292" spans="1:12" s="87" customFormat="1" x14ac:dyDescent="0.25">
      <c r="A292" s="157"/>
      <c r="B292" s="122"/>
      <c r="C292" s="157"/>
      <c r="D292" s="122"/>
      <c r="E292" s="122"/>
      <c r="F292" s="122"/>
      <c r="G292" s="157"/>
      <c r="H292" s="157"/>
      <c r="I292" s="122"/>
      <c r="J292" s="122"/>
      <c r="K292" s="122"/>
      <c r="L292" s="157"/>
    </row>
    <row r="293" spans="1:12" s="87" customFormat="1" ht="15" customHeight="1" x14ac:dyDescent="0.25">
      <c r="A293" s="232">
        <v>45581</v>
      </c>
      <c r="B293" s="230"/>
      <c r="C293" s="230"/>
      <c r="D293" s="230"/>
      <c r="E293" s="230"/>
      <c r="F293" s="230"/>
      <c r="G293" s="230"/>
      <c r="H293" s="230"/>
      <c r="I293" s="230"/>
      <c r="J293" s="230"/>
      <c r="K293" s="230"/>
      <c r="L293" s="231"/>
    </row>
    <row r="294" spans="1:12" s="87" customFormat="1" ht="15" customHeight="1" x14ac:dyDescent="0.25">
      <c r="A294" s="229" t="s">
        <v>116</v>
      </c>
      <c r="B294" s="230"/>
      <c r="C294" s="230"/>
      <c r="D294" s="230"/>
      <c r="E294" s="230"/>
      <c r="F294" s="230"/>
      <c r="G294" s="230"/>
      <c r="H294" s="230"/>
      <c r="I294" s="230"/>
      <c r="J294" s="230"/>
      <c r="K294" s="230"/>
      <c r="L294" s="231"/>
    </row>
    <row r="295" spans="1:12" s="66" customFormat="1" ht="15" customHeight="1" x14ac:dyDescent="0.25">
      <c r="A295" s="6">
        <v>100</v>
      </c>
      <c r="B295" s="11" t="s">
        <v>70</v>
      </c>
      <c r="C295" s="3">
        <v>150</v>
      </c>
      <c r="D295" s="3">
        <v>4.1900000000000004</v>
      </c>
      <c r="E295" s="3">
        <v>4.59</v>
      </c>
      <c r="F295" s="3">
        <v>14.8</v>
      </c>
      <c r="G295" s="3">
        <v>117.06</v>
      </c>
      <c r="H295" s="3">
        <v>200</v>
      </c>
      <c r="I295" s="3">
        <v>5.59</v>
      </c>
      <c r="J295" s="3">
        <v>6.12</v>
      </c>
      <c r="K295" s="3">
        <v>19.73</v>
      </c>
      <c r="L295" s="3">
        <v>156.1</v>
      </c>
    </row>
    <row r="296" spans="1:12" s="66" customFormat="1" ht="15.75" customHeight="1" x14ac:dyDescent="0.25">
      <c r="A296" s="6">
        <v>1</v>
      </c>
      <c r="B296" s="12" t="s">
        <v>110</v>
      </c>
      <c r="C296" s="6">
        <v>36</v>
      </c>
      <c r="D296" s="6">
        <v>2.17</v>
      </c>
      <c r="E296" s="6">
        <v>6.79</v>
      </c>
      <c r="F296" s="6">
        <v>13.15</v>
      </c>
      <c r="G296" s="6">
        <v>122.4</v>
      </c>
      <c r="H296" s="6">
        <v>37</v>
      </c>
      <c r="I296" s="6">
        <v>2.2599999999999998</v>
      </c>
      <c r="J296" s="6">
        <v>6.98</v>
      </c>
      <c r="K296" s="6">
        <v>13.52</v>
      </c>
      <c r="L296" s="6">
        <v>125.8</v>
      </c>
    </row>
    <row r="297" spans="1:12" s="87" customFormat="1" ht="15" customHeight="1" x14ac:dyDescent="0.25">
      <c r="A297" s="53">
        <v>410</v>
      </c>
      <c r="B297" s="10" t="s">
        <v>130</v>
      </c>
      <c r="C297" s="32">
        <v>150</v>
      </c>
      <c r="D297" s="32">
        <v>4.4999999999999998E-2</v>
      </c>
      <c r="E297" s="32">
        <v>0</v>
      </c>
      <c r="F297" s="32">
        <v>4.51</v>
      </c>
      <c r="G297" s="32">
        <v>18.239999999999998</v>
      </c>
      <c r="H297" s="32">
        <v>200</v>
      </c>
      <c r="I297" s="32">
        <v>0.06</v>
      </c>
      <c r="J297" s="32">
        <v>0</v>
      </c>
      <c r="K297" s="32">
        <v>6.02</v>
      </c>
      <c r="L297" s="32">
        <v>18.239999999999998</v>
      </c>
    </row>
    <row r="298" spans="1:12" s="87" customFormat="1" ht="15" customHeight="1" x14ac:dyDescent="0.25">
      <c r="A298" s="48" t="s">
        <v>111</v>
      </c>
      <c r="B298" s="154"/>
      <c r="C298" s="53">
        <f t="shared" ref="C298:H298" si="35">SUM(C295:C297)</f>
        <v>336</v>
      </c>
      <c r="D298" s="53">
        <f t="shared" si="35"/>
        <v>6.4050000000000002</v>
      </c>
      <c r="E298" s="53">
        <f t="shared" si="35"/>
        <v>11.379999999999999</v>
      </c>
      <c r="F298" s="53">
        <f t="shared" si="35"/>
        <v>32.46</v>
      </c>
      <c r="G298" s="53">
        <f t="shared" si="35"/>
        <v>257.7</v>
      </c>
      <c r="H298" s="53">
        <f t="shared" si="35"/>
        <v>437</v>
      </c>
      <c r="I298" s="53">
        <f>SUM(I295:I297)</f>
        <v>7.9099999999999993</v>
      </c>
      <c r="J298" s="53">
        <f>SUM(J295:J297)</f>
        <v>13.100000000000001</v>
      </c>
      <c r="K298" s="53">
        <f>SUM(K295:K297)</f>
        <v>39.269999999999996</v>
      </c>
      <c r="L298" s="53">
        <f>SUM(L295:L297)</f>
        <v>300.14</v>
      </c>
    </row>
    <row r="299" spans="1:12" s="87" customFormat="1" ht="15" customHeight="1" x14ac:dyDescent="0.25">
      <c r="A299" s="122"/>
      <c r="B299" s="122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</row>
    <row r="300" spans="1:12" s="66" customFormat="1" x14ac:dyDescent="0.25">
      <c r="A300" s="207"/>
      <c r="B300" s="208"/>
      <c r="C300" s="208"/>
      <c r="D300" s="208"/>
      <c r="E300" s="208"/>
      <c r="F300" s="208"/>
      <c r="G300" s="208"/>
      <c r="H300" s="208"/>
      <c r="I300" s="208"/>
      <c r="J300" s="208"/>
      <c r="K300" s="208"/>
      <c r="L300" s="209"/>
    </row>
    <row r="301" spans="1:12" s="66" customFormat="1" x14ac:dyDescent="0.25">
      <c r="A301" s="6"/>
      <c r="B301" s="14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87" customFormat="1" ht="15" customHeight="1" x14ac:dyDescent="0.25">
      <c r="A302" s="155"/>
      <c r="B302" s="155"/>
      <c r="C302" s="155"/>
      <c r="D302" s="156"/>
      <c r="E302" s="156"/>
      <c r="F302" s="156"/>
      <c r="G302" s="156"/>
      <c r="H302" s="156"/>
      <c r="I302" s="156"/>
      <c r="J302" s="156"/>
      <c r="K302" s="156"/>
      <c r="L302" s="156"/>
    </row>
    <row r="303" spans="1:12" s="87" customFormat="1" ht="15" customHeight="1" x14ac:dyDescent="0.25">
      <c r="A303" s="229" t="s">
        <v>117</v>
      </c>
      <c r="B303" s="230"/>
      <c r="C303" s="230"/>
      <c r="D303" s="230"/>
      <c r="E303" s="230"/>
      <c r="F303" s="230"/>
      <c r="G303" s="230"/>
      <c r="H303" s="230"/>
      <c r="I303" s="230"/>
      <c r="J303" s="230"/>
      <c r="K303" s="230"/>
      <c r="L303" s="231"/>
    </row>
    <row r="304" spans="1:12" s="66" customFormat="1" x14ac:dyDescent="0.25">
      <c r="A304" s="6" t="s">
        <v>141</v>
      </c>
      <c r="B304" s="47" t="s">
        <v>144</v>
      </c>
      <c r="C304" s="3">
        <v>150</v>
      </c>
      <c r="D304" s="3">
        <v>1.4</v>
      </c>
      <c r="E304" s="3">
        <v>2.33</v>
      </c>
      <c r="F304" s="3">
        <v>8.17</v>
      </c>
      <c r="G304" s="3">
        <v>59.27</v>
      </c>
      <c r="H304" s="3">
        <v>200</v>
      </c>
      <c r="I304" s="3">
        <v>1.87</v>
      </c>
      <c r="J304" s="3">
        <v>3.11</v>
      </c>
      <c r="K304" s="3">
        <v>10.9</v>
      </c>
      <c r="L304" s="3">
        <v>79</v>
      </c>
    </row>
    <row r="305" spans="1:12" s="66" customFormat="1" ht="15.75" customHeight="1" x14ac:dyDescent="0.25">
      <c r="A305" s="6">
        <v>332</v>
      </c>
      <c r="B305" s="11" t="s">
        <v>72</v>
      </c>
      <c r="C305" s="3">
        <v>120</v>
      </c>
      <c r="D305" s="3">
        <v>6.99</v>
      </c>
      <c r="E305" s="3">
        <v>4.34</v>
      </c>
      <c r="F305" s="3">
        <v>36</v>
      </c>
      <c r="G305" s="3">
        <v>211.05</v>
      </c>
      <c r="H305" s="3">
        <v>130</v>
      </c>
      <c r="I305" s="3">
        <v>7.57</v>
      </c>
      <c r="J305" s="3">
        <v>4.7</v>
      </c>
      <c r="K305" s="3">
        <v>39</v>
      </c>
      <c r="L305" s="3">
        <v>228.64</v>
      </c>
    </row>
    <row r="306" spans="1:12" s="66" customFormat="1" ht="15.75" customHeight="1" x14ac:dyDescent="0.25">
      <c r="A306" s="6">
        <v>299</v>
      </c>
      <c r="B306" s="11" t="s">
        <v>61</v>
      </c>
      <c r="C306" s="3">
        <v>80</v>
      </c>
      <c r="D306" s="3">
        <v>5.67</v>
      </c>
      <c r="E306" s="3">
        <v>13.74</v>
      </c>
      <c r="F306" s="3">
        <v>1.34</v>
      </c>
      <c r="G306" s="3">
        <v>154.05000000000001</v>
      </c>
      <c r="H306" s="3">
        <v>90</v>
      </c>
      <c r="I306" s="3">
        <v>6.61</v>
      </c>
      <c r="J306" s="3">
        <v>16.03</v>
      </c>
      <c r="K306" s="3">
        <v>1.56</v>
      </c>
      <c r="L306" s="3">
        <v>179.92</v>
      </c>
    </row>
    <row r="307" spans="1:12" s="66" customFormat="1" x14ac:dyDescent="0.25">
      <c r="A307" s="6">
        <v>366</v>
      </c>
      <c r="B307" s="47" t="s">
        <v>36</v>
      </c>
      <c r="C307" s="3">
        <v>30</v>
      </c>
      <c r="D307" s="3">
        <v>0.16</v>
      </c>
      <c r="E307" s="3">
        <v>1.1000000000000001</v>
      </c>
      <c r="F307" s="3">
        <v>1.57</v>
      </c>
      <c r="G307" s="3">
        <v>16.850000000000001</v>
      </c>
      <c r="H307" s="3">
        <v>30</v>
      </c>
      <c r="I307" s="3">
        <v>0.16</v>
      </c>
      <c r="J307" s="3">
        <v>1.1000000000000001</v>
      </c>
      <c r="K307" s="3">
        <v>1.57</v>
      </c>
      <c r="L307" s="3">
        <v>16.850000000000001</v>
      </c>
    </row>
    <row r="308" spans="1:12" s="87" customFormat="1" ht="15" customHeight="1" x14ac:dyDescent="0.25">
      <c r="A308" s="125" t="s">
        <v>113</v>
      </c>
      <c r="B308" s="10" t="s">
        <v>124</v>
      </c>
      <c r="C308" s="32">
        <v>40</v>
      </c>
      <c r="D308" s="32">
        <v>2.8</v>
      </c>
      <c r="E308" s="32">
        <v>0.28000000000000003</v>
      </c>
      <c r="F308" s="32">
        <v>19.96</v>
      </c>
      <c r="G308" s="32">
        <v>96</v>
      </c>
      <c r="H308" s="32">
        <v>50</v>
      </c>
      <c r="I308" s="32">
        <v>2.8</v>
      </c>
      <c r="J308" s="32">
        <v>0.28000000000000003</v>
      </c>
      <c r="K308" s="32">
        <v>19.96</v>
      </c>
      <c r="L308" s="32">
        <v>120</v>
      </c>
    </row>
    <row r="309" spans="1:12" s="66" customFormat="1" ht="15.75" customHeight="1" x14ac:dyDescent="0.25">
      <c r="A309" s="6">
        <v>123</v>
      </c>
      <c r="B309" s="12" t="s">
        <v>142</v>
      </c>
      <c r="C309" s="6">
        <v>20</v>
      </c>
      <c r="D309" s="6">
        <v>2.46</v>
      </c>
      <c r="E309" s="6">
        <v>0.3</v>
      </c>
      <c r="F309" s="6">
        <v>15.21</v>
      </c>
      <c r="G309" s="6">
        <v>73.64</v>
      </c>
      <c r="H309" s="6">
        <v>25</v>
      </c>
      <c r="I309" s="6">
        <v>3.1</v>
      </c>
      <c r="J309" s="6">
        <v>0.39</v>
      </c>
      <c r="K309" s="6">
        <v>19.010000000000002</v>
      </c>
      <c r="L309" s="6">
        <v>92.05</v>
      </c>
    </row>
    <row r="310" spans="1:12" s="66" customFormat="1" ht="15.75" customHeight="1" x14ac:dyDescent="0.25">
      <c r="A310" s="6">
        <v>394</v>
      </c>
      <c r="B310" s="11" t="s">
        <v>156</v>
      </c>
      <c r="C310" s="3">
        <v>150</v>
      </c>
      <c r="D310" s="3">
        <v>0.12</v>
      </c>
      <c r="E310" s="3">
        <v>0</v>
      </c>
      <c r="F310" s="3">
        <v>11.24</v>
      </c>
      <c r="G310" s="3">
        <v>45.48</v>
      </c>
      <c r="H310" s="3">
        <v>200</v>
      </c>
      <c r="I310" s="3">
        <v>0.16</v>
      </c>
      <c r="J310" s="3">
        <v>0</v>
      </c>
      <c r="K310" s="3">
        <v>14.99</v>
      </c>
      <c r="L310" s="3">
        <v>60.64</v>
      </c>
    </row>
    <row r="311" spans="1:12" s="87" customFormat="1" ht="15" customHeight="1" x14ac:dyDescent="0.25">
      <c r="A311" s="48" t="s">
        <v>111</v>
      </c>
      <c r="B311" s="154"/>
      <c r="C311" s="53">
        <f t="shared" ref="C311:L311" si="36">SUM(C304:C310)</f>
        <v>590</v>
      </c>
      <c r="D311" s="53">
        <f t="shared" si="36"/>
        <v>19.600000000000001</v>
      </c>
      <c r="E311" s="53">
        <f t="shared" si="36"/>
        <v>22.090000000000003</v>
      </c>
      <c r="F311" s="53">
        <f t="shared" si="36"/>
        <v>93.49</v>
      </c>
      <c r="G311" s="53">
        <f t="shared" si="36"/>
        <v>656.34</v>
      </c>
      <c r="H311" s="53">
        <f t="shared" si="36"/>
        <v>725</v>
      </c>
      <c r="I311" s="53">
        <f t="shared" si="36"/>
        <v>22.270000000000003</v>
      </c>
      <c r="J311" s="53">
        <f t="shared" si="36"/>
        <v>25.610000000000007</v>
      </c>
      <c r="K311" s="53">
        <f t="shared" si="36"/>
        <v>106.99000000000001</v>
      </c>
      <c r="L311" s="53">
        <f t="shared" si="36"/>
        <v>777.09999999999991</v>
      </c>
    </row>
    <row r="312" spans="1:12" s="87" customFormat="1" ht="15" customHeight="1" x14ac:dyDescent="0.25">
      <c r="A312" s="155"/>
      <c r="B312" s="155"/>
      <c r="C312" s="155"/>
      <c r="D312" s="156"/>
      <c r="E312" s="156"/>
      <c r="F312" s="156"/>
      <c r="G312" s="156"/>
      <c r="H312" s="156"/>
      <c r="I312" s="156"/>
      <c r="J312" s="156"/>
      <c r="K312" s="156"/>
      <c r="L312" s="156"/>
    </row>
    <row r="313" spans="1:12" s="87" customFormat="1" ht="15" customHeight="1" x14ac:dyDescent="0.25">
      <c r="A313" s="229" t="s">
        <v>125</v>
      </c>
      <c r="B313" s="230"/>
      <c r="C313" s="230"/>
      <c r="D313" s="230"/>
      <c r="E313" s="230"/>
      <c r="F313" s="230"/>
      <c r="G313" s="230"/>
      <c r="H313" s="230"/>
      <c r="I313" s="230"/>
      <c r="J313" s="230"/>
      <c r="K313" s="230"/>
      <c r="L313" s="231"/>
    </row>
    <row r="314" spans="1:12" s="66" customFormat="1" x14ac:dyDescent="0.25">
      <c r="A314" s="6" t="s">
        <v>113</v>
      </c>
      <c r="B314" s="120" t="s">
        <v>306</v>
      </c>
      <c r="C314" s="3">
        <v>200</v>
      </c>
      <c r="D314" s="3">
        <v>0</v>
      </c>
      <c r="E314" s="3">
        <v>0</v>
      </c>
      <c r="F314" s="3">
        <v>22</v>
      </c>
      <c r="G314" s="3">
        <v>90</v>
      </c>
      <c r="H314" s="3">
        <v>200</v>
      </c>
      <c r="I314" s="3">
        <v>0</v>
      </c>
      <c r="J314" s="3">
        <v>0</v>
      </c>
      <c r="K314" s="3">
        <v>22</v>
      </c>
      <c r="L314" s="3">
        <v>90</v>
      </c>
    </row>
    <row r="315" spans="1:12" s="66" customFormat="1" ht="15.75" customHeight="1" x14ac:dyDescent="0.25">
      <c r="A315" s="6"/>
      <c r="B315" s="12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1:12" s="87" customFormat="1" ht="15" customHeight="1" x14ac:dyDescent="0.25">
      <c r="A316" s="233" t="s">
        <v>111</v>
      </c>
      <c r="B316" s="235"/>
      <c r="C316" s="53">
        <f>SUM(C314:C314)</f>
        <v>200</v>
      </c>
      <c r="D316" s="53">
        <f>SUM(D314:D314)</f>
        <v>0</v>
      </c>
      <c r="E316" s="53">
        <f>SUM(E314:E314)</f>
        <v>0</v>
      </c>
      <c r="F316" s="53">
        <f>SUM(F314:F314)</f>
        <v>22</v>
      </c>
      <c r="G316" s="53">
        <f>SUM(G314:G314)</f>
        <v>90</v>
      </c>
      <c r="H316" s="53">
        <f>SUM(H314:H315)</f>
        <v>200</v>
      </c>
      <c r="I316" s="53">
        <f>SUM(I314:I315)</f>
        <v>0</v>
      </c>
      <c r="J316" s="53">
        <f>SUM(J314:J315)</f>
        <v>0</v>
      </c>
      <c r="K316" s="53">
        <f>SUM(K314:K315)</f>
        <v>22</v>
      </c>
      <c r="L316" s="53">
        <f>SUM(L314:L315)</f>
        <v>90</v>
      </c>
    </row>
    <row r="317" spans="1:12" s="87" customFormat="1" ht="15" customHeight="1" x14ac:dyDescent="0.25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</row>
    <row r="318" spans="1:12" s="87" customFormat="1" ht="15" customHeight="1" x14ac:dyDescent="0.25">
      <c r="A318" s="229" t="s">
        <v>129</v>
      </c>
      <c r="B318" s="230"/>
      <c r="C318" s="230"/>
      <c r="D318" s="230"/>
      <c r="E318" s="230"/>
      <c r="F318" s="230"/>
      <c r="G318" s="230"/>
      <c r="H318" s="230"/>
      <c r="I318" s="230"/>
      <c r="J318" s="230"/>
      <c r="K318" s="230"/>
      <c r="L318" s="231"/>
    </row>
    <row r="319" spans="1:12" s="66" customFormat="1" ht="15.75" customHeight="1" x14ac:dyDescent="0.25">
      <c r="A319" s="6">
        <v>230</v>
      </c>
      <c r="B319" s="11" t="s">
        <v>163</v>
      </c>
      <c r="C319" s="3">
        <v>150</v>
      </c>
      <c r="D319" s="3">
        <v>16.03</v>
      </c>
      <c r="E319" s="3">
        <v>29.65</v>
      </c>
      <c r="F319" s="3">
        <v>2.46</v>
      </c>
      <c r="G319" s="3">
        <v>341</v>
      </c>
      <c r="H319" s="3">
        <v>180</v>
      </c>
      <c r="I319" s="3">
        <v>19.239999999999998</v>
      </c>
      <c r="J319" s="3">
        <v>5.69</v>
      </c>
      <c r="K319" s="3">
        <v>3.29</v>
      </c>
      <c r="L319" s="3">
        <v>455.3</v>
      </c>
    </row>
    <row r="320" spans="1:12" s="66" customFormat="1" ht="15.75" customHeight="1" x14ac:dyDescent="0.25">
      <c r="A320" s="6" t="s">
        <v>113</v>
      </c>
      <c r="B320" s="12" t="s">
        <v>164</v>
      </c>
      <c r="C320" s="6">
        <v>30</v>
      </c>
      <c r="D320" s="6">
        <v>1.26</v>
      </c>
      <c r="E320" s="6">
        <v>6.36</v>
      </c>
      <c r="F320" s="6">
        <v>19.2</v>
      </c>
      <c r="G320" s="6">
        <v>137.1</v>
      </c>
      <c r="H320" s="6">
        <v>30</v>
      </c>
      <c r="I320" s="6">
        <v>1.26</v>
      </c>
      <c r="J320" s="6">
        <v>6.36</v>
      </c>
      <c r="K320" s="6">
        <v>19.2</v>
      </c>
      <c r="L320" s="6">
        <v>137.1</v>
      </c>
    </row>
    <row r="321" spans="1:19" s="87" customFormat="1" ht="15" customHeight="1" x14ac:dyDescent="0.25">
      <c r="A321" s="53">
        <v>410</v>
      </c>
      <c r="B321" s="10" t="s">
        <v>130</v>
      </c>
      <c r="C321" s="32">
        <v>150</v>
      </c>
      <c r="D321" s="32">
        <v>4.4999999999999998E-2</v>
      </c>
      <c r="E321" s="32">
        <v>0</v>
      </c>
      <c r="F321" s="32">
        <v>4.51</v>
      </c>
      <c r="G321" s="32">
        <v>18.239999999999998</v>
      </c>
      <c r="H321" s="32">
        <v>200</v>
      </c>
      <c r="I321" s="32">
        <v>0.06</v>
      </c>
      <c r="J321" s="32">
        <v>0</v>
      </c>
      <c r="K321" s="32">
        <v>6.02</v>
      </c>
      <c r="L321" s="32">
        <v>18.239999999999998</v>
      </c>
      <c r="S321" s="185" t="s">
        <v>330</v>
      </c>
    </row>
    <row r="322" spans="1:19" s="87" customFormat="1" ht="15" customHeight="1" x14ac:dyDescent="0.25">
      <c r="A322" s="12" t="s">
        <v>111</v>
      </c>
      <c r="B322" s="12"/>
      <c r="C322" s="53">
        <f t="shared" ref="C322:L322" si="37">SUM(C319:C321)</f>
        <v>330</v>
      </c>
      <c r="D322" s="53">
        <f t="shared" si="37"/>
        <v>17.335000000000004</v>
      </c>
      <c r="E322" s="53">
        <f t="shared" si="37"/>
        <v>36.01</v>
      </c>
      <c r="F322" s="53">
        <f t="shared" si="37"/>
        <v>26.17</v>
      </c>
      <c r="G322" s="53">
        <f t="shared" si="37"/>
        <v>496.34000000000003</v>
      </c>
      <c r="H322" s="53">
        <f t="shared" si="37"/>
        <v>410</v>
      </c>
      <c r="I322" s="53">
        <f t="shared" si="37"/>
        <v>20.56</v>
      </c>
      <c r="J322" s="53">
        <f t="shared" si="37"/>
        <v>12.05</v>
      </c>
      <c r="K322" s="53">
        <f t="shared" si="37"/>
        <v>28.509999999999998</v>
      </c>
      <c r="L322" s="53">
        <f t="shared" si="37"/>
        <v>610.64</v>
      </c>
    </row>
    <row r="323" spans="1:19" s="87" customFormat="1" x14ac:dyDescent="0.25">
      <c r="A323" s="157" t="s">
        <v>131</v>
      </c>
      <c r="B323" s="122"/>
      <c r="C323" s="157">
        <f>C322+C316+C311+C298+C301</f>
        <v>1456</v>
      </c>
      <c r="D323" s="122"/>
      <c r="E323" s="122"/>
      <c r="F323" s="122"/>
      <c r="G323" s="157">
        <f>G295+G296+G297+G304+G305+G306+G307+G308+G310+G314+G315+G319+G320+G321</f>
        <v>1426.74</v>
      </c>
      <c r="H323" s="157">
        <f>H322+H316+H311+H298+H301</f>
        <v>1772</v>
      </c>
      <c r="I323" s="122"/>
      <c r="J323" s="122"/>
      <c r="K323" s="122"/>
      <c r="L323" s="157">
        <f>L295+L296+L297+L304+L305+L306+L307+L308+L310+L314+L315+L319+L320+L321+L309</f>
        <v>1777.8799999999999</v>
      </c>
    </row>
    <row r="324" spans="1:19" s="87" customFormat="1" x14ac:dyDescent="0.25">
      <c r="A324" s="236" t="s">
        <v>174</v>
      </c>
      <c r="B324" s="236"/>
      <c r="C324" s="236"/>
      <c r="D324" s="236"/>
      <c r="E324" s="157"/>
      <c r="F324" s="157"/>
      <c r="G324" s="157">
        <f>(G323+G291+G259+G226+G194+G161+G128+G98+G70+G39)/10</f>
        <v>1456.7293000000004</v>
      </c>
      <c r="H324" s="122"/>
      <c r="I324" s="157"/>
      <c r="J324" s="157"/>
      <c r="K324" s="157"/>
      <c r="L324" s="157">
        <f>(L323+L291+L259+L226+L194+L161+L128+L98+L70+L39)/10</f>
        <v>1737.2128</v>
      </c>
    </row>
    <row r="325" spans="1:19" s="87" customFormat="1" ht="15" customHeight="1" x14ac:dyDescent="0.25">
      <c r="A325" s="157"/>
      <c r="B325" s="122"/>
      <c r="C325" s="157"/>
      <c r="D325" s="122"/>
      <c r="E325" s="122"/>
      <c r="F325" s="122"/>
      <c r="G325" s="157"/>
      <c r="H325" s="157"/>
      <c r="I325" s="122"/>
      <c r="J325" s="122"/>
      <c r="K325" s="122"/>
      <c r="L325" s="157"/>
    </row>
    <row r="326" spans="1:19" s="87" customFormat="1" x14ac:dyDescent="0.25">
      <c r="A326" s="158"/>
      <c r="B326" s="158"/>
      <c r="C326" s="158"/>
      <c r="D326" s="158"/>
      <c r="E326" s="122"/>
      <c r="F326" s="122"/>
      <c r="G326" s="157"/>
      <c r="H326" s="122"/>
      <c r="I326" s="122"/>
      <c r="J326" s="122"/>
      <c r="K326" s="122"/>
      <c r="L326" s="157"/>
    </row>
    <row r="327" spans="1:19" s="87" customFormat="1" x14ac:dyDescent="0.25">
      <c r="A327" s="237" t="s">
        <v>203</v>
      </c>
      <c r="B327" s="237"/>
      <c r="C327" s="237"/>
      <c r="D327" s="237"/>
      <c r="E327" s="237"/>
      <c r="F327" s="237"/>
      <c r="G327" s="237"/>
      <c r="H327" s="237"/>
      <c r="I327" s="237"/>
      <c r="J327" s="237"/>
      <c r="K327" s="237"/>
      <c r="L327" s="237"/>
    </row>
    <row r="328" spans="1:19" s="87" customFormat="1" ht="28.5" customHeight="1" x14ac:dyDescent="0.25">
      <c r="A328" s="237" t="s">
        <v>204</v>
      </c>
      <c r="B328" s="237"/>
      <c r="C328" s="237"/>
      <c r="D328" s="237"/>
      <c r="E328" s="237"/>
      <c r="F328" s="237"/>
      <c r="G328" s="237"/>
      <c r="H328" s="237"/>
      <c r="I328" s="237"/>
      <c r="J328" s="237"/>
      <c r="K328" s="237"/>
      <c r="L328" s="237"/>
    </row>
    <row r="329" spans="1:19" s="87" customFormat="1" x14ac:dyDescent="0.25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</row>
    <row r="330" spans="1:19" s="87" customFormat="1" x14ac:dyDescent="0.25">
      <c r="A330" s="238" t="s">
        <v>287</v>
      </c>
      <c r="B330" s="238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</row>
    <row r="331" spans="1:19" s="66" customFormat="1" ht="17.25" customHeight="1" x14ac:dyDescent="0.25"/>
    <row r="332" spans="1:19" s="66" customFormat="1" hidden="1" x14ac:dyDescent="0.25">
      <c r="A332" s="6">
        <v>410</v>
      </c>
      <c r="B332" s="10" t="s">
        <v>130</v>
      </c>
      <c r="C332" s="3">
        <v>150</v>
      </c>
      <c r="D332" s="3">
        <v>4.4999999999999998E-2</v>
      </c>
      <c r="E332" s="3">
        <v>0</v>
      </c>
      <c r="F332" s="3">
        <v>4.51</v>
      </c>
      <c r="G332" s="3">
        <v>18.239999999999998</v>
      </c>
      <c r="H332" s="3">
        <v>200</v>
      </c>
      <c r="I332" s="3">
        <v>0.06</v>
      </c>
      <c r="J332" s="3">
        <v>0</v>
      </c>
      <c r="K332" s="3">
        <v>6.02</v>
      </c>
      <c r="L332" s="3">
        <v>24.32</v>
      </c>
      <c r="Q332" s="66" t="s">
        <v>223</v>
      </c>
    </row>
  </sheetData>
  <mergeCells count="70">
    <mergeCell ref="A228:L228"/>
    <mergeCell ref="A229:L229"/>
    <mergeCell ref="A235:L235"/>
    <mergeCell ref="A253:L253"/>
    <mergeCell ref="A261:L261"/>
    <mergeCell ref="A248:L248"/>
    <mergeCell ref="A238:L238"/>
    <mergeCell ref="A120:C120"/>
    <mergeCell ref="A122:L122"/>
    <mergeCell ref="A130:L130"/>
    <mergeCell ref="A131:L131"/>
    <mergeCell ref="A137:L137"/>
    <mergeCell ref="A48:L48"/>
    <mergeCell ref="A58:L58"/>
    <mergeCell ref="A64:L64"/>
    <mergeCell ref="A72:L72"/>
    <mergeCell ref="A73:L73"/>
    <mergeCell ref="A18:L18"/>
    <mergeCell ref="A28:L28"/>
    <mergeCell ref="A33:L33"/>
    <mergeCell ref="A41:L41"/>
    <mergeCell ref="A42:L42"/>
    <mergeCell ref="A330:B330"/>
    <mergeCell ref="A262:L262"/>
    <mergeCell ref="A268:L268"/>
    <mergeCell ref="A271:L271"/>
    <mergeCell ref="A281:L281"/>
    <mergeCell ref="A316:B316"/>
    <mergeCell ref="A318:L318"/>
    <mergeCell ref="A324:D324"/>
    <mergeCell ref="A327:L327"/>
    <mergeCell ref="A328:L328"/>
    <mergeCell ref="A285:L285"/>
    <mergeCell ref="A294:L294"/>
    <mergeCell ref="A300:L300"/>
    <mergeCell ref="A303:L303"/>
    <mergeCell ref="A313:L313"/>
    <mergeCell ref="A293:L293"/>
    <mergeCell ref="A203:L203"/>
    <mergeCell ref="A206:L206"/>
    <mergeCell ref="A215:L215"/>
    <mergeCell ref="A220:L220"/>
    <mergeCell ref="A140:L140"/>
    <mergeCell ref="A150:L150"/>
    <mergeCell ref="A155:L155"/>
    <mergeCell ref="A163:L163"/>
    <mergeCell ref="A164:L164"/>
    <mergeCell ref="A170:L170"/>
    <mergeCell ref="A173:L173"/>
    <mergeCell ref="A183:L183"/>
    <mergeCell ref="A188:L188"/>
    <mergeCell ref="A196:L196"/>
    <mergeCell ref="A197:L197"/>
    <mergeCell ref="A88:L88"/>
    <mergeCell ref="A117:L117"/>
    <mergeCell ref="A79:L79"/>
    <mergeCell ref="A93:L93"/>
    <mergeCell ref="A100:L100"/>
    <mergeCell ref="A101:L101"/>
    <mergeCell ref="A107:L107"/>
    <mergeCell ref="A12:L12"/>
    <mergeCell ref="B9:K9"/>
    <mergeCell ref="C10:G10"/>
    <mergeCell ref="H10:L10"/>
    <mergeCell ref="A13:L13"/>
    <mergeCell ref="B8:K8"/>
    <mergeCell ref="H5:K5"/>
    <mergeCell ref="H3:K3"/>
    <mergeCell ref="H4:J4"/>
    <mergeCell ref="H6:K6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461"/>
  <sheetViews>
    <sheetView topLeftCell="A296" workbookViewId="0">
      <selection activeCell="L326" sqref="L326:L328"/>
    </sheetView>
  </sheetViews>
  <sheetFormatPr defaultRowHeight="15" x14ac:dyDescent="0.25"/>
  <cols>
    <col min="1" max="1" width="4.140625" customWidth="1"/>
    <col min="2" max="2" width="27.7109375" customWidth="1"/>
    <col min="7" max="7" width="10" bestFit="1" customWidth="1"/>
  </cols>
  <sheetData>
    <row r="1" spans="1:12" s="66" customFormat="1" x14ac:dyDescent="0.25">
      <c r="A1" s="57" t="s">
        <v>223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66" customFormat="1" x14ac:dyDescent="0.25">
      <c r="A2" s="57"/>
      <c r="B2" s="57"/>
      <c r="C2" s="57"/>
      <c r="D2" s="57"/>
      <c r="E2" s="57"/>
      <c r="F2" s="57"/>
      <c r="G2" s="57"/>
      <c r="H2" s="210" t="s">
        <v>267</v>
      </c>
      <c r="I2" s="210"/>
      <c r="J2" s="210"/>
      <c r="K2" s="210"/>
      <c r="L2" s="57"/>
    </row>
    <row r="3" spans="1:12" s="66" customFormat="1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s="66" customFormat="1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s="66" customFormat="1" x14ac:dyDescent="0.25">
      <c r="A5" s="57"/>
      <c r="B5" s="57"/>
      <c r="C5" s="57"/>
      <c r="D5" s="57"/>
      <c r="E5" s="57"/>
      <c r="F5" s="57"/>
      <c r="G5" s="57"/>
      <c r="H5" s="210" t="s">
        <v>298</v>
      </c>
      <c r="I5" s="210"/>
      <c r="J5" s="210"/>
      <c r="K5" s="210"/>
      <c r="L5" s="57"/>
    </row>
    <row r="6" spans="1:12" s="66" customFormat="1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s="66" customFormat="1" x14ac:dyDescent="0.25">
      <c r="A7" s="57"/>
      <c r="B7" s="211" t="s">
        <v>310</v>
      </c>
      <c r="C7" s="211"/>
      <c r="D7" s="211"/>
      <c r="E7" s="211"/>
      <c r="F7" s="211"/>
      <c r="G7" s="211"/>
      <c r="H7" s="211"/>
      <c r="I7" s="211"/>
      <c r="J7" s="211"/>
      <c r="K7" s="211"/>
      <c r="L7" s="57"/>
    </row>
    <row r="8" spans="1:12" s="66" customFormat="1" x14ac:dyDescent="0.25">
      <c r="A8" s="57"/>
      <c r="B8" s="212" t="s">
        <v>297</v>
      </c>
      <c r="C8" s="212"/>
      <c r="D8" s="212"/>
      <c r="E8" s="212"/>
      <c r="F8" s="212"/>
      <c r="G8" s="212"/>
      <c r="H8" s="212"/>
      <c r="I8" s="212"/>
      <c r="J8" s="212"/>
      <c r="K8" s="212"/>
      <c r="L8" s="57"/>
    </row>
    <row r="9" spans="1:12" s="66" customFormat="1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s="66" customFormat="1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s="66" customFormat="1" ht="15" customHeight="1" x14ac:dyDescent="0.25">
      <c r="A11" s="204">
        <v>45512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s="66" customFormat="1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s="66" customFormat="1" ht="15.75" customHeight="1" x14ac:dyDescent="0.25">
      <c r="A13" s="6">
        <v>168</v>
      </c>
      <c r="B13" s="11" t="s">
        <v>66</v>
      </c>
      <c r="C13" s="3">
        <v>150</v>
      </c>
      <c r="D13" s="3">
        <v>4.78</v>
      </c>
      <c r="E13" s="3">
        <v>5.14</v>
      </c>
      <c r="F13" s="3">
        <v>28.38</v>
      </c>
      <c r="G13" s="3">
        <v>176.21</v>
      </c>
      <c r="H13" s="3">
        <v>180</v>
      </c>
      <c r="I13" s="3">
        <v>5.73</v>
      </c>
      <c r="J13" s="3">
        <v>6.17</v>
      </c>
      <c r="K13" s="3">
        <v>34.06</v>
      </c>
      <c r="L13" s="3">
        <v>211.5</v>
      </c>
    </row>
    <row r="14" spans="1:12" s="66" customFormat="1" ht="15.75" customHeight="1" x14ac:dyDescent="0.25">
      <c r="A14" s="6">
        <v>3</v>
      </c>
      <c r="B14" s="64" t="s">
        <v>153</v>
      </c>
      <c r="C14" s="6">
        <v>42</v>
      </c>
      <c r="D14" s="6">
        <v>4.41</v>
      </c>
      <c r="E14" s="6">
        <v>6.42</v>
      </c>
      <c r="F14" s="6">
        <v>13.58</v>
      </c>
      <c r="G14" s="6">
        <v>129.69999999999999</v>
      </c>
      <c r="H14" s="6">
        <v>44</v>
      </c>
      <c r="I14" s="6">
        <v>4.7300000000000004</v>
      </c>
      <c r="J14" s="6">
        <v>6.88</v>
      </c>
      <c r="K14" s="6">
        <v>14.56</v>
      </c>
      <c r="L14" s="6">
        <v>139</v>
      </c>
    </row>
    <row r="15" spans="1:12" s="66" customFormat="1" ht="15.75" customHeight="1" x14ac:dyDescent="0.25">
      <c r="A15" s="6">
        <v>414</v>
      </c>
      <c r="B15" s="11" t="s">
        <v>24</v>
      </c>
      <c r="C15" s="3">
        <v>150</v>
      </c>
      <c r="D15" s="3">
        <v>2.09</v>
      </c>
      <c r="E15" s="3">
        <v>2.39</v>
      </c>
      <c r="F15" s="3">
        <v>14.78</v>
      </c>
      <c r="G15" s="3">
        <v>89.02</v>
      </c>
      <c r="H15" s="3">
        <v>200</v>
      </c>
      <c r="I15" s="3">
        <v>2.79</v>
      </c>
      <c r="J15" s="3">
        <v>3.19</v>
      </c>
      <c r="K15" s="3">
        <v>19.71</v>
      </c>
      <c r="L15" s="3">
        <v>118.69</v>
      </c>
    </row>
    <row r="16" spans="1:12" s="87" customFormat="1" ht="15" customHeight="1" x14ac:dyDescent="0.25">
      <c r="A16" s="12" t="s">
        <v>111</v>
      </c>
      <c r="B16" s="12"/>
      <c r="C16" s="53">
        <f t="shared" ref="C16:L16" si="0">SUM(C13:C15)</f>
        <v>342</v>
      </c>
      <c r="D16" s="53">
        <f t="shared" si="0"/>
        <v>11.280000000000001</v>
      </c>
      <c r="E16" s="53">
        <f t="shared" si="0"/>
        <v>13.95</v>
      </c>
      <c r="F16" s="53">
        <f t="shared" si="0"/>
        <v>56.74</v>
      </c>
      <c r="G16" s="53">
        <f t="shared" si="0"/>
        <v>394.92999999999995</v>
      </c>
      <c r="H16" s="53">
        <f t="shared" si="0"/>
        <v>424</v>
      </c>
      <c r="I16" s="53">
        <f t="shared" si="0"/>
        <v>13.25</v>
      </c>
      <c r="J16" s="53">
        <f t="shared" si="0"/>
        <v>16.240000000000002</v>
      </c>
      <c r="K16" s="53">
        <f t="shared" si="0"/>
        <v>68.330000000000013</v>
      </c>
      <c r="L16" s="53">
        <f t="shared" si="0"/>
        <v>469.19</v>
      </c>
    </row>
    <row r="17" spans="1:12" s="87" customFormat="1" ht="15" customHeight="1" x14ac:dyDescent="0.25">
      <c r="A17" s="12"/>
      <c r="B17" s="176" t="s">
        <v>175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s="87" customFormat="1" ht="15.75" customHeight="1" x14ac:dyDescent="0.25">
      <c r="A18" s="53">
        <v>394</v>
      </c>
      <c r="B18" s="11" t="s">
        <v>286</v>
      </c>
      <c r="C18" s="32">
        <v>100</v>
      </c>
      <c r="D18" s="32">
        <v>0.28000000000000003</v>
      </c>
      <c r="E18" s="32">
        <v>0</v>
      </c>
      <c r="F18" s="32">
        <v>13.95</v>
      </c>
      <c r="G18" s="32">
        <v>42.67</v>
      </c>
      <c r="H18" s="32">
        <v>100</v>
      </c>
      <c r="I18" s="32">
        <v>0.28000000000000003</v>
      </c>
      <c r="J18" s="32">
        <v>0</v>
      </c>
      <c r="K18" s="32">
        <v>13.95</v>
      </c>
      <c r="L18" s="32">
        <v>42.67</v>
      </c>
    </row>
    <row r="19" spans="1:12" s="87" customFormat="1" ht="15" customHeight="1" x14ac:dyDescent="0.25">
      <c r="A19" s="173"/>
      <c r="B19" s="173"/>
      <c r="C19" s="173"/>
      <c r="D19" s="53"/>
      <c r="E19" s="53"/>
      <c r="F19" s="53"/>
      <c r="G19" s="53"/>
      <c r="H19" s="53"/>
      <c r="I19" s="53"/>
      <c r="J19" s="53"/>
      <c r="K19" s="53"/>
      <c r="L19" s="53"/>
    </row>
    <row r="20" spans="1:12" s="87" customFormat="1" ht="21" customHeight="1" x14ac:dyDescent="0.25">
      <c r="A20" s="240" t="s">
        <v>117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</row>
    <row r="21" spans="1:12" s="66" customFormat="1" x14ac:dyDescent="0.25">
      <c r="A21" s="6">
        <v>70</v>
      </c>
      <c r="B21" s="10" t="s">
        <v>172</v>
      </c>
      <c r="C21" s="3">
        <v>150</v>
      </c>
      <c r="D21" s="3">
        <v>1.1599999999999999</v>
      </c>
      <c r="E21" s="3">
        <v>3.8</v>
      </c>
      <c r="F21" s="3">
        <v>6.03</v>
      </c>
      <c r="G21" s="3">
        <v>62.5</v>
      </c>
      <c r="H21" s="3">
        <v>200</v>
      </c>
      <c r="I21" s="3">
        <v>1.55</v>
      </c>
      <c r="J21" s="3">
        <v>5.0999999999999996</v>
      </c>
      <c r="K21" s="3">
        <v>8.0399999999999991</v>
      </c>
      <c r="L21" s="3">
        <v>83.33</v>
      </c>
    </row>
    <row r="22" spans="1:12" s="66" customFormat="1" ht="15.75" customHeight="1" x14ac:dyDescent="0.25">
      <c r="A22" s="6">
        <v>339</v>
      </c>
      <c r="B22" s="10" t="s">
        <v>13</v>
      </c>
      <c r="C22" s="3">
        <v>120</v>
      </c>
      <c r="D22" s="3">
        <v>2.4500000000000002</v>
      </c>
      <c r="E22" s="3">
        <v>3.84</v>
      </c>
      <c r="F22" s="3">
        <v>16.350000000000001</v>
      </c>
      <c r="G22" s="3">
        <v>109.8</v>
      </c>
      <c r="H22" s="3">
        <v>130</v>
      </c>
      <c r="I22" s="3">
        <v>2.65</v>
      </c>
      <c r="J22" s="3">
        <v>4.16</v>
      </c>
      <c r="K22" s="3">
        <v>17.71</v>
      </c>
      <c r="L22" s="3">
        <v>118.95</v>
      </c>
    </row>
    <row r="23" spans="1:12" s="66" customFormat="1" x14ac:dyDescent="0.25">
      <c r="A23" s="6">
        <v>261</v>
      </c>
      <c r="B23" s="47" t="s">
        <v>73</v>
      </c>
      <c r="C23" s="3">
        <v>80</v>
      </c>
      <c r="D23" s="3">
        <v>8.2899999999999991</v>
      </c>
      <c r="E23" s="3">
        <v>4.58</v>
      </c>
      <c r="F23" s="3">
        <v>4.2699999999999996</v>
      </c>
      <c r="G23" s="3">
        <v>171.51</v>
      </c>
      <c r="H23" s="3">
        <v>90</v>
      </c>
      <c r="I23" s="3">
        <v>9.32</v>
      </c>
      <c r="J23" s="3">
        <v>5.12</v>
      </c>
      <c r="K23" s="3">
        <v>4.83</v>
      </c>
      <c r="L23" s="3">
        <v>192.94</v>
      </c>
    </row>
    <row r="24" spans="1:12" s="66" customFormat="1" ht="15.75" customHeight="1" x14ac:dyDescent="0.25">
      <c r="A24" s="6">
        <v>394</v>
      </c>
      <c r="B24" s="11" t="s">
        <v>156</v>
      </c>
      <c r="C24" s="3">
        <v>150</v>
      </c>
      <c r="D24" s="3">
        <v>0.12</v>
      </c>
      <c r="E24" s="3">
        <v>0</v>
      </c>
      <c r="F24" s="3">
        <v>11.24</v>
      </c>
      <c r="G24" s="3">
        <v>45.48</v>
      </c>
      <c r="H24" s="3">
        <v>200</v>
      </c>
      <c r="I24" s="3">
        <v>0.16</v>
      </c>
      <c r="J24" s="3">
        <v>0</v>
      </c>
      <c r="K24" s="3">
        <v>14.99</v>
      </c>
      <c r="L24" s="3">
        <v>60.64</v>
      </c>
    </row>
    <row r="25" spans="1:12" s="66" customFormat="1" x14ac:dyDescent="0.25">
      <c r="A25" s="6" t="s">
        <v>113</v>
      </c>
      <c r="B25" s="10" t="s">
        <v>124</v>
      </c>
      <c r="C25" s="3">
        <v>40</v>
      </c>
      <c r="D25" s="3">
        <v>2.8</v>
      </c>
      <c r="E25" s="3">
        <v>0.28000000000000003</v>
      </c>
      <c r="F25" s="3">
        <v>19.96</v>
      </c>
      <c r="G25" s="3">
        <v>96</v>
      </c>
      <c r="H25" s="3">
        <v>50</v>
      </c>
      <c r="I25" s="3">
        <v>3.5</v>
      </c>
      <c r="J25" s="3">
        <v>0.35</v>
      </c>
      <c r="K25" s="3">
        <v>24.95</v>
      </c>
      <c r="L25" s="3">
        <v>120</v>
      </c>
    </row>
    <row r="26" spans="1:12" s="66" customFormat="1" x14ac:dyDescent="0.25">
      <c r="A26" s="6"/>
      <c r="B26" s="10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87" customFormat="1" ht="15" customHeight="1" x14ac:dyDescent="0.25">
      <c r="A27" s="48" t="s">
        <v>111</v>
      </c>
      <c r="B27" s="154"/>
      <c r="C27" s="53">
        <f t="shared" ref="C27:K27" si="1">SUM(C21:C26)</f>
        <v>540</v>
      </c>
      <c r="D27" s="53">
        <f t="shared" si="1"/>
        <v>14.819999999999997</v>
      </c>
      <c r="E27" s="53">
        <f t="shared" si="1"/>
        <v>12.499999999999998</v>
      </c>
      <c r="F27" s="53">
        <f t="shared" si="1"/>
        <v>57.85</v>
      </c>
      <c r="G27" s="53">
        <f t="shared" si="1"/>
        <v>485.29</v>
      </c>
      <c r="H27" s="53">
        <f t="shared" si="1"/>
        <v>670</v>
      </c>
      <c r="I27" s="53">
        <f t="shared" si="1"/>
        <v>17.18</v>
      </c>
      <c r="J27" s="53">
        <f t="shared" si="1"/>
        <v>14.729999999999999</v>
      </c>
      <c r="K27" s="53">
        <f t="shared" si="1"/>
        <v>70.52</v>
      </c>
      <c r="L27" s="53">
        <f>SUM(L21:L26)</f>
        <v>575.86</v>
      </c>
    </row>
    <row r="28" spans="1:12" s="87" customFormat="1" ht="15" customHeight="1" x14ac:dyDescent="0.25">
      <c r="A28" s="155"/>
      <c r="B28" s="155"/>
      <c r="C28" s="155"/>
      <c r="D28" s="156"/>
      <c r="E28" s="156"/>
      <c r="F28" s="156"/>
      <c r="G28" s="156"/>
      <c r="H28" s="156"/>
      <c r="I28" s="156"/>
      <c r="J28" s="156"/>
      <c r="K28" s="156"/>
      <c r="L28" s="156"/>
    </row>
    <row r="29" spans="1:12" s="87" customFormat="1" ht="15" customHeight="1" x14ac:dyDescent="0.25">
      <c r="A29" s="229" t="s">
        <v>125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1"/>
    </row>
    <row r="30" spans="1:12" s="66" customFormat="1" ht="15.75" customHeight="1" x14ac:dyDescent="0.25">
      <c r="A30" s="6" t="s">
        <v>113</v>
      </c>
      <c r="B30" s="11" t="s">
        <v>56</v>
      </c>
      <c r="C30" s="3">
        <v>200</v>
      </c>
      <c r="D30" s="3">
        <v>1</v>
      </c>
      <c r="E30" s="3">
        <v>3</v>
      </c>
      <c r="F30" s="3">
        <v>42</v>
      </c>
      <c r="G30" s="3">
        <v>192</v>
      </c>
      <c r="H30" s="3">
        <v>200</v>
      </c>
      <c r="I30" s="3">
        <v>1</v>
      </c>
      <c r="J30" s="3">
        <v>3</v>
      </c>
      <c r="K30" s="3">
        <v>42</v>
      </c>
      <c r="L30" s="3">
        <v>192</v>
      </c>
    </row>
    <row r="31" spans="1:12" s="87" customFormat="1" ht="15" customHeight="1" x14ac:dyDescent="0.25">
      <c r="A31" s="48" t="s">
        <v>111</v>
      </c>
      <c r="B31" s="154"/>
      <c r="C31" s="53">
        <f t="shared" ref="C31:L31" si="2">SUM(C30:C30)</f>
        <v>200</v>
      </c>
      <c r="D31" s="53">
        <f t="shared" si="2"/>
        <v>1</v>
      </c>
      <c r="E31" s="53">
        <f t="shared" si="2"/>
        <v>3</v>
      </c>
      <c r="F31" s="53">
        <f t="shared" si="2"/>
        <v>42</v>
      </c>
      <c r="G31" s="53">
        <f t="shared" si="2"/>
        <v>192</v>
      </c>
      <c r="H31" s="53">
        <f t="shared" si="2"/>
        <v>200</v>
      </c>
      <c r="I31" s="53">
        <f t="shared" si="2"/>
        <v>1</v>
      </c>
      <c r="J31" s="53">
        <f t="shared" si="2"/>
        <v>3</v>
      </c>
      <c r="K31" s="53">
        <f t="shared" si="2"/>
        <v>42</v>
      </c>
      <c r="L31" s="53">
        <f t="shared" si="2"/>
        <v>192</v>
      </c>
    </row>
    <row r="32" spans="1:12" s="87" customFormat="1" ht="15" customHeight="1" x14ac:dyDescent="0.2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7" s="87" customFormat="1" ht="15" customHeight="1" x14ac:dyDescent="0.25">
      <c r="A33" s="229" t="s">
        <v>129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1"/>
    </row>
    <row r="34" spans="1:17" s="66" customFormat="1" x14ac:dyDescent="0.25">
      <c r="A34" s="6">
        <v>114</v>
      </c>
      <c r="B34" s="48" t="s">
        <v>114</v>
      </c>
      <c r="C34" s="6">
        <v>150</v>
      </c>
      <c r="D34" s="6">
        <v>3.52</v>
      </c>
      <c r="E34" s="6">
        <v>6.91</v>
      </c>
      <c r="F34" s="6">
        <v>18.239999999999998</v>
      </c>
      <c r="G34" s="6">
        <v>117.3</v>
      </c>
      <c r="H34" s="6">
        <v>200</v>
      </c>
      <c r="I34" s="6">
        <v>4.6900000000000004</v>
      </c>
      <c r="J34" s="6">
        <v>9.1999999999999993</v>
      </c>
      <c r="K34" s="6">
        <v>13.65</v>
      </c>
      <c r="L34" s="6">
        <v>156.4</v>
      </c>
    </row>
    <row r="35" spans="1:17" s="66" customFormat="1" ht="15.75" customHeight="1" x14ac:dyDescent="0.25">
      <c r="A35" s="6">
        <v>492</v>
      </c>
      <c r="B35" s="12" t="s">
        <v>18</v>
      </c>
      <c r="C35" s="6">
        <v>40</v>
      </c>
      <c r="D35" s="6">
        <v>2.72</v>
      </c>
      <c r="E35" s="6">
        <v>4.68</v>
      </c>
      <c r="F35" s="6">
        <v>27.06</v>
      </c>
      <c r="G35" s="6">
        <v>161.4</v>
      </c>
      <c r="H35" s="6">
        <v>60</v>
      </c>
      <c r="I35" s="6">
        <v>4.09</v>
      </c>
      <c r="J35" s="6">
        <v>7.02</v>
      </c>
      <c r="K35" s="6">
        <v>40.590000000000003</v>
      </c>
      <c r="L35" s="6">
        <v>242.1</v>
      </c>
    </row>
    <row r="36" spans="1:17" s="66" customFormat="1" x14ac:dyDescent="0.25">
      <c r="A36" s="6">
        <v>410</v>
      </c>
      <c r="B36" s="10" t="s">
        <v>130</v>
      </c>
      <c r="C36" s="3">
        <v>150</v>
      </c>
      <c r="D36" s="3">
        <v>4.4999999999999998E-2</v>
      </c>
      <c r="E36" s="3">
        <v>0</v>
      </c>
      <c r="F36" s="3">
        <v>4.51</v>
      </c>
      <c r="G36" s="3">
        <v>18.239999999999998</v>
      </c>
      <c r="H36" s="3">
        <v>200</v>
      </c>
      <c r="I36" s="3">
        <v>0.06</v>
      </c>
      <c r="J36" s="3">
        <v>0</v>
      </c>
      <c r="K36" s="3">
        <v>6.02</v>
      </c>
      <c r="L36" s="3">
        <v>24.32</v>
      </c>
      <c r="Q36" s="66" t="s">
        <v>223</v>
      </c>
    </row>
    <row r="37" spans="1:17" s="66" customFormat="1" x14ac:dyDescent="0.25">
      <c r="A37" s="6"/>
      <c r="B37" s="10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7" s="87" customFormat="1" ht="15" customHeight="1" x14ac:dyDescent="0.25">
      <c r="A38" s="12" t="s">
        <v>111</v>
      </c>
      <c r="B38" s="12"/>
      <c r="C38" s="53">
        <f t="shared" ref="C38:L38" si="3">SUM(C34:C36)</f>
        <v>340</v>
      </c>
      <c r="D38" s="53">
        <f t="shared" si="3"/>
        <v>6.2850000000000001</v>
      </c>
      <c r="E38" s="53">
        <f t="shared" si="3"/>
        <v>11.59</v>
      </c>
      <c r="F38" s="53">
        <f t="shared" si="3"/>
        <v>49.809999999999995</v>
      </c>
      <c r="G38" s="53">
        <f t="shared" si="3"/>
        <v>296.94</v>
      </c>
      <c r="H38" s="53">
        <f t="shared" si="3"/>
        <v>460</v>
      </c>
      <c r="I38" s="53">
        <f t="shared" si="3"/>
        <v>8.8400000000000016</v>
      </c>
      <c r="J38" s="53">
        <f t="shared" si="3"/>
        <v>16.22</v>
      </c>
      <c r="K38" s="53">
        <f t="shared" si="3"/>
        <v>60.260000000000005</v>
      </c>
      <c r="L38" s="53">
        <f t="shared" si="3"/>
        <v>422.82</v>
      </c>
    </row>
    <row r="39" spans="1:17" s="87" customFormat="1" ht="15" customHeight="1" x14ac:dyDescent="0.25">
      <c r="A39" s="157" t="s">
        <v>131</v>
      </c>
      <c r="B39" s="122"/>
      <c r="C39" s="157">
        <f>C38+C31+C27+C16</f>
        <v>1422</v>
      </c>
      <c r="D39" s="122"/>
      <c r="E39" s="122"/>
      <c r="F39" s="122"/>
      <c r="G39" s="157">
        <f>G13+G14+G15+G18+G21+G22+G23+G24+G25+G26+G30+G34+G35+G36+G37</f>
        <v>1411.83</v>
      </c>
      <c r="H39" s="157">
        <f>H38+H31+H27+H16</f>
        <v>1754</v>
      </c>
      <c r="I39" s="122"/>
      <c r="J39" s="122"/>
      <c r="K39" s="122"/>
      <c r="L39" s="157">
        <f>L13+L14+L15+L18+L21+L22+L23+L24+L25+L26+L30+L34+L35+L36</f>
        <v>1702.5400000000002</v>
      </c>
    </row>
    <row r="40" spans="1:17" s="87" customFormat="1" x14ac:dyDescent="0.25"/>
    <row r="41" spans="1:17" s="87" customFormat="1" ht="15" customHeight="1" x14ac:dyDescent="0.25">
      <c r="A41" s="232">
        <v>45513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1"/>
    </row>
    <row r="42" spans="1:17" s="87" customFormat="1" ht="15" customHeight="1" x14ac:dyDescent="0.25">
      <c r="A42" s="229" t="s">
        <v>116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1"/>
    </row>
    <row r="43" spans="1:17" s="66" customFormat="1" ht="15.75" customHeight="1" x14ac:dyDescent="0.25">
      <c r="A43" s="6">
        <v>168</v>
      </c>
      <c r="B43" s="11" t="s">
        <v>42</v>
      </c>
      <c r="C43" s="3">
        <v>150</v>
      </c>
      <c r="D43" s="3">
        <v>5.58</v>
      </c>
      <c r="E43" s="3">
        <v>6.05</v>
      </c>
      <c r="F43" s="3">
        <v>26.46</v>
      </c>
      <c r="G43" s="3">
        <v>182.94</v>
      </c>
      <c r="H43" s="3">
        <v>180</v>
      </c>
      <c r="I43" s="3">
        <v>6.7</v>
      </c>
      <c r="J43" s="3">
        <v>7.3</v>
      </c>
      <c r="K43" s="3">
        <v>31.75</v>
      </c>
      <c r="L43" s="3">
        <v>219.53</v>
      </c>
    </row>
    <row r="44" spans="1:17" s="66" customFormat="1" ht="15.75" customHeight="1" x14ac:dyDescent="0.25">
      <c r="A44" s="6">
        <v>1</v>
      </c>
      <c r="B44" s="12" t="s">
        <v>110</v>
      </c>
      <c r="C44" s="6">
        <v>36</v>
      </c>
      <c r="D44" s="6">
        <v>2.17</v>
      </c>
      <c r="E44" s="6">
        <v>6.79</v>
      </c>
      <c r="F44" s="6">
        <v>13.15</v>
      </c>
      <c r="G44" s="6">
        <v>122.4</v>
      </c>
      <c r="H44" s="6">
        <v>37</v>
      </c>
      <c r="I44" s="6">
        <v>2.2599999999999998</v>
      </c>
      <c r="J44" s="6">
        <v>6.98</v>
      </c>
      <c r="K44" s="6">
        <v>13.52</v>
      </c>
      <c r="L44" s="6">
        <v>125.8</v>
      </c>
    </row>
    <row r="45" spans="1:17" s="66" customFormat="1" ht="15.75" customHeight="1" x14ac:dyDescent="0.25">
      <c r="A45" s="6">
        <v>413</v>
      </c>
      <c r="B45" s="11" t="s">
        <v>32</v>
      </c>
      <c r="C45" s="3">
        <v>150</v>
      </c>
      <c r="D45" s="3">
        <v>1.05</v>
      </c>
      <c r="E45" s="3">
        <v>1.2</v>
      </c>
      <c r="F45" s="3">
        <v>13.01</v>
      </c>
      <c r="G45" s="3">
        <v>66.989999999999995</v>
      </c>
      <c r="H45" s="3">
        <v>200</v>
      </c>
      <c r="I45" s="3">
        <v>1.4</v>
      </c>
      <c r="J45" s="3">
        <v>1.6</v>
      </c>
      <c r="K45" s="3">
        <v>17.350000000000001</v>
      </c>
      <c r="L45" s="3">
        <v>89.32</v>
      </c>
    </row>
    <row r="46" spans="1:17" s="87" customFormat="1" ht="15" customHeight="1" x14ac:dyDescent="0.25">
      <c r="A46" s="48" t="s">
        <v>111</v>
      </c>
      <c r="B46" s="154"/>
      <c r="C46" s="53">
        <f t="shared" ref="C46:L46" si="4">SUM(C43:C45)</f>
        <v>336</v>
      </c>
      <c r="D46" s="53">
        <f t="shared" si="4"/>
        <v>8.8000000000000007</v>
      </c>
      <c r="E46" s="53">
        <f t="shared" si="4"/>
        <v>14.04</v>
      </c>
      <c r="F46" s="53">
        <f t="shared" si="4"/>
        <v>52.62</v>
      </c>
      <c r="G46" s="53">
        <f t="shared" si="4"/>
        <v>372.33000000000004</v>
      </c>
      <c r="H46" s="53">
        <f t="shared" si="4"/>
        <v>417</v>
      </c>
      <c r="I46" s="53">
        <f t="shared" si="4"/>
        <v>10.360000000000001</v>
      </c>
      <c r="J46" s="53">
        <f t="shared" si="4"/>
        <v>15.88</v>
      </c>
      <c r="K46" s="53">
        <f t="shared" si="4"/>
        <v>62.62</v>
      </c>
      <c r="L46" s="53">
        <f t="shared" si="4"/>
        <v>434.65</v>
      </c>
    </row>
    <row r="47" spans="1:17" s="87" customFormat="1" ht="15" customHeight="1" x14ac:dyDescent="0.25">
      <c r="A47" s="12"/>
      <c r="B47" s="176" t="s">
        <v>175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7" s="66" customFormat="1" ht="15.75" customHeight="1" x14ac:dyDescent="0.25">
      <c r="A48" s="6">
        <v>417</v>
      </c>
      <c r="B48" s="11" t="s">
        <v>232</v>
      </c>
      <c r="C48" s="3">
        <v>100</v>
      </c>
      <c r="D48" s="3">
        <v>0.34</v>
      </c>
      <c r="E48" s="3">
        <v>0</v>
      </c>
      <c r="F48" s="3">
        <v>10.5</v>
      </c>
      <c r="G48" s="3">
        <v>23.43</v>
      </c>
      <c r="H48" s="3">
        <v>100</v>
      </c>
      <c r="I48" s="3">
        <v>0.34</v>
      </c>
      <c r="J48" s="3">
        <v>0</v>
      </c>
      <c r="K48" s="3">
        <v>10.5</v>
      </c>
      <c r="L48" s="3">
        <v>23.43</v>
      </c>
    </row>
    <row r="49" spans="1:12" s="87" customFormat="1" ht="15" customHeight="1" x14ac:dyDescent="0.25">
      <c r="A49" s="173"/>
      <c r="B49" s="173"/>
      <c r="C49" s="173"/>
      <c r="D49" s="53"/>
      <c r="E49" s="53"/>
      <c r="F49" s="53"/>
      <c r="G49" s="53"/>
      <c r="H49" s="53"/>
      <c r="I49" s="53"/>
      <c r="J49" s="53"/>
      <c r="K49" s="53"/>
      <c r="L49" s="53"/>
    </row>
    <row r="50" spans="1:12" s="87" customFormat="1" ht="15" customHeight="1" x14ac:dyDescent="0.25">
      <c r="A50" s="240" t="s">
        <v>117</v>
      </c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</row>
    <row r="51" spans="1:12" s="66" customFormat="1" x14ac:dyDescent="0.25">
      <c r="A51" s="6">
        <v>73</v>
      </c>
      <c r="B51" s="11" t="s">
        <v>71</v>
      </c>
      <c r="C51" s="3">
        <v>150</v>
      </c>
      <c r="D51" s="3">
        <v>1.94</v>
      </c>
      <c r="E51" s="3">
        <v>5.87</v>
      </c>
      <c r="F51" s="3">
        <v>6.84</v>
      </c>
      <c r="G51" s="3">
        <v>85.76</v>
      </c>
      <c r="H51" s="3">
        <v>200</v>
      </c>
      <c r="I51" s="3">
        <v>2.59</v>
      </c>
      <c r="J51" s="3">
        <v>7.83</v>
      </c>
      <c r="K51" s="3">
        <v>9.1199999999999992</v>
      </c>
      <c r="L51" s="3">
        <v>114.34</v>
      </c>
    </row>
    <row r="52" spans="1:12" s="66" customFormat="1" ht="15.75" customHeight="1" x14ac:dyDescent="0.25">
      <c r="A52" s="6">
        <v>136</v>
      </c>
      <c r="B52" s="11" t="s">
        <v>75</v>
      </c>
      <c r="C52" s="3">
        <v>120</v>
      </c>
      <c r="D52" s="3">
        <v>2.5</v>
      </c>
      <c r="E52" s="3">
        <v>5.62</v>
      </c>
      <c r="F52" s="3">
        <v>21.76</v>
      </c>
      <c r="G52" s="3">
        <v>145.96</v>
      </c>
      <c r="H52" s="3">
        <v>130</v>
      </c>
      <c r="I52" s="3">
        <v>2.71</v>
      </c>
      <c r="J52" s="3">
        <v>6.09</v>
      </c>
      <c r="K52" s="3">
        <v>23.57</v>
      </c>
      <c r="L52" s="3">
        <v>158.12</v>
      </c>
    </row>
    <row r="53" spans="1:12" s="66" customFormat="1" x14ac:dyDescent="0.25">
      <c r="A53" s="6">
        <v>316</v>
      </c>
      <c r="B53" s="12" t="s">
        <v>101</v>
      </c>
      <c r="C53" s="3">
        <v>80</v>
      </c>
      <c r="D53" s="6">
        <v>5.21</v>
      </c>
      <c r="E53" s="6">
        <v>6.61</v>
      </c>
      <c r="F53" s="6">
        <v>6.95</v>
      </c>
      <c r="G53" s="6">
        <v>108.19</v>
      </c>
      <c r="H53" s="3">
        <v>90</v>
      </c>
      <c r="I53" s="6">
        <v>5.86</v>
      </c>
      <c r="J53" s="6">
        <v>7.44</v>
      </c>
      <c r="K53" s="6">
        <v>7.82</v>
      </c>
      <c r="L53" s="6">
        <v>121.71</v>
      </c>
    </row>
    <row r="54" spans="1:12" s="66" customFormat="1" ht="15.75" customHeight="1" x14ac:dyDescent="0.25">
      <c r="A54" s="6">
        <v>396</v>
      </c>
      <c r="B54" s="11" t="s">
        <v>28</v>
      </c>
      <c r="C54" s="3">
        <v>150</v>
      </c>
      <c r="D54" s="3">
        <v>0.1</v>
      </c>
      <c r="E54" s="3">
        <v>0</v>
      </c>
      <c r="F54" s="3">
        <v>15.86</v>
      </c>
      <c r="G54" s="3">
        <v>63.8</v>
      </c>
      <c r="H54" s="3">
        <v>200</v>
      </c>
      <c r="I54" s="3">
        <v>0.13</v>
      </c>
      <c r="J54" s="3">
        <v>0</v>
      </c>
      <c r="K54" s="3">
        <v>21.15</v>
      </c>
      <c r="L54" s="3">
        <v>85.1</v>
      </c>
    </row>
    <row r="55" spans="1:12" s="66" customFormat="1" x14ac:dyDescent="0.25">
      <c r="A55" s="6" t="s">
        <v>113</v>
      </c>
      <c r="B55" s="10" t="s">
        <v>124</v>
      </c>
      <c r="C55" s="3">
        <v>40</v>
      </c>
      <c r="D55" s="3">
        <v>2.8</v>
      </c>
      <c r="E55" s="3">
        <v>0.28000000000000003</v>
      </c>
      <c r="F55" s="3">
        <v>19.96</v>
      </c>
      <c r="G55" s="3">
        <v>96</v>
      </c>
      <c r="H55" s="3">
        <v>50</v>
      </c>
      <c r="I55" s="3">
        <v>3.5</v>
      </c>
      <c r="J55" s="3">
        <v>0.35</v>
      </c>
      <c r="K55" s="3">
        <v>24.95</v>
      </c>
      <c r="L55" s="3">
        <v>120</v>
      </c>
    </row>
    <row r="56" spans="1:12" s="66" customFormat="1" x14ac:dyDescent="0.25">
      <c r="A56" s="6"/>
      <c r="B56" s="10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s="66" customFormat="1" x14ac:dyDescent="0.25">
      <c r="A57" s="6"/>
      <c r="B57" s="10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87" customFormat="1" ht="15" customHeight="1" x14ac:dyDescent="0.25">
      <c r="A58" s="48" t="s">
        <v>111</v>
      </c>
      <c r="B58" s="154"/>
      <c r="C58" s="53">
        <f t="shared" ref="C58:L58" si="5">SUM(C51:C57)</f>
        <v>540</v>
      </c>
      <c r="D58" s="53">
        <f t="shared" si="5"/>
        <v>12.549999999999997</v>
      </c>
      <c r="E58" s="53">
        <f t="shared" si="5"/>
        <v>18.380000000000003</v>
      </c>
      <c r="F58" s="53">
        <f t="shared" si="5"/>
        <v>71.37</v>
      </c>
      <c r="G58" s="53">
        <f t="shared" si="5"/>
        <v>499.71000000000004</v>
      </c>
      <c r="H58" s="53">
        <f t="shared" si="5"/>
        <v>670</v>
      </c>
      <c r="I58" s="53">
        <f t="shared" si="5"/>
        <v>14.790000000000001</v>
      </c>
      <c r="J58" s="53">
        <f t="shared" si="5"/>
        <v>21.71</v>
      </c>
      <c r="K58" s="53">
        <f t="shared" si="5"/>
        <v>86.61</v>
      </c>
      <c r="L58" s="53">
        <f t="shared" si="5"/>
        <v>599.27</v>
      </c>
    </row>
    <row r="59" spans="1:12" s="87" customFormat="1" ht="15" customHeight="1" x14ac:dyDescent="0.25">
      <c r="A59" s="155"/>
      <c r="B59" s="155"/>
      <c r="C59" s="155"/>
      <c r="D59" s="156"/>
      <c r="E59" s="156"/>
      <c r="F59" s="156"/>
      <c r="G59" s="156"/>
      <c r="H59" s="156"/>
      <c r="I59" s="156"/>
      <c r="J59" s="156"/>
      <c r="K59" s="156"/>
      <c r="L59" s="156"/>
    </row>
    <row r="60" spans="1:12" s="87" customFormat="1" ht="15" customHeight="1" x14ac:dyDescent="0.25">
      <c r="A60" s="229" t="s">
        <v>125</v>
      </c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1"/>
    </row>
    <row r="61" spans="1:12" s="66" customFormat="1" ht="15.75" customHeight="1" x14ac:dyDescent="0.25">
      <c r="A61" s="6" t="s">
        <v>113</v>
      </c>
      <c r="B61" s="11" t="s">
        <v>56</v>
      </c>
      <c r="C61" s="3">
        <v>200</v>
      </c>
      <c r="D61" s="3">
        <v>1</v>
      </c>
      <c r="E61" s="3">
        <v>3</v>
      </c>
      <c r="F61" s="3">
        <v>42</v>
      </c>
      <c r="G61" s="3">
        <v>192</v>
      </c>
      <c r="H61" s="3">
        <v>200</v>
      </c>
      <c r="I61" s="3">
        <v>1</v>
      </c>
      <c r="J61" s="3">
        <v>3</v>
      </c>
      <c r="K61" s="3">
        <v>42</v>
      </c>
      <c r="L61" s="3">
        <v>192</v>
      </c>
    </row>
    <row r="62" spans="1:12" s="87" customFormat="1" hidden="1" x14ac:dyDescent="0.25">
      <c r="A62" s="53"/>
      <c r="B62" s="11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s="66" customFormat="1" x14ac:dyDescent="0.25">
      <c r="A63" s="6"/>
      <c r="B63" s="12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s="87" customFormat="1" ht="15" customHeight="1" x14ac:dyDescent="0.25">
      <c r="A64" s="48" t="s">
        <v>111</v>
      </c>
      <c r="B64" s="154"/>
      <c r="C64" s="32">
        <v>200</v>
      </c>
      <c r="D64" s="53">
        <f>SUM(D61:D61)</f>
        <v>1</v>
      </c>
      <c r="E64" s="53">
        <f>SUM(E61:E61)</f>
        <v>3</v>
      </c>
      <c r="F64" s="53">
        <f>SUM(F61:F61)</f>
        <v>42</v>
      </c>
      <c r="G64" s="53">
        <f>SUM(G61:G61)</f>
        <v>192</v>
      </c>
      <c r="H64" s="32">
        <v>200</v>
      </c>
      <c r="I64" s="53">
        <f>SUM(I61:I61)</f>
        <v>1</v>
      </c>
      <c r="J64" s="53">
        <f>SUM(J61:J61)</f>
        <v>3</v>
      </c>
      <c r="K64" s="53">
        <f>SUM(K61:K61)</f>
        <v>42</v>
      </c>
      <c r="L64" s="53">
        <f>L61+L62</f>
        <v>192</v>
      </c>
    </row>
    <row r="65" spans="1:17" s="87" customFormat="1" ht="15" customHeight="1" x14ac:dyDescent="0.2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</row>
    <row r="66" spans="1:17" s="87" customFormat="1" ht="15" customHeight="1" x14ac:dyDescent="0.25">
      <c r="A66" s="229" t="s">
        <v>129</v>
      </c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1"/>
    </row>
    <row r="67" spans="1:17" s="66" customFormat="1" ht="15.75" customHeight="1" x14ac:dyDescent="0.25">
      <c r="A67" s="6">
        <v>220</v>
      </c>
      <c r="B67" s="11" t="s">
        <v>64</v>
      </c>
      <c r="C67" s="3">
        <v>150</v>
      </c>
      <c r="D67" s="3">
        <v>7.56</v>
      </c>
      <c r="E67" s="3">
        <v>10.39</v>
      </c>
      <c r="F67" s="3">
        <v>0.79</v>
      </c>
      <c r="G67" s="3">
        <v>228.45</v>
      </c>
      <c r="H67" s="3">
        <v>200</v>
      </c>
      <c r="I67" s="3">
        <v>10.1</v>
      </c>
      <c r="J67" s="3">
        <v>13.85</v>
      </c>
      <c r="K67" s="3">
        <v>1.1000000000000001</v>
      </c>
      <c r="L67" s="3">
        <v>304.60000000000002</v>
      </c>
    </row>
    <row r="68" spans="1:17" s="66" customFormat="1" ht="15.75" customHeight="1" x14ac:dyDescent="0.25">
      <c r="A68" s="6" t="s">
        <v>113</v>
      </c>
      <c r="B68" s="12" t="s">
        <v>164</v>
      </c>
      <c r="C68" s="6">
        <v>30</v>
      </c>
      <c r="D68" s="6">
        <v>1.26</v>
      </c>
      <c r="E68" s="6">
        <v>6.36</v>
      </c>
      <c r="F68" s="6">
        <v>19.2</v>
      </c>
      <c r="G68" s="6">
        <v>137.1</v>
      </c>
      <c r="H68" s="6">
        <v>30</v>
      </c>
      <c r="I68" s="6">
        <v>1.26</v>
      </c>
      <c r="J68" s="6">
        <v>6.36</v>
      </c>
      <c r="K68" s="6">
        <v>19.2</v>
      </c>
      <c r="L68" s="6">
        <v>137.1</v>
      </c>
    </row>
    <row r="69" spans="1:17" s="66" customFormat="1" x14ac:dyDescent="0.25">
      <c r="A69" s="6">
        <v>410</v>
      </c>
      <c r="B69" s="10" t="s">
        <v>130</v>
      </c>
      <c r="C69" s="3">
        <v>150</v>
      </c>
      <c r="D69" s="3">
        <v>4.4999999999999998E-2</v>
      </c>
      <c r="E69" s="3">
        <v>0</v>
      </c>
      <c r="F69" s="3">
        <v>4.51</v>
      </c>
      <c r="G69" s="3">
        <v>18.239999999999998</v>
      </c>
      <c r="H69" s="3">
        <v>200</v>
      </c>
      <c r="I69" s="3">
        <v>0.06</v>
      </c>
      <c r="J69" s="3">
        <v>0</v>
      </c>
      <c r="K69" s="3">
        <v>6.02</v>
      </c>
      <c r="L69" s="3">
        <v>24.32</v>
      </c>
      <c r="Q69" s="66" t="s">
        <v>223</v>
      </c>
    </row>
    <row r="70" spans="1:17" s="66" customFormat="1" ht="15.75" customHeight="1" x14ac:dyDescent="0.25">
      <c r="A70" s="6"/>
      <c r="B70" s="12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7" s="87" customFormat="1" ht="15" customHeight="1" x14ac:dyDescent="0.25">
      <c r="A71" s="12" t="s">
        <v>111</v>
      </c>
      <c r="B71" s="12"/>
      <c r="C71" s="53">
        <f t="shared" ref="C71:K71" si="6">SUM(C67:C70)</f>
        <v>330</v>
      </c>
      <c r="D71" s="53">
        <f t="shared" si="6"/>
        <v>8.8650000000000002</v>
      </c>
      <c r="E71" s="53">
        <f t="shared" si="6"/>
        <v>16.75</v>
      </c>
      <c r="F71" s="53">
        <f t="shared" si="6"/>
        <v>24.5</v>
      </c>
      <c r="G71" s="53">
        <f t="shared" si="6"/>
        <v>383.78999999999996</v>
      </c>
      <c r="H71" s="53">
        <f t="shared" si="6"/>
        <v>430</v>
      </c>
      <c r="I71" s="53">
        <f t="shared" si="6"/>
        <v>11.42</v>
      </c>
      <c r="J71" s="53">
        <f t="shared" si="6"/>
        <v>20.21</v>
      </c>
      <c r="K71" s="53">
        <f t="shared" si="6"/>
        <v>26.32</v>
      </c>
      <c r="L71" s="53">
        <f>SUM(L67:L70)</f>
        <v>466.02000000000004</v>
      </c>
    </row>
    <row r="72" spans="1:17" s="87" customFormat="1" ht="15" customHeight="1" x14ac:dyDescent="0.25">
      <c r="A72" s="157" t="s">
        <v>131</v>
      </c>
      <c r="B72" s="122"/>
      <c r="C72" s="157">
        <f>C71+C64+C58+C46</f>
        <v>1406</v>
      </c>
      <c r="D72" s="122"/>
      <c r="E72" s="122"/>
      <c r="F72" s="122"/>
      <c r="G72" s="157">
        <f>G43+G44+G45+G48+G51+G52+G53+G54+G55+G56+G61+G67+G68+G69+G70</f>
        <v>1471.26</v>
      </c>
      <c r="H72" s="157">
        <f>H71+H64+H58+H46</f>
        <v>1717</v>
      </c>
      <c r="I72" s="122"/>
      <c r="J72" s="122"/>
      <c r="K72" s="122"/>
      <c r="L72" s="157">
        <f>L43+L44+L45+L48+L51+L52+L53+L54+L55+L56+L57+L61+L67+L68+L69+L70</f>
        <v>1715.3699999999997</v>
      </c>
    </row>
    <row r="73" spans="1:17" s="87" customFormat="1" x14ac:dyDescent="0.25"/>
    <row r="74" spans="1:17" s="87" customFormat="1" ht="15" customHeight="1" x14ac:dyDescent="0.25">
      <c r="A74" s="232">
        <v>45516</v>
      </c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1"/>
    </row>
    <row r="75" spans="1:17" s="87" customFormat="1" ht="15" customHeight="1" x14ac:dyDescent="0.25">
      <c r="A75" s="229" t="s">
        <v>116</v>
      </c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1"/>
    </row>
    <row r="76" spans="1:17" s="66" customFormat="1" ht="15.75" customHeight="1" x14ac:dyDescent="0.25">
      <c r="A76" s="6">
        <v>168</v>
      </c>
      <c r="B76" s="11" t="s">
        <v>22</v>
      </c>
      <c r="C76" s="3">
        <v>150</v>
      </c>
      <c r="D76" s="3">
        <v>7.35</v>
      </c>
      <c r="E76" s="3">
        <v>10.46</v>
      </c>
      <c r="F76" s="3">
        <v>31.3</v>
      </c>
      <c r="G76" s="3">
        <v>248.69</v>
      </c>
      <c r="H76" s="3">
        <v>180</v>
      </c>
      <c r="I76" s="3">
        <v>8.82</v>
      </c>
      <c r="J76" s="3">
        <v>12.56</v>
      </c>
      <c r="K76" s="3">
        <v>37.56</v>
      </c>
      <c r="L76" s="3">
        <v>298.43</v>
      </c>
    </row>
    <row r="77" spans="1:17" s="66" customFormat="1" ht="15.75" customHeight="1" x14ac:dyDescent="0.25">
      <c r="A77" s="6">
        <v>1</v>
      </c>
      <c r="B77" s="12" t="s">
        <v>110</v>
      </c>
      <c r="C77" s="6">
        <v>36</v>
      </c>
      <c r="D77" s="6">
        <v>2.17</v>
      </c>
      <c r="E77" s="6">
        <v>6.79</v>
      </c>
      <c r="F77" s="6">
        <v>13.15</v>
      </c>
      <c r="G77" s="6">
        <v>122.4</v>
      </c>
      <c r="H77" s="6">
        <v>37</v>
      </c>
      <c r="I77" s="6">
        <v>2.2599999999999998</v>
      </c>
      <c r="J77" s="6">
        <v>6.98</v>
      </c>
      <c r="K77" s="6">
        <v>13.52</v>
      </c>
      <c r="L77" s="6">
        <v>125.8</v>
      </c>
    </row>
    <row r="78" spans="1:17" s="66" customFormat="1" x14ac:dyDescent="0.25">
      <c r="A78" s="6">
        <v>410</v>
      </c>
      <c r="B78" s="10" t="s">
        <v>130</v>
      </c>
      <c r="C78" s="3">
        <v>150</v>
      </c>
      <c r="D78" s="3">
        <v>4.4999999999999998E-2</v>
      </c>
      <c r="E78" s="3">
        <v>0</v>
      </c>
      <c r="F78" s="3">
        <v>4.51</v>
      </c>
      <c r="G78" s="3">
        <v>18.239999999999998</v>
      </c>
      <c r="H78" s="3">
        <v>200</v>
      </c>
      <c r="I78" s="3">
        <v>0.06</v>
      </c>
      <c r="J78" s="3">
        <v>0</v>
      </c>
      <c r="K78" s="3">
        <v>6.02</v>
      </c>
      <c r="L78" s="3">
        <v>24.32</v>
      </c>
      <c r="Q78" s="66" t="s">
        <v>223</v>
      </c>
    </row>
    <row r="79" spans="1:17" s="87" customFormat="1" ht="15" customHeight="1" x14ac:dyDescent="0.25">
      <c r="A79" s="12" t="s">
        <v>111</v>
      </c>
      <c r="B79" s="12"/>
      <c r="C79" s="53">
        <f t="shared" ref="C79:H79" si="7">SUM(C76:C78)</f>
        <v>336</v>
      </c>
      <c r="D79" s="53">
        <f t="shared" si="7"/>
        <v>9.5649999999999995</v>
      </c>
      <c r="E79" s="53">
        <f t="shared" si="7"/>
        <v>17.25</v>
      </c>
      <c r="F79" s="53">
        <f t="shared" si="7"/>
        <v>48.96</v>
      </c>
      <c r="G79" s="53">
        <f t="shared" si="7"/>
        <v>389.33000000000004</v>
      </c>
      <c r="H79" s="53">
        <f t="shared" si="7"/>
        <v>417</v>
      </c>
      <c r="I79" s="53">
        <f>SUM(I76:I78)</f>
        <v>11.14</v>
      </c>
      <c r="J79" s="53">
        <f>SUM(J76:J78)</f>
        <v>19.54</v>
      </c>
      <c r="K79" s="53">
        <f>SUM(K76:K78)</f>
        <v>57.099999999999994</v>
      </c>
      <c r="L79" s="53">
        <f>SUM(L76:L78)</f>
        <v>448.55</v>
      </c>
    </row>
    <row r="80" spans="1:17" s="87" customFormat="1" ht="15" customHeight="1" x14ac:dyDescent="0.25">
      <c r="A80" s="12"/>
      <c r="B80" s="176" t="s">
        <v>175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</row>
    <row r="81" spans="1:16" s="66" customFormat="1" x14ac:dyDescent="0.25">
      <c r="A81" s="6" t="s">
        <v>113</v>
      </c>
      <c r="B81" s="14" t="s">
        <v>182</v>
      </c>
      <c r="C81" s="3">
        <v>100</v>
      </c>
      <c r="D81" s="3">
        <v>0</v>
      </c>
      <c r="E81" s="3">
        <v>0</v>
      </c>
      <c r="F81" s="3">
        <v>22</v>
      </c>
      <c r="G81" s="3">
        <v>45</v>
      </c>
      <c r="H81" s="3">
        <v>100</v>
      </c>
      <c r="I81" s="3">
        <v>0</v>
      </c>
      <c r="J81" s="3">
        <v>0</v>
      </c>
      <c r="K81" s="3">
        <v>22</v>
      </c>
      <c r="L81" s="3">
        <v>45</v>
      </c>
    </row>
    <row r="82" spans="1:16" s="87" customFormat="1" ht="15" customHeight="1" x14ac:dyDescent="0.25">
      <c r="A82" s="173"/>
      <c r="B82" s="173"/>
      <c r="C82" s="173"/>
      <c r="D82" s="53"/>
      <c r="E82" s="53"/>
      <c r="F82" s="53"/>
      <c r="G82" s="53"/>
      <c r="H82" s="53"/>
      <c r="I82" s="53"/>
      <c r="J82" s="53"/>
      <c r="K82" s="53"/>
      <c r="L82" s="53"/>
    </row>
    <row r="83" spans="1:16" s="87" customFormat="1" ht="15" customHeight="1" x14ac:dyDescent="0.25">
      <c r="A83" s="240" t="s">
        <v>117</v>
      </c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</row>
    <row r="84" spans="1:16" s="66" customFormat="1" x14ac:dyDescent="0.25">
      <c r="A84" s="39"/>
      <c r="B84" s="48" t="s">
        <v>88</v>
      </c>
      <c r="C84" s="6">
        <v>150</v>
      </c>
      <c r="D84" s="3">
        <v>5.93</v>
      </c>
      <c r="E84" s="3">
        <v>6.08</v>
      </c>
      <c r="F84" s="3">
        <v>6.85</v>
      </c>
      <c r="G84" s="3">
        <v>84.98</v>
      </c>
      <c r="H84" s="6">
        <v>200</v>
      </c>
      <c r="I84" s="6">
        <v>6.28</v>
      </c>
      <c r="J84" s="3">
        <v>7.11</v>
      </c>
      <c r="K84" s="3">
        <v>9.66</v>
      </c>
      <c r="L84" s="3">
        <v>126.79</v>
      </c>
    </row>
    <row r="85" spans="1:16" s="66" customFormat="1" x14ac:dyDescent="0.25">
      <c r="A85" s="6">
        <v>332</v>
      </c>
      <c r="B85" s="12" t="s">
        <v>90</v>
      </c>
      <c r="C85" s="6">
        <v>120</v>
      </c>
      <c r="D85" s="6">
        <v>2.92</v>
      </c>
      <c r="E85" s="6">
        <v>4.29</v>
      </c>
      <c r="F85" s="6">
        <v>29.34</v>
      </c>
      <c r="G85" s="6">
        <v>167.76</v>
      </c>
      <c r="H85" s="3">
        <v>130</v>
      </c>
      <c r="I85" s="6">
        <v>3.16</v>
      </c>
      <c r="J85" s="6">
        <v>4.6500000000000004</v>
      </c>
      <c r="K85" s="6">
        <v>31.79</v>
      </c>
      <c r="L85" s="6">
        <v>181.74</v>
      </c>
    </row>
    <row r="86" spans="1:16" s="66" customFormat="1" ht="15.75" customHeight="1" x14ac:dyDescent="0.25">
      <c r="A86" s="6">
        <v>293</v>
      </c>
      <c r="B86" s="11" t="s">
        <v>289</v>
      </c>
      <c r="C86" s="3">
        <v>80</v>
      </c>
      <c r="D86" s="3">
        <v>14.85</v>
      </c>
      <c r="E86" s="3">
        <v>16.579999999999998</v>
      </c>
      <c r="F86" s="3">
        <v>4.62</v>
      </c>
      <c r="G86" s="3">
        <v>227.03</v>
      </c>
      <c r="H86" s="3">
        <v>90</v>
      </c>
      <c r="I86" s="3">
        <v>16.7</v>
      </c>
      <c r="J86" s="3">
        <v>18.649999999999999</v>
      </c>
      <c r="K86" s="3">
        <v>5.19</v>
      </c>
      <c r="L86" s="3">
        <v>255.4</v>
      </c>
    </row>
    <row r="87" spans="1:16" s="66" customFormat="1" ht="15.75" customHeight="1" x14ac:dyDescent="0.25">
      <c r="A87" s="6">
        <v>394</v>
      </c>
      <c r="B87" s="11" t="s">
        <v>55</v>
      </c>
      <c r="C87" s="3">
        <v>150</v>
      </c>
      <c r="D87" s="3">
        <v>0.12</v>
      </c>
      <c r="E87" s="3">
        <v>0</v>
      </c>
      <c r="F87" s="3">
        <v>11.24</v>
      </c>
      <c r="G87" s="3">
        <v>45.48</v>
      </c>
      <c r="H87" s="3">
        <v>200</v>
      </c>
      <c r="I87" s="3">
        <v>0.16</v>
      </c>
      <c r="J87" s="3">
        <v>0</v>
      </c>
      <c r="K87" s="3">
        <v>14.99</v>
      </c>
      <c r="L87" s="3">
        <v>60.64</v>
      </c>
    </row>
    <row r="88" spans="1:16" s="66" customFormat="1" x14ac:dyDescent="0.25">
      <c r="A88" s="6" t="s">
        <v>113</v>
      </c>
      <c r="B88" s="10" t="s">
        <v>124</v>
      </c>
      <c r="C88" s="3">
        <v>40</v>
      </c>
      <c r="D88" s="3">
        <v>2.8</v>
      </c>
      <c r="E88" s="3">
        <v>0.28000000000000003</v>
      </c>
      <c r="F88" s="3">
        <v>19.96</v>
      </c>
      <c r="G88" s="3">
        <v>96</v>
      </c>
      <c r="H88" s="3">
        <v>50</v>
      </c>
      <c r="I88" s="3">
        <v>3.5</v>
      </c>
      <c r="J88" s="3">
        <v>0.35</v>
      </c>
      <c r="K88" s="3">
        <v>24.95</v>
      </c>
      <c r="L88" s="3">
        <v>120</v>
      </c>
    </row>
    <row r="89" spans="1:16" s="66" customFormat="1" x14ac:dyDescent="0.25">
      <c r="A89" s="6"/>
      <c r="B89" s="10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6" s="66" customFormat="1" x14ac:dyDescent="0.25">
      <c r="A90" s="6"/>
      <c r="B90" s="10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6" s="87" customFormat="1" ht="15" customHeight="1" x14ac:dyDescent="0.25">
      <c r="A91" s="48" t="s">
        <v>111</v>
      </c>
      <c r="B91" s="154"/>
      <c r="C91" s="53">
        <f t="shared" ref="C91:L91" si="8">SUM(C84:C89)</f>
        <v>540</v>
      </c>
      <c r="D91" s="53">
        <f t="shared" si="8"/>
        <v>26.62</v>
      </c>
      <c r="E91" s="53">
        <f t="shared" si="8"/>
        <v>27.23</v>
      </c>
      <c r="F91" s="53">
        <f t="shared" si="8"/>
        <v>72.009999999999991</v>
      </c>
      <c r="G91" s="53">
        <f t="shared" si="8"/>
        <v>621.25</v>
      </c>
      <c r="H91" s="53">
        <f t="shared" si="8"/>
        <v>670</v>
      </c>
      <c r="I91" s="53">
        <f t="shared" si="8"/>
        <v>29.8</v>
      </c>
      <c r="J91" s="53">
        <f t="shared" si="8"/>
        <v>30.76</v>
      </c>
      <c r="K91" s="53">
        <f t="shared" si="8"/>
        <v>86.58</v>
      </c>
      <c r="L91" s="53">
        <f t="shared" si="8"/>
        <v>744.57</v>
      </c>
      <c r="P91" s="87" t="s">
        <v>304</v>
      </c>
    </row>
    <row r="92" spans="1:16" s="87" customFormat="1" ht="15" customHeight="1" x14ac:dyDescent="0.25">
      <c r="A92" s="155"/>
      <c r="B92" s="155"/>
      <c r="C92" s="155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1:16" s="87" customFormat="1" ht="15" customHeight="1" x14ac:dyDescent="0.25">
      <c r="A93" s="229" t="s">
        <v>125</v>
      </c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1"/>
    </row>
    <row r="94" spans="1:16" s="66" customFormat="1" ht="15.75" customHeight="1" x14ac:dyDescent="0.25">
      <c r="A94" s="6" t="s">
        <v>113</v>
      </c>
      <c r="B94" s="11" t="s">
        <v>30</v>
      </c>
      <c r="C94" s="3">
        <v>200</v>
      </c>
      <c r="D94" s="3">
        <v>0.8</v>
      </c>
      <c r="E94" s="3">
        <v>0</v>
      </c>
      <c r="F94" s="3">
        <v>22.6</v>
      </c>
      <c r="G94" s="3">
        <v>92</v>
      </c>
      <c r="H94" s="3">
        <v>200</v>
      </c>
      <c r="I94" s="3">
        <v>0.8</v>
      </c>
      <c r="J94" s="3">
        <v>0</v>
      </c>
      <c r="K94" s="3">
        <v>22.6</v>
      </c>
      <c r="L94" s="3">
        <v>92</v>
      </c>
    </row>
    <row r="95" spans="1:16" s="66" customFormat="1" x14ac:dyDescent="0.25">
      <c r="A95" s="6"/>
      <c r="B95" s="12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6" s="87" customFormat="1" ht="15" customHeight="1" x14ac:dyDescent="0.25">
      <c r="A96" s="48" t="s">
        <v>111</v>
      </c>
      <c r="B96" s="154"/>
      <c r="C96" s="53">
        <f t="shared" ref="C96:L96" si="9">SUM(C94:C94)</f>
        <v>200</v>
      </c>
      <c r="D96" s="53">
        <f t="shared" si="9"/>
        <v>0.8</v>
      </c>
      <c r="E96" s="53">
        <f t="shared" si="9"/>
        <v>0</v>
      </c>
      <c r="F96" s="53">
        <f t="shared" si="9"/>
        <v>22.6</v>
      </c>
      <c r="G96" s="53">
        <f t="shared" si="9"/>
        <v>92</v>
      </c>
      <c r="H96" s="53">
        <f t="shared" si="9"/>
        <v>200</v>
      </c>
      <c r="I96" s="53">
        <f t="shared" si="9"/>
        <v>0.8</v>
      </c>
      <c r="J96" s="53">
        <f t="shared" si="9"/>
        <v>0</v>
      </c>
      <c r="K96" s="53">
        <f t="shared" si="9"/>
        <v>22.6</v>
      </c>
      <c r="L96" s="53">
        <f t="shared" si="9"/>
        <v>92</v>
      </c>
    </row>
    <row r="97" spans="1:17" s="87" customFormat="1" ht="15" customHeight="1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7" s="87" customFormat="1" ht="15" customHeight="1" x14ac:dyDescent="0.25">
      <c r="A98" s="229" t="s">
        <v>129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1"/>
    </row>
    <row r="99" spans="1:17" s="66" customFormat="1" ht="15.75" customHeight="1" x14ac:dyDescent="0.25">
      <c r="A99" s="6">
        <v>233</v>
      </c>
      <c r="B99" s="11" t="s">
        <v>47</v>
      </c>
      <c r="C99" s="3">
        <v>180</v>
      </c>
      <c r="D99" s="3">
        <v>13.8</v>
      </c>
      <c r="E99" s="3">
        <v>17.100000000000001</v>
      </c>
      <c r="F99" s="3">
        <v>20.12</v>
      </c>
      <c r="G99" s="3">
        <v>252</v>
      </c>
      <c r="H99" s="3">
        <v>200</v>
      </c>
      <c r="I99" s="3">
        <v>15.33</v>
      </c>
      <c r="J99" s="3">
        <v>19</v>
      </c>
      <c r="K99" s="3">
        <v>22.36</v>
      </c>
      <c r="L99" s="3">
        <v>280</v>
      </c>
    </row>
    <row r="100" spans="1:17" s="66" customFormat="1" x14ac:dyDescent="0.25">
      <c r="A100" s="6" t="s">
        <v>113</v>
      </c>
      <c r="B100" s="12" t="s">
        <v>112</v>
      </c>
      <c r="C100" s="6">
        <v>30</v>
      </c>
      <c r="D100" s="6">
        <v>2.25</v>
      </c>
      <c r="E100" s="6">
        <v>4.5</v>
      </c>
      <c r="F100" s="6">
        <v>20.399999999999999</v>
      </c>
      <c r="G100" s="6">
        <v>132</v>
      </c>
      <c r="H100" s="6">
        <v>30</v>
      </c>
      <c r="I100" s="6">
        <v>2.25</v>
      </c>
      <c r="J100" s="6">
        <v>4.5</v>
      </c>
      <c r="K100" s="6">
        <v>20.399999999999999</v>
      </c>
      <c r="L100" s="6">
        <v>132</v>
      </c>
    </row>
    <row r="101" spans="1:17" s="66" customFormat="1" x14ac:dyDescent="0.25">
      <c r="A101" s="6">
        <v>410</v>
      </c>
      <c r="B101" s="10" t="s">
        <v>130</v>
      </c>
      <c r="C101" s="3">
        <v>150</v>
      </c>
      <c r="D101" s="3">
        <v>4.4999999999999998E-2</v>
      </c>
      <c r="E101" s="3">
        <v>0</v>
      </c>
      <c r="F101" s="3">
        <v>4.51</v>
      </c>
      <c r="G101" s="3">
        <v>18.239999999999998</v>
      </c>
      <c r="H101" s="3">
        <v>200</v>
      </c>
      <c r="I101" s="3">
        <v>0.06</v>
      </c>
      <c r="J101" s="3">
        <v>0</v>
      </c>
      <c r="K101" s="3">
        <v>6.02</v>
      </c>
      <c r="L101" s="3">
        <v>24.32</v>
      </c>
      <c r="Q101" s="66" t="s">
        <v>223</v>
      </c>
    </row>
    <row r="102" spans="1:17" s="66" customFormat="1" ht="15.75" customHeight="1" x14ac:dyDescent="0.25">
      <c r="A102" s="6"/>
      <c r="B102" s="11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7" s="87" customFormat="1" ht="15" customHeight="1" x14ac:dyDescent="0.25">
      <c r="A103" s="48" t="s">
        <v>111</v>
      </c>
      <c r="B103" s="154"/>
      <c r="C103" s="53">
        <f t="shared" ref="C103:L103" si="10">SUM(C99:C102)</f>
        <v>360</v>
      </c>
      <c r="D103" s="53">
        <f t="shared" si="10"/>
        <v>16.095000000000002</v>
      </c>
      <c r="E103" s="53">
        <f t="shared" si="10"/>
        <v>21.6</v>
      </c>
      <c r="F103" s="53">
        <f t="shared" si="10"/>
        <v>45.029999999999994</v>
      </c>
      <c r="G103" s="53">
        <f t="shared" si="10"/>
        <v>402.24</v>
      </c>
      <c r="H103" s="53">
        <f t="shared" si="10"/>
        <v>430</v>
      </c>
      <c r="I103" s="53">
        <f t="shared" si="10"/>
        <v>17.639999999999997</v>
      </c>
      <c r="J103" s="53">
        <f t="shared" si="10"/>
        <v>23.5</v>
      </c>
      <c r="K103" s="53">
        <f t="shared" si="10"/>
        <v>48.78</v>
      </c>
      <c r="L103" s="53">
        <f t="shared" si="10"/>
        <v>436.32</v>
      </c>
    </row>
    <row r="104" spans="1:17" s="87" customFormat="1" ht="15" customHeight="1" x14ac:dyDescent="0.25">
      <c r="A104" s="157" t="s">
        <v>131</v>
      </c>
      <c r="B104" s="122"/>
      <c r="C104" s="157">
        <f>C103+C96+C91+C79</f>
        <v>1436</v>
      </c>
      <c r="D104" s="122"/>
      <c r="E104" s="122"/>
      <c r="F104" s="122"/>
      <c r="G104" s="157">
        <f>G76+G77+G78+G84+G85+G86+G87+G88+G89+G90+G94+G95+G99+G100+G101+G102+G81</f>
        <v>1549.82</v>
      </c>
      <c r="H104" s="157">
        <f>H103+H96+H91+H79</f>
        <v>1717</v>
      </c>
      <c r="I104" s="122"/>
      <c r="J104" s="122"/>
      <c r="K104" s="122"/>
      <c r="L104" s="157">
        <f>L76+L77+L78+L84+L85+L86+L87+L88+L89+L90+L94+L95+L99+L100+L101+L102+L81</f>
        <v>1766.44</v>
      </c>
    </row>
    <row r="105" spans="1:17" s="87" customFormat="1" x14ac:dyDescent="0.25"/>
    <row r="106" spans="1:17" s="87" customFormat="1" ht="15" customHeight="1" x14ac:dyDescent="0.25">
      <c r="A106" s="232">
        <v>45517</v>
      </c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1"/>
    </row>
    <row r="107" spans="1:17" s="87" customFormat="1" ht="15" customHeight="1" x14ac:dyDescent="0.25">
      <c r="A107" s="229" t="s">
        <v>116</v>
      </c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1"/>
    </row>
    <row r="108" spans="1:17" s="66" customFormat="1" ht="15" customHeight="1" x14ac:dyDescent="0.25">
      <c r="A108" s="6">
        <v>168</v>
      </c>
      <c r="B108" s="11" t="s">
        <v>58</v>
      </c>
      <c r="C108" s="3">
        <v>150</v>
      </c>
      <c r="D108" s="3">
        <v>4.79</v>
      </c>
      <c r="E108" s="3">
        <v>6.1</v>
      </c>
      <c r="F108" s="3">
        <v>25.68</v>
      </c>
      <c r="G108" s="3">
        <v>176.42</v>
      </c>
      <c r="H108" s="3">
        <v>180</v>
      </c>
      <c r="I108" s="3">
        <v>5.75</v>
      </c>
      <c r="J108" s="3">
        <v>7.32</v>
      </c>
      <c r="K108" s="3">
        <v>25.68</v>
      </c>
      <c r="L108" s="3">
        <v>211.71</v>
      </c>
    </row>
    <row r="109" spans="1:17" s="66" customFormat="1" ht="15.75" customHeight="1" x14ac:dyDescent="0.25">
      <c r="A109" s="6">
        <v>2</v>
      </c>
      <c r="B109" s="64" t="s">
        <v>135</v>
      </c>
      <c r="C109" s="6">
        <v>42</v>
      </c>
      <c r="D109" s="6">
        <v>2.17</v>
      </c>
      <c r="E109" s="6">
        <v>6.79</v>
      </c>
      <c r="F109" s="6">
        <v>13.15</v>
      </c>
      <c r="G109" s="6">
        <v>136.91999999999999</v>
      </c>
      <c r="H109" s="6">
        <v>44</v>
      </c>
      <c r="I109" s="6">
        <v>2.2599999999999998</v>
      </c>
      <c r="J109" s="6">
        <v>6.98</v>
      </c>
      <c r="K109" s="6">
        <v>13.52</v>
      </c>
      <c r="L109" s="6">
        <v>142.74</v>
      </c>
    </row>
    <row r="110" spans="1:17" s="66" customFormat="1" x14ac:dyDescent="0.25">
      <c r="A110" s="6">
        <v>410</v>
      </c>
      <c r="B110" s="10" t="s">
        <v>130</v>
      </c>
      <c r="C110" s="3">
        <v>150</v>
      </c>
      <c r="D110" s="3">
        <v>4.4999999999999998E-2</v>
      </c>
      <c r="E110" s="3">
        <v>0</v>
      </c>
      <c r="F110" s="3">
        <v>4.51</v>
      </c>
      <c r="G110" s="3">
        <v>18.239999999999998</v>
      </c>
      <c r="H110" s="3">
        <v>200</v>
      </c>
      <c r="I110" s="3">
        <v>0.06</v>
      </c>
      <c r="J110" s="3">
        <v>0</v>
      </c>
      <c r="K110" s="3">
        <v>6.02</v>
      </c>
      <c r="L110" s="3">
        <v>24.32</v>
      </c>
      <c r="Q110" s="66" t="s">
        <v>223</v>
      </c>
    </row>
    <row r="111" spans="1:17" s="87" customFormat="1" ht="15" customHeight="1" x14ac:dyDescent="0.25">
      <c r="A111" s="48" t="s">
        <v>111</v>
      </c>
      <c r="B111" s="154"/>
      <c r="C111" s="53">
        <f t="shared" ref="C111:H111" si="11">SUM(C108:C110)</f>
        <v>342</v>
      </c>
      <c r="D111" s="53">
        <f t="shared" si="11"/>
        <v>7.0049999999999999</v>
      </c>
      <c r="E111" s="53">
        <f t="shared" si="11"/>
        <v>12.89</v>
      </c>
      <c r="F111" s="53">
        <f t="shared" si="11"/>
        <v>43.339999999999996</v>
      </c>
      <c r="G111" s="53">
        <f t="shared" si="11"/>
        <v>331.58</v>
      </c>
      <c r="H111" s="53">
        <f t="shared" si="11"/>
        <v>424</v>
      </c>
      <c r="I111" s="53">
        <f>SUM(I108:I110)</f>
        <v>8.07</v>
      </c>
      <c r="J111" s="53">
        <f>SUM(J108:J110)</f>
        <v>14.3</v>
      </c>
      <c r="K111" s="53">
        <f>SUM(K108:K110)</f>
        <v>45.22</v>
      </c>
      <c r="L111" s="53">
        <f>SUM(L108:L110)</f>
        <v>378.77000000000004</v>
      </c>
    </row>
    <row r="112" spans="1:17" s="87" customFormat="1" ht="15" customHeight="1" x14ac:dyDescent="0.25">
      <c r="A112" s="12"/>
      <c r="B112" s="176" t="s">
        <v>175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</row>
    <row r="113" spans="1:12" s="87" customFormat="1" ht="15.75" customHeight="1" x14ac:dyDescent="0.25">
      <c r="A113" s="53">
        <v>394</v>
      </c>
      <c r="B113" s="11" t="s">
        <v>286</v>
      </c>
      <c r="C113" s="32">
        <v>100</v>
      </c>
      <c r="D113" s="32">
        <v>0.28000000000000003</v>
      </c>
      <c r="E113" s="32">
        <v>0</v>
      </c>
      <c r="F113" s="32">
        <v>13.95</v>
      </c>
      <c r="G113" s="32">
        <v>42.67</v>
      </c>
      <c r="H113" s="32">
        <v>100</v>
      </c>
      <c r="I113" s="32">
        <v>0.28000000000000003</v>
      </c>
      <c r="J113" s="32">
        <v>0</v>
      </c>
      <c r="K113" s="32">
        <v>13.95</v>
      </c>
      <c r="L113" s="32">
        <v>42.67</v>
      </c>
    </row>
    <row r="114" spans="1:12" s="87" customFormat="1" ht="15" customHeight="1" x14ac:dyDescent="0.25">
      <c r="A114" s="173"/>
      <c r="B114" s="173"/>
      <c r="C114" s="173"/>
      <c r="D114" s="53"/>
      <c r="E114" s="53"/>
      <c r="F114" s="53"/>
      <c r="G114" s="53"/>
      <c r="H114" s="53"/>
      <c r="I114" s="53"/>
      <c r="J114" s="53"/>
      <c r="K114" s="53"/>
      <c r="L114" s="53"/>
    </row>
    <row r="115" spans="1:12" s="87" customFormat="1" ht="17.25" customHeight="1" x14ac:dyDescent="0.25">
      <c r="A115" s="240" t="s">
        <v>117</v>
      </c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</row>
    <row r="116" spans="1:12" s="66" customFormat="1" x14ac:dyDescent="0.25">
      <c r="A116" s="6">
        <v>80</v>
      </c>
      <c r="B116" s="11" t="s">
        <v>53</v>
      </c>
      <c r="C116" s="3">
        <v>150</v>
      </c>
      <c r="D116" s="3">
        <v>3.02</v>
      </c>
      <c r="E116" s="3">
        <v>6.78</v>
      </c>
      <c r="F116" s="3">
        <v>19.43</v>
      </c>
      <c r="G116" s="3">
        <v>89.76</v>
      </c>
      <c r="H116" s="3">
        <v>200</v>
      </c>
      <c r="I116" s="3">
        <v>4.03</v>
      </c>
      <c r="J116" s="3">
        <v>9.0399999999999991</v>
      </c>
      <c r="K116" s="3">
        <v>25.91</v>
      </c>
      <c r="L116" s="3">
        <v>119.68</v>
      </c>
    </row>
    <row r="117" spans="1:12" s="66" customFormat="1" ht="15.75" customHeight="1" x14ac:dyDescent="0.25">
      <c r="A117" s="6">
        <v>219</v>
      </c>
      <c r="B117" s="11" t="s">
        <v>34</v>
      </c>
      <c r="C117" s="3">
        <v>120</v>
      </c>
      <c r="D117" s="3">
        <v>4.41</v>
      </c>
      <c r="E117" s="3">
        <v>4.25</v>
      </c>
      <c r="F117" s="3">
        <v>28.27</v>
      </c>
      <c r="G117" s="3">
        <v>168.87</v>
      </c>
      <c r="H117" s="3">
        <v>130</v>
      </c>
      <c r="I117" s="3">
        <v>4.78</v>
      </c>
      <c r="J117" s="3">
        <v>4.5999999999999996</v>
      </c>
      <c r="K117" s="3">
        <v>30.63</v>
      </c>
      <c r="L117" s="3">
        <v>182.94</v>
      </c>
    </row>
    <row r="118" spans="1:12" x14ac:dyDescent="0.25">
      <c r="A118" s="1">
        <v>312</v>
      </c>
      <c r="B118" s="140" t="s">
        <v>50</v>
      </c>
      <c r="C118" s="19">
        <v>80</v>
      </c>
      <c r="D118" s="19">
        <v>11.06</v>
      </c>
      <c r="E118" s="19">
        <v>7.46</v>
      </c>
      <c r="F118" s="19">
        <v>4.4800000000000004</v>
      </c>
      <c r="G118" s="19">
        <v>129.38</v>
      </c>
      <c r="H118" s="19">
        <v>90</v>
      </c>
      <c r="I118" s="19">
        <v>12.44</v>
      </c>
      <c r="J118" s="19">
        <v>8.39</v>
      </c>
      <c r="K118" s="19">
        <v>5.04</v>
      </c>
      <c r="L118" s="19">
        <v>145.55000000000001</v>
      </c>
    </row>
    <row r="119" spans="1:12" s="66" customFormat="1" x14ac:dyDescent="0.25">
      <c r="A119" s="6">
        <v>366</v>
      </c>
      <c r="B119" s="47" t="s">
        <v>36</v>
      </c>
      <c r="C119" s="3">
        <v>30</v>
      </c>
      <c r="D119" s="3">
        <v>0.16</v>
      </c>
      <c r="E119" s="3">
        <v>1.1000000000000001</v>
      </c>
      <c r="F119" s="3">
        <v>1.57</v>
      </c>
      <c r="G119" s="3">
        <v>16.850000000000001</v>
      </c>
      <c r="H119" s="3">
        <v>30</v>
      </c>
      <c r="I119" s="3">
        <v>0.16</v>
      </c>
      <c r="J119" s="3">
        <v>1.1000000000000001</v>
      </c>
      <c r="K119" s="3">
        <v>1.57</v>
      </c>
      <c r="L119" s="3">
        <v>16.850000000000001</v>
      </c>
    </row>
    <row r="120" spans="1:12" s="66" customFormat="1" ht="15.75" customHeight="1" x14ac:dyDescent="0.25">
      <c r="A120" s="6">
        <v>394</v>
      </c>
      <c r="B120" s="10" t="s">
        <v>15</v>
      </c>
      <c r="C120" s="3">
        <v>150</v>
      </c>
      <c r="D120" s="3">
        <v>0.42</v>
      </c>
      <c r="E120" s="3">
        <v>0</v>
      </c>
      <c r="F120" s="3">
        <v>20.92</v>
      </c>
      <c r="G120" s="3">
        <v>85.34</v>
      </c>
      <c r="H120" s="3">
        <v>200</v>
      </c>
      <c r="I120" s="3">
        <v>0.56000000000000005</v>
      </c>
      <c r="J120" s="3">
        <v>0</v>
      </c>
      <c r="K120" s="3">
        <v>27.89</v>
      </c>
      <c r="L120" s="3">
        <v>113.79</v>
      </c>
    </row>
    <row r="121" spans="1:12" s="66" customFormat="1" x14ac:dyDescent="0.25">
      <c r="A121" s="6" t="s">
        <v>113</v>
      </c>
      <c r="B121" s="10" t="s">
        <v>124</v>
      </c>
      <c r="C121" s="3">
        <v>40</v>
      </c>
      <c r="D121" s="3">
        <v>2.8</v>
      </c>
      <c r="E121" s="3">
        <v>0.28000000000000003</v>
      </c>
      <c r="F121" s="3">
        <v>19.96</v>
      </c>
      <c r="G121" s="3">
        <v>96</v>
      </c>
      <c r="H121" s="3">
        <v>50</v>
      </c>
      <c r="I121" s="3">
        <v>3.5</v>
      </c>
      <c r="J121" s="3">
        <v>0.35</v>
      </c>
      <c r="K121" s="3">
        <v>24.95</v>
      </c>
      <c r="L121" s="3">
        <v>120</v>
      </c>
    </row>
    <row r="122" spans="1:12" s="66" customFormat="1" x14ac:dyDescent="0.25">
      <c r="A122" s="6"/>
      <c r="B122" s="10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87" customFormat="1" ht="15" customHeight="1" x14ac:dyDescent="0.25">
      <c r="A123" s="48" t="s">
        <v>111</v>
      </c>
      <c r="B123" s="154"/>
      <c r="C123" s="53">
        <f t="shared" ref="C123:K123" si="12">SUM(C116:C122)</f>
        <v>570</v>
      </c>
      <c r="D123" s="53">
        <f t="shared" si="12"/>
        <v>21.870000000000005</v>
      </c>
      <c r="E123" s="53">
        <f t="shared" si="12"/>
        <v>19.870000000000005</v>
      </c>
      <c r="F123" s="53">
        <f t="shared" si="12"/>
        <v>94.630000000000024</v>
      </c>
      <c r="G123" s="53">
        <f t="shared" si="12"/>
        <v>586.20000000000005</v>
      </c>
      <c r="H123" s="53">
        <f t="shared" si="12"/>
        <v>700</v>
      </c>
      <c r="I123" s="53">
        <f t="shared" si="12"/>
        <v>25.47</v>
      </c>
      <c r="J123" s="53">
        <f t="shared" si="12"/>
        <v>23.480000000000004</v>
      </c>
      <c r="K123" s="53">
        <f t="shared" si="12"/>
        <v>115.99</v>
      </c>
      <c r="L123" s="53">
        <f>SUM(L116:L122)</f>
        <v>698.81000000000006</v>
      </c>
    </row>
    <row r="124" spans="1:12" s="87" customFormat="1" ht="15" customHeight="1" x14ac:dyDescent="0.25">
      <c r="A124" s="155"/>
      <c r="B124" s="155"/>
      <c r="C124" s="155"/>
      <c r="D124" s="156"/>
      <c r="E124" s="156"/>
      <c r="F124" s="156"/>
      <c r="G124" s="156"/>
      <c r="H124" s="156"/>
      <c r="I124" s="156"/>
      <c r="J124" s="156"/>
      <c r="K124" s="156"/>
      <c r="L124" s="156"/>
    </row>
    <row r="125" spans="1:12" s="87" customFormat="1" ht="15" customHeight="1" x14ac:dyDescent="0.25">
      <c r="A125" s="229" t="s">
        <v>125</v>
      </c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1"/>
    </row>
    <row r="126" spans="1:12" x14ac:dyDescent="0.25">
      <c r="A126" s="6" t="s">
        <v>113</v>
      </c>
      <c r="B126" s="17" t="s">
        <v>266</v>
      </c>
      <c r="C126" s="1">
        <v>208</v>
      </c>
      <c r="D126" s="1">
        <v>5.82</v>
      </c>
      <c r="E126" s="1">
        <v>6.66</v>
      </c>
      <c r="F126" s="1">
        <v>17.47</v>
      </c>
      <c r="G126" s="1">
        <v>153.9</v>
      </c>
      <c r="H126" s="1">
        <v>208</v>
      </c>
      <c r="I126" s="1">
        <v>5.82</v>
      </c>
      <c r="J126" s="1">
        <v>6.66</v>
      </c>
      <c r="K126" s="1">
        <v>17.47</v>
      </c>
      <c r="L126" s="1">
        <v>153.9</v>
      </c>
    </row>
    <row r="127" spans="1:12" s="66" customFormat="1" x14ac:dyDescent="0.25">
      <c r="A127" s="6"/>
      <c r="B127" s="12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s="87" customFormat="1" ht="15" customHeight="1" x14ac:dyDescent="0.25">
      <c r="A128" s="233" t="s">
        <v>111</v>
      </c>
      <c r="B128" s="234"/>
      <c r="C128" s="235"/>
      <c r="D128" s="53">
        <f t="shared" ref="D128:K128" si="13">SUM(D126:D126)</f>
        <v>5.82</v>
      </c>
      <c r="E128" s="53">
        <f t="shared" si="13"/>
        <v>6.66</v>
      </c>
      <c r="F128" s="53">
        <f t="shared" si="13"/>
        <v>17.47</v>
      </c>
      <c r="G128" s="53">
        <f>G126+G127</f>
        <v>153.9</v>
      </c>
      <c r="H128" s="53">
        <f t="shared" si="13"/>
        <v>208</v>
      </c>
      <c r="I128" s="53">
        <f t="shared" si="13"/>
        <v>5.82</v>
      </c>
      <c r="J128" s="53">
        <f t="shared" si="13"/>
        <v>6.66</v>
      </c>
      <c r="K128" s="53">
        <f t="shared" si="13"/>
        <v>17.47</v>
      </c>
      <c r="L128" s="53">
        <f>L126+L127</f>
        <v>153.9</v>
      </c>
    </row>
    <row r="129" spans="1:17" s="87" customFormat="1" ht="15" customHeight="1" x14ac:dyDescent="0.25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</row>
    <row r="130" spans="1:17" s="87" customFormat="1" ht="15" customHeight="1" x14ac:dyDescent="0.25">
      <c r="A130" s="229" t="s">
        <v>129</v>
      </c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1"/>
    </row>
    <row r="131" spans="1:17" s="66" customFormat="1" x14ac:dyDescent="0.25">
      <c r="A131" s="6">
        <v>209</v>
      </c>
      <c r="B131" s="12" t="s">
        <v>138</v>
      </c>
      <c r="C131" s="35">
        <v>185</v>
      </c>
      <c r="D131" s="6">
        <v>9.8000000000000007</v>
      </c>
      <c r="E131" s="6">
        <v>12.24</v>
      </c>
      <c r="F131" s="6">
        <v>62.92</v>
      </c>
      <c r="G131" s="6">
        <v>402</v>
      </c>
      <c r="H131" s="6">
        <v>200</v>
      </c>
      <c r="I131" s="6">
        <v>10.69</v>
      </c>
      <c r="J131" s="6">
        <v>13.23</v>
      </c>
      <c r="K131" s="6">
        <v>68.010000000000005</v>
      </c>
      <c r="L131" s="6">
        <v>435.57</v>
      </c>
    </row>
    <row r="132" spans="1:17" s="66" customFormat="1" x14ac:dyDescent="0.25">
      <c r="A132" s="6">
        <v>368</v>
      </c>
      <c r="B132" s="48" t="s">
        <v>177</v>
      </c>
      <c r="C132" s="6">
        <v>30</v>
      </c>
      <c r="D132" s="6">
        <v>0.6</v>
      </c>
      <c r="E132" s="6">
        <v>1.57</v>
      </c>
      <c r="F132" s="6">
        <v>2.12</v>
      </c>
      <c r="G132" s="6">
        <v>25.14</v>
      </c>
      <c r="H132" s="6">
        <v>40</v>
      </c>
      <c r="I132" s="6">
        <v>0.8</v>
      </c>
      <c r="J132" s="6">
        <v>2.09</v>
      </c>
      <c r="K132" s="6">
        <v>2.83</v>
      </c>
      <c r="L132" s="6">
        <v>33.56</v>
      </c>
    </row>
    <row r="133" spans="1:17" s="66" customFormat="1" x14ac:dyDescent="0.25">
      <c r="A133" s="6">
        <v>410</v>
      </c>
      <c r="B133" s="10" t="s">
        <v>130</v>
      </c>
      <c r="C133" s="3">
        <v>150</v>
      </c>
      <c r="D133" s="3">
        <v>4.4999999999999998E-2</v>
      </c>
      <c r="E133" s="3">
        <v>0</v>
      </c>
      <c r="F133" s="3">
        <v>4.51</v>
      </c>
      <c r="G133" s="3">
        <v>18.239999999999998</v>
      </c>
      <c r="H133" s="3">
        <v>200</v>
      </c>
      <c r="I133" s="3">
        <v>0.06</v>
      </c>
      <c r="J133" s="3">
        <v>0</v>
      </c>
      <c r="K133" s="3">
        <v>6.02</v>
      </c>
      <c r="L133" s="3">
        <v>24.32</v>
      </c>
      <c r="Q133" s="66" t="s">
        <v>223</v>
      </c>
    </row>
    <row r="134" spans="1:17" s="66" customFormat="1" x14ac:dyDescent="0.25">
      <c r="A134" s="6"/>
      <c r="B134" s="10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7" s="87" customFormat="1" ht="15" customHeight="1" x14ac:dyDescent="0.25">
      <c r="A135" s="12" t="s">
        <v>111</v>
      </c>
      <c r="B135" s="12"/>
      <c r="C135" s="53">
        <f t="shared" ref="C135:K135" si="14">SUM(C131:C134)</f>
        <v>365</v>
      </c>
      <c r="D135" s="53">
        <f t="shared" si="14"/>
        <v>10.445</v>
      </c>
      <c r="E135" s="53">
        <f t="shared" si="14"/>
        <v>13.81</v>
      </c>
      <c r="F135" s="53">
        <f t="shared" si="14"/>
        <v>69.550000000000011</v>
      </c>
      <c r="G135" s="53">
        <f t="shared" si="14"/>
        <v>445.38</v>
      </c>
      <c r="H135" s="53">
        <f t="shared" si="14"/>
        <v>440</v>
      </c>
      <c r="I135" s="53">
        <f t="shared" si="14"/>
        <v>11.55</v>
      </c>
      <c r="J135" s="53">
        <f t="shared" si="14"/>
        <v>15.32</v>
      </c>
      <c r="K135" s="53">
        <f t="shared" si="14"/>
        <v>76.86</v>
      </c>
      <c r="L135" s="53">
        <f>SUM(L131:L134)</f>
        <v>493.45</v>
      </c>
    </row>
    <row r="136" spans="1:17" s="87" customFormat="1" ht="15" customHeight="1" x14ac:dyDescent="0.25">
      <c r="A136" s="157" t="s">
        <v>131</v>
      </c>
      <c r="B136" s="122"/>
      <c r="C136" s="157">
        <f>C135+C126+C123+C111</f>
        <v>1485</v>
      </c>
      <c r="D136" s="122"/>
      <c r="E136" s="122"/>
      <c r="F136" s="122"/>
      <c r="G136" s="157">
        <f>G108+G109+G110+G113+G116+G117+G118+G119+G120+G121+G126+G127+G131+G132+G133+G134</f>
        <v>1559.7300000000002</v>
      </c>
      <c r="H136" s="157">
        <f>H135+H128+H123+H111</f>
        <v>1772</v>
      </c>
      <c r="I136" s="122"/>
      <c r="J136" s="122"/>
      <c r="K136" s="122"/>
      <c r="L136" s="157">
        <f>L108+L109+L110+L113+L116+L117+L118+L119+L120+L121+L122+L126+L127+L131+L132+L133+L134</f>
        <v>1767.6</v>
      </c>
    </row>
    <row r="137" spans="1:17" s="87" customFormat="1" x14ac:dyDescent="0.25"/>
    <row r="138" spans="1:17" s="87" customFormat="1" ht="15" customHeight="1" x14ac:dyDescent="0.25">
      <c r="A138" s="232">
        <v>45518</v>
      </c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1"/>
    </row>
    <row r="139" spans="1:17" s="87" customFormat="1" ht="15" customHeight="1" x14ac:dyDescent="0.25">
      <c r="A139" s="229" t="s">
        <v>116</v>
      </c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1"/>
    </row>
    <row r="140" spans="1:17" s="66" customFormat="1" ht="15" customHeight="1" x14ac:dyDescent="0.25">
      <c r="A140" s="6">
        <v>100</v>
      </c>
      <c r="B140" s="11" t="s">
        <v>70</v>
      </c>
      <c r="C140" s="3">
        <v>150</v>
      </c>
      <c r="D140" s="3">
        <v>4.1900000000000004</v>
      </c>
      <c r="E140" s="3">
        <v>4.59</v>
      </c>
      <c r="F140" s="3">
        <v>14.8</v>
      </c>
      <c r="G140" s="3">
        <v>117.06</v>
      </c>
      <c r="H140" s="3">
        <v>200</v>
      </c>
      <c r="I140" s="3">
        <v>5.59</v>
      </c>
      <c r="J140" s="3">
        <v>6.12</v>
      </c>
      <c r="K140" s="3">
        <v>19.73</v>
      </c>
      <c r="L140" s="3">
        <v>156.1</v>
      </c>
    </row>
    <row r="141" spans="1:17" s="66" customFormat="1" ht="15.75" customHeight="1" x14ac:dyDescent="0.25">
      <c r="A141" s="6">
        <v>1</v>
      </c>
      <c r="B141" s="12" t="s">
        <v>110</v>
      </c>
      <c r="C141" s="6">
        <v>36</v>
      </c>
      <c r="D141" s="6">
        <v>2.17</v>
      </c>
      <c r="E141" s="6">
        <v>6.79</v>
      </c>
      <c r="F141" s="6">
        <v>13.15</v>
      </c>
      <c r="G141" s="6">
        <v>122.4</v>
      </c>
      <c r="H141" s="6">
        <v>37</v>
      </c>
      <c r="I141" s="6">
        <v>2.2599999999999998</v>
      </c>
      <c r="J141" s="6">
        <v>6.98</v>
      </c>
      <c r="K141" s="6">
        <v>13.52</v>
      </c>
      <c r="L141" s="6">
        <v>125.8</v>
      </c>
    </row>
    <row r="142" spans="1:17" s="66" customFormat="1" x14ac:dyDescent="0.25">
      <c r="A142" s="6">
        <v>410</v>
      </c>
      <c r="B142" s="10" t="s">
        <v>130</v>
      </c>
      <c r="C142" s="3">
        <v>150</v>
      </c>
      <c r="D142" s="3">
        <v>4.4999999999999998E-2</v>
      </c>
      <c r="E142" s="3">
        <v>0</v>
      </c>
      <c r="F142" s="3">
        <v>4.51</v>
      </c>
      <c r="G142" s="3">
        <v>18.239999999999998</v>
      </c>
      <c r="H142" s="3">
        <v>200</v>
      </c>
      <c r="I142" s="3">
        <v>0.06</v>
      </c>
      <c r="J142" s="3">
        <v>0</v>
      </c>
      <c r="K142" s="3">
        <v>6.02</v>
      </c>
      <c r="L142" s="3">
        <v>24.32</v>
      </c>
      <c r="Q142" s="66" t="s">
        <v>223</v>
      </c>
    </row>
    <row r="143" spans="1:17" s="87" customFormat="1" ht="15" customHeight="1" x14ac:dyDescent="0.25">
      <c r="A143" s="12" t="s">
        <v>111</v>
      </c>
      <c r="B143" s="12"/>
      <c r="C143" s="53">
        <f t="shared" ref="C143:H143" si="15">SUM(C140:C142)</f>
        <v>336</v>
      </c>
      <c r="D143" s="53">
        <f t="shared" si="15"/>
        <v>6.4050000000000002</v>
      </c>
      <c r="E143" s="53">
        <f t="shared" si="15"/>
        <v>11.379999999999999</v>
      </c>
      <c r="F143" s="53">
        <f t="shared" si="15"/>
        <v>32.46</v>
      </c>
      <c r="G143" s="53">
        <f t="shared" si="15"/>
        <v>257.7</v>
      </c>
      <c r="H143" s="53">
        <f t="shared" si="15"/>
        <v>437</v>
      </c>
      <c r="I143" s="53">
        <f>SUM(I140:I142)</f>
        <v>7.9099999999999993</v>
      </c>
      <c r="J143" s="53">
        <f>SUM(J140:J142)</f>
        <v>13.100000000000001</v>
      </c>
      <c r="K143" s="53">
        <f>SUM(K140:K142)</f>
        <v>39.269999999999996</v>
      </c>
      <c r="L143" s="53">
        <f>SUM(L140:L142)</f>
        <v>306.21999999999997</v>
      </c>
    </row>
    <row r="144" spans="1:17" s="66" customFormat="1" x14ac:dyDescent="0.25">
      <c r="A144" s="177"/>
      <c r="C144" s="177"/>
      <c r="D144" s="6"/>
      <c r="E144" s="6"/>
      <c r="F144" s="6"/>
      <c r="G144" s="6"/>
      <c r="H144" s="6"/>
      <c r="I144" s="6"/>
      <c r="J144" s="6"/>
      <c r="K144" s="6"/>
      <c r="L144" s="6"/>
    </row>
    <row r="145" spans="1:12" s="66" customFormat="1" x14ac:dyDescent="0.25">
      <c r="A145" s="176" t="s">
        <v>175</v>
      </c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</row>
    <row r="146" spans="1:12" s="66" customFormat="1" ht="15.75" customHeight="1" x14ac:dyDescent="0.25">
      <c r="A146" s="6">
        <v>417</v>
      </c>
      <c r="B146" s="11" t="s">
        <v>232</v>
      </c>
      <c r="C146" s="3">
        <v>100</v>
      </c>
      <c r="D146" s="3">
        <v>0.34</v>
      </c>
      <c r="E146" s="3">
        <v>0</v>
      </c>
      <c r="F146" s="3">
        <v>10.5</v>
      </c>
      <c r="G146" s="3">
        <v>23.43</v>
      </c>
      <c r="H146" s="3">
        <v>100</v>
      </c>
      <c r="I146" s="3">
        <v>0.34</v>
      </c>
      <c r="J146" s="3">
        <v>0</v>
      </c>
      <c r="K146" s="3">
        <v>10.5</v>
      </c>
      <c r="L146" s="3">
        <v>23.43</v>
      </c>
    </row>
    <row r="147" spans="1:12" s="66" customFormat="1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</row>
    <row r="148" spans="1:12" s="87" customFormat="1" ht="15" customHeight="1" x14ac:dyDescent="0.25">
      <c r="A148" s="229" t="s">
        <v>117</v>
      </c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1"/>
    </row>
    <row r="149" spans="1:12" s="66" customFormat="1" x14ac:dyDescent="0.25">
      <c r="A149" s="6" t="s">
        <v>141</v>
      </c>
      <c r="B149" s="47" t="s">
        <v>144</v>
      </c>
      <c r="C149" s="3">
        <v>150</v>
      </c>
      <c r="D149" s="3">
        <v>1.4</v>
      </c>
      <c r="E149" s="3">
        <v>2.33</v>
      </c>
      <c r="F149" s="3">
        <v>8.17</v>
      </c>
      <c r="G149" s="3">
        <v>59.27</v>
      </c>
      <c r="H149" s="3">
        <v>200</v>
      </c>
      <c r="I149" s="3">
        <v>1.87</v>
      </c>
      <c r="J149" s="3">
        <v>3.11</v>
      </c>
      <c r="K149" s="3">
        <v>10.9</v>
      </c>
      <c r="L149" s="3">
        <v>79</v>
      </c>
    </row>
    <row r="150" spans="1:12" s="66" customFormat="1" ht="15.75" customHeight="1" x14ac:dyDescent="0.25">
      <c r="A150" s="6">
        <v>123</v>
      </c>
      <c r="B150" s="12" t="s">
        <v>142</v>
      </c>
      <c r="C150" s="6">
        <v>20</v>
      </c>
      <c r="D150" s="6">
        <v>2.46</v>
      </c>
      <c r="E150" s="6">
        <v>0.3</v>
      </c>
      <c r="F150" s="6">
        <v>15.21</v>
      </c>
      <c r="G150" s="6">
        <v>73.64</v>
      </c>
      <c r="H150" s="6">
        <v>25</v>
      </c>
      <c r="I150" s="6">
        <v>3.1</v>
      </c>
      <c r="J150" s="6">
        <v>0.39</v>
      </c>
      <c r="K150" s="6">
        <v>19.010000000000002</v>
      </c>
      <c r="L150" s="6">
        <v>92.05</v>
      </c>
    </row>
    <row r="151" spans="1:12" s="66" customFormat="1" ht="15.75" customHeight="1" x14ac:dyDescent="0.25">
      <c r="A151" s="6">
        <v>332</v>
      </c>
      <c r="B151" s="11" t="s">
        <v>72</v>
      </c>
      <c r="C151" s="3">
        <v>120</v>
      </c>
      <c r="D151" s="3">
        <v>6.99</v>
      </c>
      <c r="E151" s="3">
        <v>4.34</v>
      </c>
      <c r="F151" s="3">
        <v>36</v>
      </c>
      <c r="G151" s="3">
        <v>211.05</v>
      </c>
      <c r="H151" s="3">
        <v>130</v>
      </c>
      <c r="I151" s="3">
        <v>7.57</v>
      </c>
      <c r="J151" s="3">
        <v>4.7</v>
      </c>
      <c r="K151" s="3">
        <v>39</v>
      </c>
      <c r="L151" s="3">
        <v>228.64</v>
      </c>
    </row>
    <row r="152" spans="1:12" s="66" customFormat="1" ht="15.75" customHeight="1" x14ac:dyDescent="0.25">
      <c r="A152" s="6">
        <v>293</v>
      </c>
      <c r="B152" s="11" t="s">
        <v>289</v>
      </c>
      <c r="C152" s="3">
        <v>80</v>
      </c>
      <c r="D152" s="3">
        <v>14.85</v>
      </c>
      <c r="E152" s="3">
        <v>16.579999999999998</v>
      </c>
      <c r="F152" s="3">
        <v>4.62</v>
      </c>
      <c r="G152" s="3">
        <v>227.03</v>
      </c>
      <c r="H152" s="3">
        <v>90</v>
      </c>
      <c r="I152" s="3">
        <v>16.7</v>
      </c>
      <c r="J152" s="3">
        <v>18.649999999999999</v>
      </c>
      <c r="K152" s="3">
        <v>5.19</v>
      </c>
      <c r="L152" s="3">
        <v>255.4</v>
      </c>
    </row>
    <row r="153" spans="1:12" s="66" customFormat="1" ht="15.75" customHeight="1" x14ac:dyDescent="0.25">
      <c r="A153" s="6">
        <v>396</v>
      </c>
      <c r="B153" s="11" t="s">
        <v>28</v>
      </c>
      <c r="C153" s="3">
        <v>150</v>
      </c>
      <c r="D153" s="3">
        <v>0.1</v>
      </c>
      <c r="E153" s="3">
        <v>0</v>
      </c>
      <c r="F153" s="3">
        <v>15.86</v>
      </c>
      <c r="G153" s="3">
        <v>63.8</v>
      </c>
      <c r="H153" s="3">
        <v>200</v>
      </c>
      <c r="I153" s="3">
        <v>0.13</v>
      </c>
      <c r="J153" s="3">
        <v>0</v>
      </c>
      <c r="K153" s="3">
        <v>21.15</v>
      </c>
      <c r="L153" s="3">
        <v>85.1</v>
      </c>
    </row>
    <row r="154" spans="1:12" s="66" customFormat="1" x14ac:dyDescent="0.25">
      <c r="A154" s="6" t="s">
        <v>113</v>
      </c>
      <c r="B154" s="10" t="s">
        <v>124</v>
      </c>
      <c r="C154" s="3">
        <v>40</v>
      </c>
      <c r="D154" s="3">
        <v>2.8</v>
      </c>
      <c r="E154" s="3">
        <v>0.28000000000000003</v>
      </c>
      <c r="F154" s="3">
        <v>19.96</v>
      </c>
      <c r="G154" s="3">
        <v>96</v>
      </c>
      <c r="H154" s="3">
        <v>50</v>
      </c>
      <c r="I154" s="3">
        <v>3.5</v>
      </c>
      <c r="J154" s="3">
        <v>0.35</v>
      </c>
      <c r="K154" s="3">
        <v>24.95</v>
      </c>
      <c r="L154" s="3">
        <v>120</v>
      </c>
    </row>
    <row r="155" spans="1:12" s="66" customFormat="1" x14ac:dyDescent="0.25">
      <c r="A155" s="6"/>
      <c r="B155" s="10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87" customFormat="1" ht="15" customHeight="1" x14ac:dyDescent="0.25">
      <c r="A156" s="48" t="s">
        <v>111</v>
      </c>
      <c r="B156" s="154"/>
      <c r="C156" s="53">
        <f t="shared" ref="C156:L156" si="16">SUM(C149:C155)</f>
        <v>560</v>
      </c>
      <c r="D156" s="53">
        <f t="shared" si="16"/>
        <v>28.6</v>
      </c>
      <c r="E156" s="53">
        <f t="shared" si="16"/>
        <v>23.83</v>
      </c>
      <c r="F156" s="53">
        <f t="shared" si="16"/>
        <v>99.82</v>
      </c>
      <c r="G156" s="53">
        <f t="shared" si="16"/>
        <v>730.79</v>
      </c>
      <c r="H156" s="53">
        <f t="shared" si="16"/>
        <v>695</v>
      </c>
      <c r="I156" s="53">
        <f t="shared" si="16"/>
        <v>32.870000000000005</v>
      </c>
      <c r="J156" s="53">
        <f t="shared" si="16"/>
        <v>27.2</v>
      </c>
      <c r="K156" s="53">
        <f t="shared" si="16"/>
        <v>120.2</v>
      </c>
      <c r="L156" s="53">
        <f t="shared" si="16"/>
        <v>860.19</v>
      </c>
    </row>
    <row r="157" spans="1:12" s="87" customFormat="1" ht="15" customHeight="1" x14ac:dyDescent="0.25">
      <c r="A157" s="155"/>
      <c r="B157" s="155"/>
      <c r="C157" s="155"/>
      <c r="D157" s="156"/>
      <c r="E157" s="156"/>
      <c r="F157" s="156"/>
      <c r="G157" s="156"/>
      <c r="H157" s="156"/>
      <c r="I157" s="156"/>
      <c r="J157" s="156"/>
      <c r="K157" s="156"/>
      <c r="L157" s="156"/>
    </row>
    <row r="158" spans="1:12" s="87" customFormat="1" ht="15" customHeight="1" x14ac:dyDescent="0.25">
      <c r="A158" s="229" t="s">
        <v>125</v>
      </c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1"/>
    </row>
    <row r="159" spans="1:12" s="66" customFormat="1" x14ac:dyDescent="0.25">
      <c r="A159" s="6" t="s">
        <v>113</v>
      </c>
      <c r="B159" s="14" t="s">
        <v>306</v>
      </c>
      <c r="C159" s="3">
        <v>100</v>
      </c>
      <c r="D159" s="3">
        <v>0</v>
      </c>
      <c r="E159" s="3">
        <v>0</v>
      </c>
      <c r="F159" s="3">
        <v>22</v>
      </c>
      <c r="G159" s="3">
        <v>45</v>
      </c>
      <c r="H159" s="3">
        <v>100</v>
      </c>
      <c r="I159" s="3">
        <v>0</v>
      </c>
      <c r="J159" s="3">
        <v>0</v>
      </c>
      <c r="K159" s="3">
        <v>22</v>
      </c>
      <c r="L159" s="3">
        <v>45</v>
      </c>
    </row>
    <row r="160" spans="1:12" s="87" customFormat="1" ht="15" customHeight="1" x14ac:dyDescent="0.25">
      <c r="A160" s="48" t="s">
        <v>111</v>
      </c>
      <c r="B160" s="154"/>
      <c r="C160" s="53">
        <f t="shared" ref="C160:L160" si="17">SUM(C159:C159)</f>
        <v>100</v>
      </c>
      <c r="D160" s="53">
        <f t="shared" si="17"/>
        <v>0</v>
      </c>
      <c r="E160" s="53">
        <f t="shared" si="17"/>
        <v>0</v>
      </c>
      <c r="F160" s="53">
        <f t="shared" si="17"/>
        <v>22</v>
      </c>
      <c r="G160" s="53">
        <f t="shared" si="17"/>
        <v>45</v>
      </c>
      <c r="H160" s="53">
        <f t="shared" si="17"/>
        <v>100</v>
      </c>
      <c r="I160" s="53">
        <f t="shared" si="17"/>
        <v>0</v>
      </c>
      <c r="J160" s="53">
        <f t="shared" si="17"/>
        <v>0</v>
      </c>
      <c r="K160" s="53">
        <f t="shared" si="17"/>
        <v>22</v>
      </c>
      <c r="L160" s="53">
        <f t="shared" si="17"/>
        <v>45</v>
      </c>
    </row>
    <row r="161" spans="1:17" s="87" customFormat="1" ht="15" customHeight="1" x14ac:dyDescent="0.2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</row>
    <row r="162" spans="1:17" s="87" customFormat="1" ht="15" customHeight="1" x14ac:dyDescent="0.25">
      <c r="A162" s="229" t="s">
        <v>129</v>
      </c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1"/>
    </row>
    <row r="163" spans="1:17" s="66" customFormat="1" ht="15.75" customHeight="1" x14ac:dyDescent="0.25">
      <c r="A163" s="6">
        <v>217</v>
      </c>
      <c r="B163" s="11" t="s">
        <v>96</v>
      </c>
      <c r="C163" s="3">
        <v>150</v>
      </c>
      <c r="D163" s="3">
        <v>19.07</v>
      </c>
      <c r="E163" s="3">
        <v>7.62</v>
      </c>
      <c r="F163" s="3">
        <v>19.34</v>
      </c>
      <c r="G163" s="3">
        <v>222.15</v>
      </c>
      <c r="H163" s="3">
        <v>200</v>
      </c>
      <c r="I163" s="3">
        <v>25.43</v>
      </c>
      <c r="J163" s="3">
        <v>10.16</v>
      </c>
      <c r="K163" s="3">
        <v>25.79</v>
      </c>
      <c r="L163" s="3">
        <v>296.2</v>
      </c>
    </row>
    <row r="164" spans="1:17" s="66" customFormat="1" ht="15.75" customHeight="1" x14ac:dyDescent="0.25">
      <c r="A164" s="6" t="s">
        <v>145</v>
      </c>
      <c r="B164" s="12" t="s">
        <v>147</v>
      </c>
      <c r="C164" s="6">
        <v>40</v>
      </c>
      <c r="D164" s="6">
        <v>5.32</v>
      </c>
      <c r="E164" s="6">
        <v>1.98</v>
      </c>
      <c r="F164" s="6">
        <v>31.44</v>
      </c>
      <c r="G164" s="6">
        <v>164.71</v>
      </c>
      <c r="H164" s="6">
        <v>60</v>
      </c>
      <c r="I164" s="6">
        <v>7.08</v>
      </c>
      <c r="J164" s="6">
        <v>2.63</v>
      </c>
      <c r="K164" s="6">
        <v>41.81</v>
      </c>
      <c r="L164" s="6">
        <v>219.07</v>
      </c>
    </row>
    <row r="165" spans="1:17" s="66" customFormat="1" x14ac:dyDescent="0.25">
      <c r="A165" s="6">
        <v>410</v>
      </c>
      <c r="B165" s="10" t="s">
        <v>130</v>
      </c>
      <c r="C165" s="3">
        <v>150</v>
      </c>
      <c r="D165" s="3">
        <v>4.4999999999999998E-2</v>
      </c>
      <c r="E165" s="3">
        <v>0</v>
      </c>
      <c r="F165" s="3">
        <v>4.51</v>
      </c>
      <c r="G165" s="3">
        <v>18.239999999999998</v>
      </c>
      <c r="H165" s="3">
        <v>200</v>
      </c>
      <c r="I165" s="3">
        <v>0.06</v>
      </c>
      <c r="J165" s="3">
        <v>0</v>
      </c>
      <c r="K165" s="3">
        <v>6.02</v>
      </c>
      <c r="L165" s="3">
        <v>24.32</v>
      </c>
      <c r="Q165" s="66" t="s">
        <v>223</v>
      </c>
    </row>
    <row r="166" spans="1:17" s="66" customFormat="1" x14ac:dyDescent="0.25">
      <c r="A166" s="6"/>
      <c r="B166" s="10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7" s="87" customFormat="1" ht="15" customHeight="1" x14ac:dyDescent="0.25">
      <c r="A167" s="12" t="s">
        <v>111</v>
      </c>
      <c r="B167" s="12"/>
      <c r="C167" s="53">
        <f t="shared" ref="C167:L167" si="18">SUM(C163:C166)</f>
        <v>340</v>
      </c>
      <c r="D167" s="53">
        <f t="shared" si="18"/>
        <v>24.435000000000002</v>
      </c>
      <c r="E167" s="53">
        <f t="shared" si="18"/>
        <v>9.6</v>
      </c>
      <c r="F167" s="53">
        <f t="shared" si="18"/>
        <v>55.29</v>
      </c>
      <c r="G167" s="53">
        <f t="shared" si="18"/>
        <v>405.1</v>
      </c>
      <c r="H167" s="53">
        <f t="shared" si="18"/>
        <v>460</v>
      </c>
      <c r="I167" s="53">
        <f t="shared" si="18"/>
        <v>32.57</v>
      </c>
      <c r="J167" s="53">
        <f t="shared" si="18"/>
        <v>12.79</v>
      </c>
      <c r="K167" s="53">
        <f t="shared" si="18"/>
        <v>73.61999999999999</v>
      </c>
      <c r="L167" s="53">
        <f t="shared" si="18"/>
        <v>539.59</v>
      </c>
    </row>
    <row r="168" spans="1:17" s="87" customFormat="1" ht="15" customHeight="1" x14ac:dyDescent="0.25">
      <c r="A168" s="157" t="s">
        <v>131</v>
      </c>
      <c r="B168" s="122"/>
      <c r="C168" s="157">
        <f>C167+C160+C156+C143+C146</f>
        <v>1436</v>
      </c>
      <c r="D168" s="122"/>
      <c r="E168" s="122"/>
      <c r="F168" s="122"/>
      <c r="G168" s="157">
        <f>G140+G141+G142+G146+G149+G150+G151+G152+G153+G154+G155+G163+G164+G165+G166</f>
        <v>1417.02</v>
      </c>
      <c r="H168" s="157">
        <f>H167+H160+H156+H143+H146</f>
        <v>1792</v>
      </c>
      <c r="I168" s="122"/>
      <c r="J168" s="122"/>
      <c r="K168" s="122"/>
      <c r="L168" s="157">
        <f>L140+L141+L142+L146+L149+L150+L151+L152+L153+L154+L155+L159+L163+L164+L165</f>
        <v>1774.4299999999998</v>
      </c>
    </row>
    <row r="169" spans="1:17" s="87" customFormat="1" x14ac:dyDescent="0.25"/>
    <row r="170" spans="1:17" s="87" customFormat="1" ht="15" customHeight="1" x14ac:dyDescent="0.25">
      <c r="A170" s="232">
        <v>45519</v>
      </c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1"/>
    </row>
    <row r="171" spans="1:17" s="87" customFormat="1" ht="15" customHeight="1" x14ac:dyDescent="0.25">
      <c r="A171" s="229" t="s">
        <v>116</v>
      </c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1"/>
    </row>
    <row r="172" spans="1:17" s="66" customFormat="1" ht="15.75" customHeight="1" x14ac:dyDescent="0.25">
      <c r="A172" s="6">
        <v>177</v>
      </c>
      <c r="B172" s="11" t="s">
        <v>83</v>
      </c>
      <c r="C172" s="3">
        <v>150</v>
      </c>
      <c r="D172" s="3">
        <v>3.86</v>
      </c>
      <c r="E172" s="3">
        <v>8.2899999999999991</v>
      </c>
      <c r="F172" s="3">
        <v>30.1</v>
      </c>
      <c r="G172" s="3">
        <v>224.6</v>
      </c>
      <c r="H172" s="3">
        <v>180</v>
      </c>
      <c r="I172" s="3">
        <v>4.75</v>
      </c>
      <c r="J172" s="3">
        <v>10.210000000000001</v>
      </c>
      <c r="K172" s="3">
        <v>37.130000000000003</v>
      </c>
      <c r="L172" s="3">
        <v>276.3</v>
      </c>
    </row>
    <row r="173" spans="1:17" s="66" customFormat="1" ht="15.75" customHeight="1" x14ac:dyDescent="0.25">
      <c r="A173" s="6">
        <v>1</v>
      </c>
      <c r="B173" s="12" t="s">
        <v>110</v>
      </c>
      <c r="C173" s="6">
        <v>36</v>
      </c>
      <c r="D173" s="6">
        <v>2.17</v>
      </c>
      <c r="E173" s="6">
        <v>6.79</v>
      </c>
      <c r="F173" s="6">
        <v>13.15</v>
      </c>
      <c r="G173" s="6">
        <v>122.4</v>
      </c>
      <c r="H173" s="6">
        <v>37</v>
      </c>
      <c r="I173" s="6">
        <v>2.2599999999999998</v>
      </c>
      <c r="J173" s="6">
        <v>6.98</v>
      </c>
      <c r="K173" s="6">
        <v>13.52</v>
      </c>
      <c r="L173" s="6">
        <v>125.8</v>
      </c>
    </row>
    <row r="174" spans="1:17" s="66" customFormat="1" ht="15.75" customHeight="1" x14ac:dyDescent="0.25">
      <c r="A174" s="6">
        <v>414</v>
      </c>
      <c r="B174" s="11" t="s">
        <v>24</v>
      </c>
      <c r="C174" s="3">
        <v>150</v>
      </c>
      <c r="D174" s="3">
        <v>2.09</v>
      </c>
      <c r="E174" s="3">
        <v>2.39</v>
      </c>
      <c r="F174" s="3">
        <v>14.78</v>
      </c>
      <c r="G174" s="3">
        <v>89.02</v>
      </c>
      <c r="H174" s="3">
        <v>200</v>
      </c>
      <c r="I174" s="3">
        <v>2.79</v>
      </c>
      <c r="J174" s="3">
        <v>3.19</v>
      </c>
      <c r="K174" s="3">
        <v>19.71</v>
      </c>
      <c r="L174" s="3">
        <v>118.69</v>
      </c>
    </row>
    <row r="175" spans="1:17" s="87" customFormat="1" ht="15" customHeight="1" x14ac:dyDescent="0.25">
      <c r="A175" s="48" t="s">
        <v>111</v>
      </c>
      <c r="B175" s="154"/>
      <c r="C175" s="53">
        <f t="shared" ref="C175:H175" si="19">SUM(C172:C174)</f>
        <v>336</v>
      </c>
      <c r="D175" s="53">
        <f t="shared" si="19"/>
        <v>8.1199999999999992</v>
      </c>
      <c r="E175" s="53">
        <f t="shared" si="19"/>
        <v>17.47</v>
      </c>
      <c r="F175" s="53">
        <f t="shared" si="19"/>
        <v>58.03</v>
      </c>
      <c r="G175" s="53">
        <f>SUM(G172:G174)</f>
        <v>436.02</v>
      </c>
      <c r="H175" s="53">
        <f t="shared" si="19"/>
        <v>417</v>
      </c>
      <c r="I175" s="53">
        <f>SUM(I172:I174)</f>
        <v>9.8000000000000007</v>
      </c>
      <c r="J175" s="53">
        <f>SUM(J172:J174)</f>
        <v>20.380000000000003</v>
      </c>
      <c r="K175" s="53">
        <f>SUM(K172:K174)</f>
        <v>70.360000000000014</v>
      </c>
      <c r="L175" s="53">
        <f>SUM(L172:L174)</f>
        <v>520.79</v>
      </c>
    </row>
    <row r="176" spans="1:17" s="87" customFormat="1" ht="15" customHeight="1" x14ac:dyDescent="0.25">
      <c r="A176" s="122"/>
      <c r="B176" s="122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</row>
    <row r="177" spans="1:12" s="66" customFormat="1" x14ac:dyDescent="0.25">
      <c r="A177" s="207" t="s">
        <v>175</v>
      </c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9"/>
    </row>
    <row r="178" spans="1:12" s="66" customFormat="1" x14ac:dyDescent="0.25">
      <c r="A178" s="6" t="s">
        <v>113</v>
      </c>
      <c r="B178" s="14" t="s">
        <v>182</v>
      </c>
      <c r="C178" s="3">
        <v>100</v>
      </c>
      <c r="D178" s="3">
        <v>0</v>
      </c>
      <c r="E178" s="3">
        <v>0</v>
      </c>
      <c r="F178" s="3">
        <v>22</v>
      </c>
      <c r="G178" s="3">
        <v>45</v>
      </c>
      <c r="H178" s="3">
        <v>100</v>
      </c>
      <c r="I178" s="3">
        <v>0</v>
      </c>
      <c r="J178" s="3">
        <v>0</v>
      </c>
      <c r="K178" s="3">
        <v>22</v>
      </c>
      <c r="L178" s="3">
        <v>45</v>
      </c>
    </row>
    <row r="179" spans="1:12" s="87" customFormat="1" ht="15" customHeight="1" x14ac:dyDescent="0.25">
      <c r="A179" s="155"/>
      <c r="B179" s="155"/>
      <c r="C179" s="155"/>
      <c r="D179" s="156"/>
      <c r="E179" s="156"/>
      <c r="F179" s="156"/>
      <c r="G179" s="156"/>
      <c r="H179" s="156"/>
      <c r="I179" s="156"/>
      <c r="J179" s="156"/>
      <c r="K179" s="156"/>
      <c r="L179" s="156"/>
    </row>
    <row r="180" spans="1:12" s="87" customFormat="1" ht="15" customHeight="1" x14ac:dyDescent="0.25">
      <c r="A180" s="229" t="s">
        <v>117</v>
      </c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1"/>
    </row>
    <row r="181" spans="1:12" ht="15.75" customHeight="1" x14ac:dyDescent="0.25">
      <c r="A181" s="6">
        <v>91</v>
      </c>
      <c r="B181" s="12" t="s">
        <v>85</v>
      </c>
      <c r="C181" s="6">
        <v>150</v>
      </c>
      <c r="D181" s="3">
        <v>1.23</v>
      </c>
      <c r="E181" s="3">
        <v>1.86</v>
      </c>
      <c r="F181" s="3">
        <v>7.54</v>
      </c>
      <c r="G181" s="3">
        <v>51.9</v>
      </c>
      <c r="H181" s="6">
        <v>200</v>
      </c>
      <c r="I181" s="3">
        <v>1.64</v>
      </c>
      <c r="J181" s="3">
        <v>2.48</v>
      </c>
      <c r="K181" s="3">
        <v>10.06</v>
      </c>
      <c r="L181" s="3">
        <v>69.2</v>
      </c>
    </row>
    <row r="182" spans="1:12" s="66" customFormat="1" x14ac:dyDescent="0.25">
      <c r="A182" s="6">
        <v>332</v>
      </c>
      <c r="B182" s="48" t="s">
        <v>91</v>
      </c>
      <c r="C182" s="6">
        <v>120</v>
      </c>
      <c r="D182" s="6">
        <v>2.92</v>
      </c>
      <c r="E182" s="6">
        <v>4.29</v>
      </c>
      <c r="F182" s="6">
        <v>29.34</v>
      </c>
      <c r="G182" s="6">
        <v>167.76</v>
      </c>
      <c r="H182" s="3">
        <v>130</v>
      </c>
      <c r="I182" s="4">
        <v>3.37</v>
      </c>
      <c r="J182" s="4">
        <v>4.34</v>
      </c>
      <c r="K182" s="4">
        <v>34.92</v>
      </c>
      <c r="L182" s="3">
        <v>195.15</v>
      </c>
    </row>
    <row r="183" spans="1:12" s="66" customFormat="1" x14ac:dyDescent="0.25">
      <c r="A183" s="6">
        <v>263</v>
      </c>
      <c r="B183" s="121" t="s">
        <v>152</v>
      </c>
      <c r="C183" s="3">
        <v>80</v>
      </c>
      <c r="D183" s="6">
        <v>13.73</v>
      </c>
      <c r="E183" s="6">
        <v>4.74</v>
      </c>
      <c r="F183" s="6">
        <v>3.42</v>
      </c>
      <c r="G183" s="6">
        <v>112</v>
      </c>
      <c r="H183" s="3">
        <v>90</v>
      </c>
      <c r="I183" s="6">
        <v>15.45</v>
      </c>
      <c r="J183" s="6">
        <v>5.34</v>
      </c>
      <c r="K183" s="6">
        <v>3.85</v>
      </c>
      <c r="L183" s="6">
        <v>126</v>
      </c>
    </row>
    <row r="184" spans="1:12" s="66" customFormat="1" ht="15.75" customHeight="1" x14ac:dyDescent="0.25">
      <c r="A184" s="6">
        <v>394</v>
      </c>
      <c r="B184" s="10" t="s">
        <v>15</v>
      </c>
      <c r="C184" s="3">
        <v>150</v>
      </c>
      <c r="D184" s="3">
        <v>0.42</v>
      </c>
      <c r="E184" s="3">
        <v>0</v>
      </c>
      <c r="F184" s="3">
        <v>20.92</v>
      </c>
      <c r="G184" s="3">
        <v>85.34</v>
      </c>
      <c r="H184" s="3">
        <v>200</v>
      </c>
      <c r="I184" s="3">
        <v>0.56000000000000005</v>
      </c>
      <c r="J184" s="3">
        <v>0</v>
      </c>
      <c r="K184" s="3">
        <v>27.89</v>
      </c>
      <c r="L184" s="3">
        <v>113.79</v>
      </c>
    </row>
    <row r="185" spans="1:12" s="87" customFormat="1" ht="15" customHeight="1" x14ac:dyDescent="0.25">
      <c r="A185" s="125" t="s">
        <v>113</v>
      </c>
      <c r="B185" s="10" t="s">
        <v>124</v>
      </c>
      <c r="C185" s="32">
        <v>40</v>
      </c>
      <c r="D185" s="32">
        <v>2.8</v>
      </c>
      <c r="E185" s="32">
        <v>0.28000000000000003</v>
      </c>
      <c r="F185" s="32">
        <v>19.96</v>
      </c>
      <c r="G185" s="32">
        <v>96</v>
      </c>
      <c r="H185" s="32">
        <v>50</v>
      </c>
      <c r="I185" s="32">
        <v>2.8</v>
      </c>
      <c r="J185" s="32">
        <v>0.28000000000000003</v>
      </c>
      <c r="K185" s="32">
        <v>19.96</v>
      </c>
      <c r="L185" s="32">
        <v>120</v>
      </c>
    </row>
    <row r="186" spans="1:12" s="87" customFormat="1" ht="15" customHeight="1" x14ac:dyDescent="0.25">
      <c r="A186" s="125"/>
      <c r="B186" s="10"/>
      <c r="C186" s="32"/>
      <c r="D186" s="32"/>
      <c r="E186" s="32"/>
      <c r="F186" s="32"/>
      <c r="G186" s="32"/>
      <c r="H186" s="32"/>
      <c r="I186" s="32"/>
      <c r="J186" s="32"/>
      <c r="K186" s="32"/>
      <c r="L186" s="32"/>
    </row>
    <row r="187" spans="1:12" s="87" customFormat="1" ht="15" customHeight="1" x14ac:dyDescent="0.25">
      <c r="A187" s="125"/>
      <c r="B187" s="10"/>
      <c r="C187" s="32"/>
      <c r="D187" s="32"/>
      <c r="E187" s="32"/>
      <c r="F187" s="32"/>
      <c r="G187" s="32"/>
      <c r="H187" s="32"/>
      <c r="I187" s="32"/>
      <c r="J187" s="32"/>
      <c r="K187" s="32"/>
      <c r="L187" s="32"/>
    </row>
    <row r="188" spans="1:12" s="87" customFormat="1" ht="15" customHeight="1" x14ac:dyDescent="0.25">
      <c r="A188" s="48" t="s">
        <v>111</v>
      </c>
      <c r="B188" s="154"/>
      <c r="C188" s="53">
        <f t="shared" ref="C188:K188" si="20">SUM(C181:C187)</f>
        <v>540</v>
      </c>
      <c r="D188" s="53">
        <f t="shared" si="20"/>
        <v>21.100000000000005</v>
      </c>
      <c r="E188" s="53">
        <f t="shared" si="20"/>
        <v>11.17</v>
      </c>
      <c r="F188" s="53">
        <f t="shared" si="20"/>
        <v>81.180000000000007</v>
      </c>
      <c r="G188" s="53">
        <f t="shared" si="20"/>
        <v>513</v>
      </c>
      <c r="H188" s="53">
        <f t="shared" si="20"/>
        <v>670</v>
      </c>
      <c r="I188" s="53">
        <f t="shared" si="20"/>
        <v>23.82</v>
      </c>
      <c r="J188" s="53">
        <f t="shared" si="20"/>
        <v>12.44</v>
      </c>
      <c r="K188" s="53">
        <f t="shared" si="20"/>
        <v>96.68</v>
      </c>
      <c r="L188" s="53">
        <f>SUM(L181:L187)</f>
        <v>624.1400000000001</v>
      </c>
    </row>
    <row r="189" spans="1:12" s="87" customFormat="1" ht="15" customHeight="1" x14ac:dyDescent="0.25">
      <c r="A189" s="155"/>
      <c r="B189" s="155"/>
      <c r="C189" s="155"/>
      <c r="D189" s="156"/>
      <c r="E189" s="156"/>
      <c r="F189" s="156"/>
      <c r="G189" s="156"/>
      <c r="H189" s="156"/>
      <c r="I189" s="156"/>
      <c r="J189" s="156"/>
      <c r="K189" s="156"/>
      <c r="L189" s="156"/>
    </row>
    <row r="190" spans="1:12" s="87" customFormat="1" ht="15" customHeight="1" x14ac:dyDescent="0.25">
      <c r="A190" s="229" t="s">
        <v>125</v>
      </c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1"/>
    </row>
    <row r="191" spans="1:12" x14ac:dyDescent="0.25">
      <c r="A191" s="6" t="s">
        <v>113</v>
      </c>
      <c r="B191" s="17" t="s">
        <v>266</v>
      </c>
      <c r="C191" s="1">
        <v>208</v>
      </c>
      <c r="D191" s="1">
        <v>5.82</v>
      </c>
      <c r="E191" s="1">
        <v>6.66</v>
      </c>
      <c r="F191" s="1">
        <v>17.47</v>
      </c>
      <c r="G191" s="1">
        <v>153.9</v>
      </c>
      <c r="H191" s="1"/>
      <c r="I191" s="1"/>
      <c r="J191" s="1"/>
      <c r="K191" s="1"/>
      <c r="L191" s="1"/>
    </row>
    <row r="192" spans="1:12" s="66" customFormat="1" ht="15.75" customHeight="1" x14ac:dyDescent="0.25">
      <c r="A192" s="6"/>
      <c r="B192" s="59" t="s">
        <v>311</v>
      </c>
      <c r="C192" s="6"/>
      <c r="D192" s="6"/>
      <c r="E192" s="6"/>
      <c r="F192" s="6"/>
      <c r="G192" s="6"/>
      <c r="H192" s="6">
        <v>200</v>
      </c>
      <c r="I192" s="6">
        <v>6</v>
      </c>
      <c r="J192" s="6">
        <v>6.4</v>
      </c>
      <c r="K192" s="6">
        <v>9.4</v>
      </c>
      <c r="L192" s="6">
        <v>116</v>
      </c>
    </row>
    <row r="193" spans="1:17" s="87" customFormat="1" ht="15" customHeight="1" x14ac:dyDescent="0.25">
      <c r="A193" s="48" t="s">
        <v>111</v>
      </c>
      <c r="B193" s="154"/>
      <c r="C193" s="53">
        <f t="shared" ref="C193:K193" si="21">SUM(C191:C191)</f>
        <v>208</v>
      </c>
      <c r="D193" s="53">
        <f t="shared" si="21"/>
        <v>5.82</v>
      </c>
      <c r="E193" s="53">
        <f t="shared" si="21"/>
        <v>6.66</v>
      </c>
      <c r="F193" s="53">
        <f t="shared" si="21"/>
        <v>17.47</v>
      </c>
      <c r="G193" s="53">
        <f>G191+G192</f>
        <v>153.9</v>
      </c>
      <c r="H193" s="53">
        <f t="shared" si="21"/>
        <v>0</v>
      </c>
      <c r="I193" s="53">
        <f t="shared" si="21"/>
        <v>0</v>
      </c>
      <c r="J193" s="53">
        <f t="shared" si="21"/>
        <v>0</v>
      </c>
      <c r="K193" s="53">
        <f t="shared" si="21"/>
        <v>0</v>
      </c>
      <c r="L193" s="53">
        <f>L191+L192</f>
        <v>116</v>
      </c>
    </row>
    <row r="194" spans="1:17" s="87" customFormat="1" ht="15" customHeight="1" x14ac:dyDescent="0.25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</row>
    <row r="195" spans="1:17" s="87" customFormat="1" ht="15" customHeight="1" x14ac:dyDescent="0.25">
      <c r="A195" s="229" t="s">
        <v>129</v>
      </c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1"/>
    </row>
    <row r="196" spans="1:17" s="66" customFormat="1" ht="15.75" customHeight="1" x14ac:dyDescent="0.25">
      <c r="A196" s="6">
        <v>233</v>
      </c>
      <c r="B196" s="11" t="s">
        <v>47</v>
      </c>
      <c r="C196" s="3">
        <v>180</v>
      </c>
      <c r="D196" s="3">
        <v>13.8</v>
      </c>
      <c r="E196" s="3">
        <v>17.100000000000001</v>
      </c>
      <c r="F196" s="3">
        <v>20.12</v>
      </c>
      <c r="G196" s="3">
        <v>252</v>
      </c>
      <c r="H196" s="3">
        <v>200</v>
      </c>
      <c r="I196" s="3">
        <v>15.33</v>
      </c>
      <c r="J196" s="3">
        <v>19</v>
      </c>
      <c r="K196" s="3">
        <v>22.36</v>
      </c>
      <c r="L196" s="3">
        <v>280</v>
      </c>
    </row>
    <row r="197" spans="1:17" s="66" customFormat="1" ht="15.75" customHeight="1" x14ac:dyDescent="0.25">
      <c r="A197" s="6" t="s">
        <v>113</v>
      </c>
      <c r="B197" s="12" t="s">
        <v>164</v>
      </c>
      <c r="C197" s="6">
        <v>30</v>
      </c>
      <c r="D197" s="6">
        <v>1.26</v>
      </c>
      <c r="E197" s="6">
        <v>6.36</v>
      </c>
      <c r="F197" s="6">
        <v>19.2</v>
      </c>
      <c r="G197" s="6">
        <v>137.1</v>
      </c>
      <c r="H197" s="6">
        <v>30</v>
      </c>
      <c r="I197" s="6">
        <v>1.26</v>
      </c>
      <c r="J197" s="6">
        <v>6.36</v>
      </c>
      <c r="K197" s="6">
        <v>19.2</v>
      </c>
      <c r="L197" s="6">
        <v>137.1</v>
      </c>
    </row>
    <row r="198" spans="1:17" s="66" customFormat="1" x14ac:dyDescent="0.25">
      <c r="A198" s="6">
        <v>410</v>
      </c>
      <c r="B198" s="10" t="s">
        <v>130</v>
      </c>
      <c r="C198" s="3">
        <v>150</v>
      </c>
      <c r="D198" s="3">
        <v>4.4999999999999998E-2</v>
      </c>
      <c r="E198" s="3">
        <v>0</v>
      </c>
      <c r="F198" s="3">
        <v>4.51</v>
      </c>
      <c r="G198" s="3">
        <v>18.239999999999998</v>
      </c>
      <c r="H198" s="3">
        <v>200</v>
      </c>
      <c r="I198" s="3">
        <v>0.06</v>
      </c>
      <c r="J198" s="3">
        <v>0</v>
      </c>
      <c r="K198" s="3">
        <v>6.02</v>
      </c>
      <c r="L198" s="3">
        <v>24.32</v>
      </c>
      <c r="Q198" s="66" t="s">
        <v>223</v>
      </c>
    </row>
    <row r="199" spans="1:17" s="87" customFormat="1" ht="15" customHeight="1" x14ac:dyDescent="0.25">
      <c r="A199" s="48" t="s">
        <v>111</v>
      </c>
      <c r="B199" s="154"/>
      <c r="C199" s="53">
        <f t="shared" ref="C199:L199" si="22">SUM(C196:C198)</f>
        <v>360</v>
      </c>
      <c r="D199" s="53">
        <f t="shared" si="22"/>
        <v>15.105</v>
      </c>
      <c r="E199" s="53">
        <f t="shared" si="22"/>
        <v>23.46</v>
      </c>
      <c r="F199" s="53">
        <f t="shared" si="22"/>
        <v>43.83</v>
      </c>
      <c r="G199" s="53">
        <f t="shared" si="22"/>
        <v>407.34000000000003</v>
      </c>
      <c r="H199" s="53">
        <f t="shared" si="22"/>
        <v>430</v>
      </c>
      <c r="I199" s="53">
        <f t="shared" si="22"/>
        <v>16.649999999999999</v>
      </c>
      <c r="J199" s="53">
        <f t="shared" si="22"/>
        <v>25.36</v>
      </c>
      <c r="K199" s="53">
        <f t="shared" si="22"/>
        <v>47.58</v>
      </c>
      <c r="L199" s="53">
        <f t="shared" si="22"/>
        <v>441.42</v>
      </c>
      <c r="N199" s="156"/>
    </row>
    <row r="200" spans="1:17" s="87" customFormat="1" ht="15" customHeight="1" x14ac:dyDescent="0.25">
      <c r="A200" s="157" t="s">
        <v>131</v>
      </c>
      <c r="B200" s="122"/>
      <c r="C200" s="157">
        <f>C199+C193+C188+C175+C178</f>
        <v>1544</v>
      </c>
      <c r="D200" s="122"/>
      <c r="E200" s="122"/>
      <c r="F200" s="122"/>
      <c r="G200" s="157">
        <f>G172+G173+G174+G178+G181+G182+G183+G184+G185+G186+G187+G191+G192+G196+G197+G198</f>
        <v>1555.26</v>
      </c>
      <c r="H200" s="157">
        <f>H199+H193+H188+H175+H178</f>
        <v>1617</v>
      </c>
      <c r="I200" s="122"/>
      <c r="J200" s="122"/>
      <c r="K200" s="122"/>
      <c r="L200" s="157">
        <f>L172+L173+L174+L179+L178+L181+L182+L183+L184+L185+L186+L187+L191+L192+L196+L197+L198</f>
        <v>1747.35</v>
      </c>
      <c r="N200" s="157"/>
    </row>
    <row r="201" spans="1:17" s="87" customFormat="1" x14ac:dyDescent="0.25"/>
    <row r="202" spans="1:17" s="87" customFormat="1" ht="15" customHeight="1" x14ac:dyDescent="0.25">
      <c r="A202" s="232">
        <v>45520</v>
      </c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1"/>
    </row>
    <row r="203" spans="1:17" s="87" customFormat="1" ht="15" customHeight="1" x14ac:dyDescent="0.25">
      <c r="A203" s="229" t="s">
        <v>116</v>
      </c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1"/>
    </row>
    <row r="204" spans="1:17" s="66" customFormat="1" ht="15.75" customHeight="1" x14ac:dyDescent="0.25">
      <c r="A204" s="6">
        <v>168</v>
      </c>
      <c r="B204" s="11" t="s">
        <v>22</v>
      </c>
      <c r="C204" s="3">
        <v>150</v>
      </c>
      <c r="D204" s="3">
        <v>7.35</v>
      </c>
      <c r="E204" s="3">
        <v>10.46</v>
      </c>
      <c r="F204" s="3">
        <v>31.3</v>
      </c>
      <c r="G204" s="3">
        <v>248.69</v>
      </c>
      <c r="H204" s="3">
        <v>180</v>
      </c>
      <c r="I204" s="3">
        <v>8.82</v>
      </c>
      <c r="J204" s="3">
        <v>12.56</v>
      </c>
      <c r="K204" s="3">
        <v>37.56</v>
      </c>
      <c r="L204" s="3">
        <v>298.43</v>
      </c>
    </row>
    <row r="205" spans="1:17" s="66" customFormat="1" ht="15.75" customHeight="1" x14ac:dyDescent="0.25">
      <c r="A205" s="6">
        <v>2</v>
      </c>
      <c r="B205" s="64" t="s">
        <v>135</v>
      </c>
      <c r="C205" s="6">
        <v>42</v>
      </c>
      <c r="D205" s="6">
        <v>2.17</v>
      </c>
      <c r="E205" s="6">
        <v>6.79</v>
      </c>
      <c r="F205" s="6">
        <v>13.15</v>
      </c>
      <c r="G205" s="6">
        <v>136.91999999999999</v>
      </c>
      <c r="H205" s="6">
        <v>44</v>
      </c>
      <c r="I205" s="6">
        <v>2.2599999999999998</v>
      </c>
      <c r="J205" s="6">
        <v>6.98</v>
      </c>
      <c r="K205" s="6">
        <v>13.52</v>
      </c>
      <c r="L205" s="6">
        <v>142.74</v>
      </c>
    </row>
    <row r="206" spans="1:17" s="66" customFormat="1" ht="15.75" customHeight="1" x14ac:dyDescent="0.25">
      <c r="A206" s="6">
        <v>416</v>
      </c>
      <c r="B206" s="12" t="s">
        <v>108</v>
      </c>
      <c r="C206" s="6">
        <v>150</v>
      </c>
      <c r="D206" s="6">
        <v>3.15</v>
      </c>
      <c r="E206" s="6">
        <v>2.72</v>
      </c>
      <c r="F206" s="6">
        <v>12.96</v>
      </c>
      <c r="G206" s="6">
        <v>89</v>
      </c>
      <c r="H206" s="6">
        <v>200</v>
      </c>
      <c r="I206" s="6">
        <v>4.2</v>
      </c>
      <c r="J206" s="6">
        <v>3.62</v>
      </c>
      <c r="K206" s="6">
        <v>17.28</v>
      </c>
      <c r="L206" s="6">
        <v>118.66</v>
      </c>
    </row>
    <row r="207" spans="1:17" s="66" customFormat="1" ht="15.75" customHeight="1" x14ac:dyDescent="0.25">
      <c r="A207" s="6" t="s">
        <v>303</v>
      </c>
      <c r="B207" s="12"/>
      <c r="C207" s="6">
        <f t="shared" ref="C207:L207" si="23">C204+C205+C206</f>
        <v>342</v>
      </c>
      <c r="D207" s="6">
        <f t="shared" si="23"/>
        <v>12.67</v>
      </c>
      <c r="E207" s="6">
        <f t="shared" si="23"/>
        <v>19.97</v>
      </c>
      <c r="F207" s="6">
        <f t="shared" si="23"/>
        <v>57.410000000000004</v>
      </c>
      <c r="G207" s="6">
        <f t="shared" si="23"/>
        <v>474.61</v>
      </c>
      <c r="H207" s="6">
        <f t="shared" si="23"/>
        <v>424</v>
      </c>
      <c r="I207" s="6">
        <f t="shared" si="23"/>
        <v>15.280000000000001</v>
      </c>
      <c r="J207" s="6">
        <f t="shared" si="23"/>
        <v>23.16</v>
      </c>
      <c r="K207" s="6">
        <f t="shared" si="23"/>
        <v>68.36</v>
      </c>
      <c r="L207" s="6">
        <f t="shared" si="23"/>
        <v>559.83000000000004</v>
      </c>
    </row>
    <row r="208" spans="1:17" s="66" customFormat="1" ht="15.75" customHeight="1" x14ac:dyDescent="0.25">
      <c r="A208" s="6"/>
      <c r="B208" s="176" t="s">
        <v>175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s="66" customFormat="1" ht="15.75" customHeight="1" x14ac:dyDescent="0.25">
      <c r="A209" s="6">
        <v>394</v>
      </c>
      <c r="B209" s="10" t="s">
        <v>15</v>
      </c>
      <c r="C209" s="3">
        <v>100</v>
      </c>
      <c r="D209" s="3">
        <v>0.28000000000000003</v>
      </c>
      <c r="E209" s="3">
        <v>0</v>
      </c>
      <c r="F209" s="3">
        <v>13.49</v>
      </c>
      <c r="G209" s="3">
        <v>56.39</v>
      </c>
      <c r="H209" s="3">
        <v>100</v>
      </c>
      <c r="I209" s="3">
        <v>0.28000000000000003</v>
      </c>
      <c r="J209" s="3">
        <v>0</v>
      </c>
      <c r="K209" s="3">
        <v>13.49</v>
      </c>
      <c r="L209" s="3">
        <v>56.39</v>
      </c>
    </row>
    <row r="210" spans="1:12" s="66" customFormat="1" hidden="1" x14ac:dyDescent="0.25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s="66" customFormat="1" hidden="1" x14ac:dyDescent="0.25">
      <c r="A211" s="6"/>
      <c r="B211" s="14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87" customFormat="1" ht="15" customHeight="1" x14ac:dyDescent="0.25">
      <c r="A212" s="173"/>
      <c r="B212" s="173"/>
      <c r="C212" s="173"/>
      <c r="D212" s="53"/>
      <c r="E212" s="53"/>
      <c r="F212" s="53"/>
      <c r="G212" s="53"/>
      <c r="H212" s="53"/>
      <c r="I212" s="53"/>
      <c r="J212" s="53"/>
      <c r="K212" s="53"/>
      <c r="L212" s="53"/>
    </row>
    <row r="213" spans="1:12" s="87" customFormat="1" ht="15" customHeight="1" x14ac:dyDescent="0.25">
      <c r="A213" s="240" t="s">
        <v>117</v>
      </c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</row>
    <row r="214" spans="1:12" s="66" customFormat="1" x14ac:dyDescent="0.25">
      <c r="A214" s="39"/>
      <c r="B214" s="11" t="s">
        <v>33</v>
      </c>
      <c r="C214" s="3">
        <v>150</v>
      </c>
      <c r="D214" s="3">
        <v>6</v>
      </c>
      <c r="E214" s="3">
        <v>8.85</v>
      </c>
      <c r="F214" s="3">
        <v>9.24</v>
      </c>
      <c r="G214" s="3">
        <v>155.24</v>
      </c>
      <c r="H214" s="3">
        <v>200</v>
      </c>
      <c r="I214" s="3">
        <v>8</v>
      </c>
      <c r="J214" s="3">
        <v>11.8</v>
      </c>
      <c r="K214" s="3">
        <v>12.32</v>
      </c>
      <c r="L214" s="3">
        <v>206.99</v>
      </c>
    </row>
    <row r="215" spans="1:12" s="66" customFormat="1" ht="15.75" customHeight="1" x14ac:dyDescent="0.25">
      <c r="A215" s="6">
        <v>331</v>
      </c>
      <c r="B215" s="12" t="s">
        <v>86</v>
      </c>
      <c r="C215" s="6">
        <v>220</v>
      </c>
      <c r="D215" s="6">
        <v>2.34</v>
      </c>
      <c r="E215" s="6">
        <v>7.22</v>
      </c>
      <c r="F215" s="6">
        <v>20.97</v>
      </c>
      <c r="G215" s="6">
        <v>150.69</v>
      </c>
      <c r="H215" s="6">
        <v>250</v>
      </c>
      <c r="I215" s="6">
        <v>2.66</v>
      </c>
      <c r="J215" s="6">
        <v>8.1999999999999993</v>
      </c>
      <c r="K215" s="6">
        <v>21.67</v>
      </c>
      <c r="L215" s="6">
        <v>171.1</v>
      </c>
    </row>
    <row r="216" spans="1:12" s="66" customFormat="1" ht="15.75" customHeight="1" x14ac:dyDescent="0.25">
      <c r="A216" s="6">
        <v>394</v>
      </c>
      <c r="B216" s="11" t="s">
        <v>55</v>
      </c>
      <c r="C216" s="3">
        <v>150</v>
      </c>
      <c r="D216" s="3">
        <v>0.12</v>
      </c>
      <c r="E216" s="3">
        <v>0</v>
      </c>
      <c r="F216" s="3">
        <v>11.24</v>
      </c>
      <c r="G216" s="3">
        <v>45.48</v>
      </c>
      <c r="H216" s="3">
        <v>200</v>
      </c>
      <c r="I216" s="3">
        <v>0.16</v>
      </c>
      <c r="J216" s="3">
        <v>0</v>
      </c>
      <c r="K216" s="3">
        <v>14.99</v>
      </c>
      <c r="L216" s="3">
        <v>60.64</v>
      </c>
    </row>
    <row r="217" spans="1:12" s="87" customFormat="1" ht="15" customHeight="1" x14ac:dyDescent="0.25">
      <c r="A217" s="125" t="s">
        <v>113</v>
      </c>
      <c r="B217" s="10" t="s">
        <v>124</v>
      </c>
      <c r="C217" s="32">
        <v>40</v>
      </c>
      <c r="D217" s="32">
        <v>2.8</v>
      </c>
      <c r="E217" s="32">
        <v>0.28000000000000003</v>
      </c>
      <c r="F217" s="32">
        <v>19.96</v>
      </c>
      <c r="G217" s="32">
        <v>96</v>
      </c>
      <c r="H217" s="32">
        <v>50</v>
      </c>
      <c r="I217" s="32">
        <v>2.8</v>
      </c>
      <c r="J217" s="32">
        <v>0.28000000000000003</v>
      </c>
      <c r="K217" s="32">
        <v>19.96</v>
      </c>
      <c r="L217" s="32">
        <v>120</v>
      </c>
    </row>
    <row r="218" spans="1:12" s="87" customFormat="1" ht="15" customHeight="1" x14ac:dyDescent="0.25">
      <c r="A218" s="125"/>
      <c r="B218" s="10"/>
      <c r="C218" s="32"/>
      <c r="D218" s="32"/>
      <c r="E218" s="32"/>
      <c r="F218" s="32"/>
      <c r="G218" s="32"/>
      <c r="H218" s="32"/>
      <c r="I218" s="32"/>
      <c r="J218" s="32"/>
      <c r="K218" s="32"/>
      <c r="L218" s="32"/>
    </row>
    <row r="219" spans="1:12" s="87" customFormat="1" ht="15" customHeight="1" x14ac:dyDescent="0.25">
      <c r="A219" s="125"/>
      <c r="B219" s="10"/>
      <c r="C219" s="32"/>
      <c r="D219" s="32"/>
      <c r="E219" s="32"/>
      <c r="F219" s="32"/>
      <c r="G219" s="32"/>
      <c r="H219" s="32"/>
      <c r="I219" s="32"/>
      <c r="J219" s="32"/>
      <c r="K219" s="32"/>
      <c r="L219" s="32"/>
    </row>
    <row r="220" spans="1:12" s="87" customFormat="1" ht="15" customHeight="1" x14ac:dyDescent="0.25">
      <c r="A220" s="125"/>
      <c r="B220" s="10"/>
      <c r="C220" s="32"/>
      <c r="D220" s="32"/>
      <c r="E220" s="32"/>
      <c r="F220" s="32"/>
      <c r="G220" s="32"/>
      <c r="H220" s="32"/>
      <c r="I220" s="32"/>
      <c r="J220" s="32"/>
      <c r="K220" s="32"/>
      <c r="L220" s="32"/>
    </row>
    <row r="221" spans="1:12" s="87" customFormat="1" ht="15" customHeight="1" x14ac:dyDescent="0.25">
      <c r="A221" s="48" t="s">
        <v>111</v>
      </c>
      <c r="B221" s="154"/>
      <c r="C221" s="53">
        <f t="shared" ref="C221:L221" si="24">SUM(C214:C220)</f>
        <v>560</v>
      </c>
      <c r="D221" s="53">
        <f t="shared" si="24"/>
        <v>11.259999999999998</v>
      </c>
      <c r="E221" s="53">
        <f t="shared" si="24"/>
        <v>16.350000000000001</v>
      </c>
      <c r="F221" s="53">
        <f t="shared" si="24"/>
        <v>61.410000000000004</v>
      </c>
      <c r="G221" s="53">
        <f t="shared" si="24"/>
        <v>447.41</v>
      </c>
      <c r="H221" s="53">
        <f t="shared" si="24"/>
        <v>700</v>
      </c>
      <c r="I221" s="53">
        <f t="shared" si="24"/>
        <v>13.620000000000001</v>
      </c>
      <c r="J221" s="53">
        <f t="shared" si="24"/>
        <v>20.28</v>
      </c>
      <c r="K221" s="53">
        <f t="shared" si="24"/>
        <v>68.94</v>
      </c>
      <c r="L221" s="53">
        <f t="shared" si="24"/>
        <v>558.73</v>
      </c>
    </row>
    <row r="222" spans="1:12" s="87" customFormat="1" ht="15" customHeight="1" x14ac:dyDescent="0.25">
      <c r="A222" s="155"/>
      <c r="B222" s="155"/>
      <c r="C222" s="155"/>
      <c r="D222" s="156"/>
      <c r="E222" s="156"/>
      <c r="F222" s="156"/>
      <c r="G222" s="156"/>
      <c r="H222" s="156"/>
      <c r="I222" s="156"/>
      <c r="J222" s="156"/>
      <c r="K222" s="156"/>
      <c r="L222" s="156"/>
    </row>
    <row r="223" spans="1:12" s="87" customFormat="1" ht="15" customHeight="1" x14ac:dyDescent="0.25">
      <c r="A223" s="229" t="s">
        <v>125</v>
      </c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1"/>
    </row>
    <row r="224" spans="1:12" s="66" customFormat="1" x14ac:dyDescent="0.25">
      <c r="A224" s="6" t="s">
        <v>113</v>
      </c>
      <c r="B224" s="120" t="s">
        <v>306</v>
      </c>
      <c r="C224" s="3">
        <v>200</v>
      </c>
      <c r="D224" s="3">
        <v>0</v>
      </c>
      <c r="E224" s="3">
        <v>0</v>
      </c>
      <c r="F224" s="3">
        <v>22</v>
      </c>
      <c r="G224" s="3">
        <v>90</v>
      </c>
      <c r="H224" s="3">
        <v>200</v>
      </c>
      <c r="I224" s="3">
        <v>0</v>
      </c>
      <c r="J224" s="3">
        <v>0</v>
      </c>
      <c r="K224" s="3">
        <v>22</v>
      </c>
      <c r="L224" s="3">
        <v>90</v>
      </c>
    </row>
    <row r="225" spans="1:12" s="87" customFormat="1" ht="15" customHeight="1" x14ac:dyDescent="0.25">
      <c r="A225" s="48" t="s">
        <v>111</v>
      </c>
      <c r="B225" s="154"/>
      <c r="C225" s="53">
        <f t="shared" ref="C225:L225" si="25">SUM(C224:C224)</f>
        <v>200</v>
      </c>
      <c r="D225" s="53">
        <f t="shared" si="25"/>
        <v>0</v>
      </c>
      <c r="E225" s="53">
        <f t="shared" si="25"/>
        <v>0</v>
      </c>
      <c r="F225" s="53">
        <f t="shared" si="25"/>
        <v>22</v>
      </c>
      <c r="G225" s="53">
        <f t="shared" si="25"/>
        <v>90</v>
      </c>
      <c r="H225" s="53">
        <f t="shared" si="25"/>
        <v>200</v>
      </c>
      <c r="I225" s="53">
        <f t="shared" si="25"/>
        <v>0</v>
      </c>
      <c r="J225" s="53">
        <f t="shared" si="25"/>
        <v>0</v>
      </c>
      <c r="K225" s="53">
        <f t="shared" si="25"/>
        <v>22</v>
      </c>
      <c r="L225" s="53">
        <f t="shared" si="25"/>
        <v>90</v>
      </c>
    </row>
    <row r="226" spans="1:12" s="87" customFormat="1" ht="15" customHeight="1" x14ac:dyDescent="0.25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</row>
    <row r="227" spans="1:12" s="87" customFormat="1" ht="15" customHeight="1" x14ac:dyDescent="0.25">
      <c r="A227" s="229" t="s">
        <v>129</v>
      </c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1"/>
    </row>
    <row r="228" spans="1:12" s="66" customFormat="1" ht="15.75" customHeight="1" x14ac:dyDescent="0.25">
      <c r="A228" s="6">
        <v>217</v>
      </c>
      <c r="B228" s="12" t="s">
        <v>98</v>
      </c>
      <c r="C228" s="6">
        <v>150</v>
      </c>
      <c r="D228" s="6">
        <v>6.3</v>
      </c>
      <c r="E228" s="6">
        <v>5.25</v>
      </c>
      <c r="F228" s="6">
        <v>18.600000000000001</v>
      </c>
      <c r="G228" s="6">
        <v>147.9</v>
      </c>
      <c r="H228" s="6">
        <v>200</v>
      </c>
      <c r="I228" s="6">
        <v>8.4</v>
      </c>
      <c r="J228" s="6">
        <v>7</v>
      </c>
      <c r="K228" s="6">
        <v>24.8</v>
      </c>
      <c r="L228" s="6">
        <v>197.2</v>
      </c>
    </row>
    <row r="229" spans="1:12" s="66" customFormat="1" x14ac:dyDescent="0.25">
      <c r="A229" s="6">
        <v>412</v>
      </c>
      <c r="B229" s="10" t="s">
        <v>12</v>
      </c>
      <c r="C229" s="3">
        <v>150</v>
      </c>
      <c r="D229" s="3">
        <v>0.05</v>
      </c>
      <c r="E229" s="3">
        <v>0.01</v>
      </c>
      <c r="F229" s="3">
        <v>11.48</v>
      </c>
      <c r="G229" s="3">
        <v>46.22</v>
      </c>
      <c r="H229" s="3">
        <v>200</v>
      </c>
      <c r="I229" s="3">
        <v>0.1</v>
      </c>
      <c r="J229" s="3">
        <v>0.01</v>
      </c>
      <c r="K229" s="3">
        <v>15.31</v>
      </c>
      <c r="L229" s="3">
        <v>61.63</v>
      </c>
    </row>
    <row r="230" spans="1:12" s="66" customFormat="1" x14ac:dyDescent="0.25">
      <c r="A230" s="6" t="s">
        <v>113</v>
      </c>
      <c r="B230" s="12" t="s">
        <v>112</v>
      </c>
      <c r="C230" s="6">
        <v>30</v>
      </c>
      <c r="D230" s="6">
        <v>2.25</v>
      </c>
      <c r="E230" s="6">
        <v>4.5</v>
      </c>
      <c r="F230" s="6">
        <v>20.399999999999999</v>
      </c>
      <c r="G230" s="6">
        <v>132</v>
      </c>
      <c r="H230" s="6">
        <v>30</v>
      </c>
      <c r="I230" s="6">
        <v>2.25</v>
      </c>
      <c r="J230" s="6">
        <v>4.5</v>
      </c>
      <c r="K230" s="6">
        <v>20.399999999999999</v>
      </c>
      <c r="L230" s="6">
        <v>132</v>
      </c>
    </row>
    <row r="231" spans="1:12" s="66" customFormat="1" ht="15.75" customHeight="1" x14ac:dyDescent="0.25">
      <c r="A231" s="6"/>
      <c r="B231" s="11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87" customFormat="1" ht="15" customHeight="1" x14ac:dyDescent="0.25">
      <c r="A232" s="12" t="s">
        <v>111</v>
      </c>
      <c r="B232" s="12"/>
      <c r="C232" s="53">
        <f t="shared" ref="C232:L232" si="26">SUM(C228:C231)</f>
        <v>330</v>
      </c>
      <c r="D232" s="53">
        <f t="shared" si="26"/>
        <v>8.6</v>
      </c>
      <c r="E232" s="53">
        <f t="shared" si="26"/>
        <v>9.76</v>
      </c>
      <c r="F232" s="53">
        <f t="shared" si="26"/>
        <v>50.480000000000004</v>
      </c>
      <c r="G232" s="53">
        <f>G228+G229+G230+G231</f>
        <v>326.12</v>
      </c>
      <c r="H232" s="53">
        <f t="shared" si="26"/>
        <v>430</v>
      </c>
      <c r="I232" s="53">
        <f t="shared" si="26"/>
        <v>10.75</v>
      </c>
      <c r="J232" s="53">
        <f t="shared" si="26"/>
        <v>11.51</v>
      </c>
      <c r="K232" s="53">
        <f t="shared" si="26"/>
        <v>60.51</v>
      </c>
      <c r="L232" s="53">
        <f t="shared" si="26"/>
        <v>390.83</v>
      </c>
    </row>
    <row r="233" spans="1:12" s="87" customFormat="1" x14ac:dyDescent="0.25">
      <c r="A233" s="157" t="s">
        <v>131</v>
      </c>
      <c r="B233" s="122"/>
      <c r="C233" s="157">
        <f>C232+C225+C221+C207+C211</f>
        <v>1432</v>
      </c>
      <c r="D233" s="122"/>
      <c r="E233" s="122"/>
      <c r="F233" s="122"/>
      <c r="G233" s="157">
        <f>G204+G205+G206+G209+G214+G215+G216+G217+G218+G220+G224+G228+G229+G230+G231</f>
        <v>1394.5300000000002</v>
      </c>
      <c r="H233" s="157">
        <f>H232+H225+H221+H207+H211</f>
        <v>1754</v>
      </c>
      <c r="I233" s="122"/>
      <c r="J233" s="122"/>
      <c r="K233" s="122"/>
      <c r="L233" s="157">
        <f>L204+L205+L206+L209+L214+L215+L216+L217+L218+L220+L224+L228+L229+L230+L231</f>
        <v>1655.7800000000002</v>
      </c>
    </row>
    <row r="234" spans="1:12" s="87" customFormat="1" x14ac:dyDescent="0.25">
      <c r="A234" s="157"/>
      <c r="B234" s="122"/>
      <c r="C234" s="157"/>
      <c r="D234" s="122"/>
      <c r="E234" s="122"/>
      <c r="F234" s="122"/>
      <c r="G234" s="157"/>
      <c r="H234" s="157"/>
      <c r="I234" s="122"/>
      <c r="J234" s="122"/>
      <c r="K234" s="122"/>
      <c r="L234" s="157"/>
    </row>
    <row r="235" spans="1:12" s="87" customFormat="1" ht="15" customHeight="1" x14ac:dyDescent="0.25">
      <c r="A235" s="232">
        <v>45523</v>
      </c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1"/>
    </row>
    <row r="236" spans="1:12" s="87" customFormat="1" ht="15" customHeight="1" x14ac:dyDescent="0.25">
      <c r="A236" s="229" t="s">
        <v>116</v>
      </c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1"/>
    </row>
    <row r="237" spans="1:12" s="66" customFormat="1" ht="15.75" customHeight="1" x14ac:dyDescent="0.25">
      <c r="A237" s="6">
        <v>168</v>
      </c>
      <c r="B237" s="11" t="s">
        <v>42</v>
      </c>
      <c r="C237" s="3">
        <v>150</v>
      </c>
      <c r="D237" s="3">
        <v>5.58</v>
      </c>
      <c r="E237" s="3">
        <v>6.05</v>
      </c>
      <c r="F237" s="3">
        <v>26.46</v>
      </c>
      <c r="G237" s="3">
        <v>182.94</v>
      </c>
      <c r="H237" s="3">
        <v>180</v>
      </c>
      <c r="I237" s="3">
        <v>6.7</v>
      </c>
      <c r="J237" s="3">
        <v>7.3</v>
      </c>
      <c r="K237" s="3">
        <v>31.75</v>
      </c>
      <c r="L237" s="3">
        <v>219.53</v>
      </c>
    </row>
    <row r="238" spans="1:12" s="66" customFormat="1" ht="15.75" customHeight="1" x14ac:dyDescent="0.25">
      <c r="A238" s="6">
        <v>1</v>
      </c>
      <c r="B238" s="12" t="s">
        <v>110</v>
      </c>
      <c r="C238" s="6">
        <v>36</v>
      </c>
      <c r="D238" s="6">
        <v>2.17</v>
      </c>
      <c r="E238" s="6">
        <v>6.79</v>
      </c>
      <c r="F238" s="6">
        <v>13.15</v>
      </c>
      <c r="G238" s="6">
        <v>122.4</v>
      </c>
      <c r="H238" s="6">
        <v>37</v>
      </c>
      <c r="I238" s="6">
        <v>2.2599999999999998</v>
      </c>
      <c r="J238" s="6">
        <v>6.98</v>
      </c>
      <c r="K238" s="6">
        <v>13.52</v>
      </c>
      <c r="L238" s="6">
        <v>125.8</v>
      </c>
    </row>
    <row r="239" spans="1:12" s="66" customFormat="1" x14ac:dyDescent="0.25">
      <c r="A239" s="6">
        <v>412</v>
      </c>
      <c r="B239" s="10" t="s">
        <v>12</v>
      </c>
      <c r="C239" s="3">
        <v>150</v>
      </c>
      <c r="D239" s="3">
        <v>0.05</v>
      </c>
      <c r="E239" s="3">
        <v>0.01</v>
      </c>
      <c r="F239" s="3">
        <v>11.48</v>
      </c>
      <c r="G239" s="3">
        <v>46.22</v>
      </c>
      <c r="H239" s="3">
        <v>200</v>
      </c>
      <c r="I239" s="3">
        <v>0.1</v>
      </c>
      <c r="J239" s="3">
        <v>0.01</v>
      </c>
      <c r="K239" s="3">
        <v>15.31</v>
      </c>
      <c r="L239" s="3">
        <v>61.63</v>
      </c>
    </row>
    <row r="240" spans="1:12" s="87" customFormat="1" ht="15" customHeight="1" x14ac:dyDescent="0.25">
      <c r="A240" s="12" t="s">
        <v>111</v>
      </c>
      <c r="B240" s="12"/>
      <c r="C240" s="53">
        <f t="shared" ref="C240:H240" si="27">SUM(C237:C239)</f>
        <v>336</v>
      </c>
      <c r="D240" s="53">
        <f t="shared" si="27"/>
        <v>7.8</v>
      </c>
      <c r="E240" s="53">
        <f t="shared" si="27"/>
        <v>12.85</v>
      </c>
      <c r="F240" s="53">
        <f t="shared" si="27"/>
        <v>51.09</v>
      </c>
      <c r="G240" s="53">
        <f t="shared" si="27"/>
        <v>351.56000000000006</v>
      </c>
      <c r="H240" s="53">
        <f t="shared" si="27"/>
        <v>417</v>
      </c>
      <c r="I240" s="53">
        <f>SUM(I237:I239)</f>
        <v>9.06</v>
      </c>
      <c r="J240" s="53">
        <f>SUM(J237:J239)</f>
        <v>14.290000000000001</v>
      </c>
      <c r="K240" s="53">
        <f>SUM(K237:K239)</f>
        <v>60.58</v>
      </c>
      <c r="L240" s="53">
        <f>SUM(L237:L239)</f>
        <v>406.96</v>
      </c>
    </row>
    <row r="241" spans="1:12" s="87" customFormat="1" ht="15" customHeight="1" x14ac:dyDescent="0.25">
      <c r="A241" s="12"/>
      <c r="B241" s="176" t="s">
        <v>175</v>
      </c>
      <c r="C241" s="53"/>
      <c r="D241" s="53"/>
      <c r="E241" s="53"/>
      <c r="F241" s="53"/>
      <c r="G241" s="53"/>
      <c r="H241" s="53"/>
      <c r="I241" s="53"/>
      <c r="J241" s="53"/>
      <c r="K241" s="53"/>
      <c r="L241" s="53"/>
    </row>
    <row r="242" spans="1:12" s="66" customFormat="1" x14ac:dyDescent="0.25">
      <c r="A242" s="6" t="s">
        <v>113</v>
      </c>
      <c r="B242" s="14" t="s">
        <v>182</v>
      </c>
      <c r="C242" s="3">
        <v>100</v>
      </c>
      <c r="D242" s="3">
        <v>0</v>
      </c>
      <c r="E242" s="3">
        <v>0</v>
      </c>
      <c r="F242" s="3">
        <v>22</v>
      </c>
      <c r="G242" s="3">
        <v>45</v>
      </c>
      <c r="H242" s="3">
        <v>100</v>
      </c>
      <c r="I242" s="3">
        <v>0</v>
      </c>
      <c r="J242" s="3">
        <v>0</v>
      </c>
      <c r="K242" s="3">
        <v>22</v>
      </c>
      <c r="L242" s="3">
        <v>45</v>
      </c>
    </row>
    <row r="243" spans="1:12" s="66" customFormat="1" hidden="1" x14ac:dyDescent="0.25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s="66" customFormat="1" hidden="1" x14ac:dyDescent="0.25">
      <c r="A244" s="6"/>
      <c r="B244" s="14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87" customFormat="1" ht="15" customHeight="1" x14ac:dyDescent="0.25">
      <c r="A245" s="173"/>
      <c r="B245" s="173"/>
      <c r="C245" s="173"/>
      <c r="D245" s="53"/>
      <c r="E245" s="53"/>
      <c r="F245" s="53"/>
      <c r="G245" s="53"/>
      <c r="H245" s="53"/>
      <c r="I245" s="53"/>
      <c r="J245" s="53"/>
      <c r="K245" s="53"/>
      <c r="L245" s="53"/>
    </row>
    <row r="246" spans="1:12" s="87" customFormat="1" ht="15" customHeight="1" x14ac:dyDescent="0.25">
      <c r="A246" s="240" t="s">
        <v>117</v>
      </c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</row>
    <row r="247" spans="1:12" s="66" customFormat="1" x14ac:dyDescent="0.25">
      <c r="A247" s="6">
        <v>73</v>
      </c>
      <c r="B247" s="11" t="s">
        <v>71</v>
      </c>
      <c r="C247" s="3">
        <v>150</v>
      </c>
      <c r="D247" s="3">
        <v>1.94</v>
      </c>
      <c r="E247" s="3">
        <v>5.87</v>
      </c>
      <c r="F247" s="3">
        <v>6.84</v>
      </c>
      <c r="G247" s="3">
        <v>85.76</v>
      </c>
      <c r="H247" s="3">
        <v>200</v>
      </c>
      <c r="I247" s="3">
        <v>2.59</v>
      </c>
      <c r="J247" s="3">
        <v>7.83</v>
      </c>
      <c r="K247" s="3">
        <v>9.1199999999999992</v>
      </c>
      <c r="L247" s="3">
        <v>114.34</v>
      </c>
    </row>
    <row r="248" spans="1:12" s="66" customFormat="1" ht="15.75" customHeight="1" x14ac:dyDescent="0.25">
      <c r="A248" s="6">
        <v>637</v>
      </c>
      <c r="B248" s="12" t="s">
        <v>157</v>
      </c>
      <c r="C248" s="6">
        <v>220</v>
      </c>
      <c r="D248" s="6">
        <v>10.32</v>
      </c>
      <c r="E248" s="6">
        <v>13.84</v>
      </c>
      <c r="F248" s="6">
        <v>26.21</v>
      </c>
      <c r="G248" s="6">
        <v>318.88</v>
      </c>
      <c r="H248" s="6">
        <v>250</v>
      </c>
      <c r="I248" s="6">
        <v>11.35</v>
      </c>
      <c r="J248" s="6">
        <v>15.22</v>
      </c>
      <c r="K248" s="6">
        <v>28.83</v>
      </c>
      <c r="L248" s="6">
        <v>350.77</v>
      </c>
    </row>
    <row r="249" spans="1:12" s="66" customFormat="1" ht="15.75" customHeight="1" x14ac:dyDescent="0.25">
      <c r="A249" s="6">
        <v>394</v>
      </c>
      <c r="B249" s="10" t="s">
        <v>15</v>
      </c>
      <c r="C249" s="3">
        <v>150</v>
      </c>
      <c r="D249" s="3">
        <v>0.42</v>
      </c>
      <c r="E249" s="3">
        <v>0</v>
      </c>
      <c r="F249" s="3">
        <v>20.92</v>
      </c>
      <c r="G249" s="3">
        <v>85.34</v>
      </c>
      <c r="H249" s="3">
        <v>200</v>
      </c>
      <c r="I249" s="3">
        <v>0.56000000000000005</v>
      </c>
      <c r="J249" s="3">
        <v>0</v>
      </c>
      <c r="K249" s="3">
        <v>27.89</v>
      </c>
      <c r="L249" s="3">
        <v>113.79</v>
      </c>
    </row>
    <row r="250" spans="1:12" s="66" customFormat="1" x14ac:dyDescent="0.25">
      <c r="A250" s="6" t="s">
        <v>113</v>
      </c>
      <c r="B250" s="10" t="s">
        <v>124</v>
      </c>
      <c r="C250" s="3">
        <v>40</v>
      </c>
      <c r="D250" s="3">
        <v>2.8</v>
      </c>
      <c r="E250" s="3">
        <v>0.28000000000000003</v>
      </c>
      <c r="F250" s="3">
        <v>19.96</v>
      </c>
      <c r="G250" s="3">
        <v>96</v>
      </c>
      <c r="H250" s="3">
        <v>50</v>
      </c>
      <c r="I250" s="3">
        <v>3.5</v>
      </c>
      <c r="J250" s="3">
        <v>0.35</v>
      </c>
      <c r="K250" s="3">
        <v>24.95</v>
      </c>
      <c r="L250" s="3">
        <v>120</v>
      </c>
    </row>
    <row r="251" spans="1:12" s="66" customFormat="1" x14ac:dyDescent="0.25">
      <c r="A251" s="6"/>
      <c r="B251" s="10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66" customFormat="1" x14ac:dyDescent="0.25">
      <c r="A252" s="6"/>
      <c r="B252" s="10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66" customFormat="1" x14ac:dyDescent="0.25">
      <c r="A253" s="6"/>
      <c r="B253" s="10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87" customFormat="1" ht="15" customHeight="1" x14ac:dyDescent="0.25">
      <c r="A254" s="48" t="s">
        <v>111</v>
      </c>
      <c r="B254" s="154"/>
      <c r="C254" s="53">
        <f t="shared" ref="C254:K254" si="28">SUM(C247:C253)</f>
        <v>560</v>
      </c>
      <c r="D254" s="53">
        <f t="shared" si="28"/>
        <v>15.48</v>
      </c>
      <c r="E254" s="53">
        <f t="shared" si="28"/>
        <v>19.990000000000002</v>
      </c>
      <c r="F254" s="53">
        <f t="shared" si="28"/>
        <v>73.930000000000007</v>
      </c>
      <c r="G254" s="53">
        <f t="shared" si="28"/>
        <v>585.98</v>
      </c>
      <c r="H254" s="53">
        <f t="shared" si="28"/>
        <v>700</v>
      </c>
      <c r="I254" s="53">
        <f t="shared" si="28"/>
        <v>18</v>
      </c>
      <c r="J254" s="53">
        <f t="shared" si="28"/>
        <v>23.400000000000002</v>
      </c>
      <c r="K254" s="53">
        <f t="shared" si="28"/>
        <v>90.79</v>
      </c>
      <c r="L254" s="53">
        <f>SUM(L247:L253)</f>
        <v>698.9</v>
      </c>
    </row>
    <row r="255" spans="1:12" s="87" customFormat="1" ht="15" customHeight="1" x14ac:dyDescent="0.25">
      <c r="A255" s="155"/>
      <c r="B255" s="155"/>
      <c r="C255" s="155"/>
      <c r="D255" s="156"/>
      <c r="E255" s="156"/>
      <c r="F255" s="156"/>
      <c r="G255" s="156"/>
      <c r="H255" s="156"/>
      <c r="I255" s="156"/>
      <c r="J255" s="156"/>
      <c r="K255" s="156"/>
      <c r="L255" s="156"/>
    </row>
    <row r="256" spans="1:12" s="87" customFormat="1" ht="15" customHeight="1" x14ac:dyDescent="0.25">
      <c r="A256" s="229" t="s">
        <v>125</v>
      </c>
      <c r="B256" s="230"/>
      <c r="C256" s="230"/>
      <c r="D256" s="230"/>
      <c r="E256" s="230"/>
      <c r="F256" s="230"/>
      <c r="G256" s="230"/>
      <c r="H256" s="230"/>
      <c r="I256" s="230"/>
      <c r="J256" s="230"/>
      <c r="K256" s="230"/>
      <c r="L256" s="231"/>
    </row>
    <row r="257" spans="1:17" s="66" customFormat="1" ht="15.75" customHeight="1" x14ac:dyDescent="0.25">
      <c r="A257" s="6" t="s">
        <v>113</v>
      </c>
      <c r="B257" s="59" t="s">
        <v>128</v>
      </c>
      <c r="C257" s="6">
        <v>200</v>
      </c>
      <c r="D257" s="6">
        <v>6</v>
      </c>
      <c r="E257" s="6">
        <v>6.4</v>
      </c>
      <c r="F257" s="6">
        <v>9.4</v>
      </c>
      <c r="G257" s="6">
        <v>116</v>
      </c>
      <c r="H257" s="6">
        <v>200</v>
      </c>
      <c r="I257" s="6">
        <v>6</v>
      </c>
      <c r="J257" s="6">
        <v>6.4</v>
      </c>
      <c r="K257" s="6">
        <v>9.4</v>
      </c>
      <c r="L257" s="6">
        <v>116</v>
      </c>
    </row>
    <row r="258" spans="1:17" s="66" customFormat="1" x14ac:dyDescent="0.25">
      <c r="A258" s="39"/>
      <c r="B258" s="11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7" s="87" customFormat="1" ht="15" customHeight="1" x14ac:dyDescent="0.25">
      <c r="A259" s="48" t="s">
        <v>111</v>
      </c>
      <c r="B259" s="154"/>
      <c r="C259" s="53">
        <f t="shared" ref="C259:L259" si="29">SUM(C257:C257)</f>
        <v>200</v>
      </c>
      <c r="D259" s="53">
        <f t="shared" si="29"/>
        <v>6</v>
      </c>
      <c r="E259" s="53">
        <f t="shared" si="29"/>
        <v>6.4</v>
      </c>
      <c r="F259" s="53">
        <f t="shared" si="29"/>
        <v>9.4</v>
      </c>
      <c r="G259" s="53">
        <f t="shared" si="29"/>
        <v>116</v>
      </c>
      <c r="H259" s="53">
        <f t="shared" si="29"/>
        <v>200</v>
      </c>
      <c r="I259" s="53">
        <f t="shared" si="29"/>
        <v>6</v>
      </c>
      <c r="J259" s="53">
        <f t="shared" si="29"/>
        <v>6.4</v>
      </c>
      <c r="K259" s="53">
        <f t="shared" si="29"/>
        <v>9.4</v>
      </c>
      <c r="L259" s="53">
        <f t="shared" si="29"/>
        <v>116</v>
      </c>
    </row>
    <row r="260" spans="1:17" s="87" customFormat="1" ht="15" customHeight="1" x14ac:dyDescent="0.25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</row>
    <row r="261" spans="1:17" s="87" customFormat="1" ht="15" customHeight="1" x14ac:dyDescent="0.25">
      <c r="A261" s="229" t="s">
        <v>129</v>
      </c>
      <c r="B261" s="230"/>
      <c r="C261" s="230"/>
      <c r="D261" s="230"/>
      <c r="E261" s="230"/>
      <c r="F261" s="230"/>
      <c r="G261" s="230"/>
      <c r="H261" s="230"/>
      <c r="I261" s="230"/>
      <c r="J261" s="230"/>
      <c r="K261" s="230"/>
      <c r="L261" s="231"/>
    </row>
    <row r="262" spans="1:17" s="66" customFormat="1" ht="15.75" customHeight="1" x14ac:dyDescent="0.25">
      <c r="A262" s="6">
        <v>220</v>
      </c>
      <c r="B262" s="11" t="s">
        <v>64</v>
      </c>
      <c r="C262" s="3">
        <v>150</v>
      </c>
      <c r="D262" s="3">
        <v>7.56</v>
      </c>
      <c r="E262" s="3">
        <v>10.39</v>
      </c>
      <c r="F262" s="3">
        <v>0.79</v>
      </c>
      <c r="G262" s="3">
        <v>228.45</v>
      </c>
      <c r="H262" s="3">
        <v>200</v>
      </c>
      <c r="I262" s="3">
        <v>10.1</v>
      </c>
      <c r="J262" s="3">
        <v>13.85</v>
      </c>
      <c r="K262" s="3">
        <v>1.1000000000000001</v>
      </c>
      <c r="L262" s="3">
        <v>304.60000000000002</v>
      </c>
    </row>
    <row r="263" spans="1:17" s="66" customFormat="1" ht="15.75" customHeight="1" x14ac:dyDescent="0.25">
      <c r="A263" s="6" t="s">
        <v>113</v>
      </c>
      <c r="B263" s="12" t="s">
        <v>164</v>
      </c>
      <c r="C263" s="6">
        <v>30</v>
      </c>
      <c r="D263" s="6">
        <v>1.26</v>
      </c>
      <c r="E263" s="6">
        <v>6.36</v>
      </c>
      <c r="F263" s="6">
        <v>19.2</v>
      </c>
      <c r="G263" s="6">
        <v>137.1</v>
      </c>
      <c r="H263" s="6">
        <v>30</v>
      </c>
      <c r="I263" s="6">
        <v>1.26</v>
      </c>
      <c r="J263" s="6">
        <v>6.36</v>
      </c>
      <c r="K263" s="6">
        <v>19.2</v>
      </c>
      <c r="L263" s="6">
        <v>137.1</v>
      </c>
    </row>
    <row r="264" spans="1:17" s="66" customFormat="1" x14ac:dyDescent="0.25">
      <c r="A264" s="6">
        <v>410</v>
      </c>
      <c r="B264" s="10" t="s">
        <v>130</v>
      </c>
      <c r="C264" s="3">
        <v>150</v>
      </c>
      <c r="D264" s="3">
        <v>4.4999999999999998E-2</v>
      </c>
      <c r="E264" s="3">
        <v>0</v>
      </c>
      <c r="F264" s="3">
        <v>4.51</v>
      </c>
      <c r="G264" s="3">
        <v>18.239999999999998</v>
      </c>
      <c r="H264" s="3">
        <v>200</v>
      </c>
      <c r="I264" s="3">
        <v>0.06</v>
      </c>
      <c r="J264" s="3">
        <v>0</v>
      </c>
      <c r="K264" s="3">
        <v>6.02</v>
      </c>
      <c r="L264" s="3">
        <v>24.32</v>
      </c>
      <c r="Q264" s="66" t="s">
        <v>223</v>
      </c>
    </row>
    <row r="265" spans="1:17" s="87" customFormat="1" ht="15" customHeight="1" x14ac:dyDescent="0.25">
      <c r="A265" s="12" t="s">
        <v>111</v>
      </c>
      <c r="B265" s="12"/>
      <c r="C265" s="53">
        <f t="shared" ref="C265:K265" si="30">SUM(C262:C264)</f>
        <v>330</v>
      </c>
      <c r="D265" s="53">
        <f t="shared" si="30"/>
        <v>8.8650000000000002</v>
      </c>
      <c r="E265" s="53">
        <f t="shared" si="30"/>
        <v>16.75</v>
      </c>
      <c r="F265" s="53">
        <f t="shared" si="30"/>
        <v>24.5</v>
      </c>
      <c r="G265" s="53">
        <f t="shared" si="30"/>
        <v>383.78999999999996</v>
      </c>
      <c r="H265" s="53">
        <f t="shared" si="30"/>
        <v>430</v>
      </c>
      <c r="I265" s="53">
        <f t="shared" si="30"/>
        <v>11.42</v>
      </c>
      <c r="J265" s="53">
        <f t="shared" si="30"/>
        <v>20.21</v>
      </c>
      <c r="K265" s="53">
        <f t="shared" si="30"/>
        <v>26.32</v>
      </c>
      <c r="L265" s="53">
        <f>SUM(L262:L264)</f>
        <v>466.02000000000004</v>
      </c>
    </row>
    <row r="266" spans="1:17" s="87" customFormat="1" x14ac:dyDescent="0.25">
      <c r="A266" s="157" t="s">
        <v>131</v>
      </c>
      <c r="B266" s="122"/>
      <c r="C266" s="157">
        <f>C265+C259+C254+C240+C244</f>
        <v>1426</v>
      </c>
      <c r="D266" s="122"/>
      <c r="E266" s="122"/>
      <c r="F266" s="122"/>
      <c r="G266" s="157">
        <f>G237+G238+G239+G242+G247+G248+G249+G250+G251+G257+G252+G258+G262+G263+G264</f>
        <v>1482.33</v>
      </c>
      <c r="H266" s="157">
        <f>H265+H259+H254+H240+H244</f>
        <v>1747</v>
      </c>
      <c r="I266" s="122"/>
      <c r="J266" s="122"/>
      <c r="K266" s="122"/>
      <c r="L266" s="157">
        <f>L237+L238+L239+L242+L247+L248+L249+L250+L251+L252+L257+L258+L262+L263+L264</f>
        <v>1732.8799999999999</v>
      </c>
    </row>
    <row r="267" spans="1:17" s="87" customFormat="1" x14ac:dyDescent="0.25">
      <c r="A267" s="157"/>
      <c r="B267" s="122"/>
      <c r="C267" s="157"/>
      <c r="D267" s="122"/>
      <c r="E267" s="122"/>
      <c r="F267" s="122"/>
      <c r="G267" s="157"/>
      <c r="H267" s="157"/>
      <c r="I267" s="122"/>
      <c r="J267" s="122"/>
      <c r="K267" s="122"/>
      <c r="L267" s="157"/>
    </row>
    <row r="268" spans="1:17" s="87" customFormat="1" ht="15" customHeight="1" x14ac:dyDescent="0.25">
      <c r="A268" s="232">
        <v>45524</v>
      </c>
      <c r="B268" s="230"/>
      <c r="C268" s="230"/>
      <c r="D268" s="230"/>
      <c r="E268" s="230"/>
      <c r="F268" s="230"/>
      <c r="G268" s="230"/>
      <c r="H268" s="230"/>
      <c r="I268" s="230"/>
      <c r="J268" s="230"/>
      <c r="K268" s="230"/>
      <c r="L268" s="231"/>
      <c r="N268" s="87" t="s">
        <v>223</v>
      </c>
    </row>
    <row r="269" spans="1:17" s="87" customFormat="1" ht="15" customHeight="1" x14ac:dyDescent="0.25">
      <c r="A269" s="229" t="s">
        <v>116</v>
      </c>
      <c r="B269" s="230"/>
      <c r="C269" s="230"/>
      <c r="D269" s="230"/>
      <c r="E269" s="230"/>
      <c r="F269" s="230"/>
      <c r="G269" s="230"/>
      <c r="H269" s="230"/>
      <c r="I269" s="230"/>
      <c r="J269" s="230"/>
      <c r="K269" s="230"/>
      <c r="L269" s="231"/>
    </row>
    <row r="270" spans="1:17" s="66" customFormat="1" ht="15.75" customHeight="1" x14ac:dyDescent="0.25">
      <c r="A270" s="6">
        <v>168</v>
      </c>
      <c r="B270" s="11" t="s">
        <v>66</v>
      </c>
      <c r="C270" s="3">
        <v>150</v>
      </c>
      <c r="D270" s="3">
        <v>4.78</v>
      </c>
      <c r="E270" s="3">
        <v>5.14</v>
      </c>
      <c r="F270" s="3">
        <v>28.38</v>
      </c>
      <c r="G270" s="3">
        <v>176.21</v>
      </c>
      <c r="H270" s="3">
        <v>180</v>
      </c>
      <c r="I270" s="3">
        <v>5.73</v>
      </c>
      <c r="J270" s="3">
        <v>6.17</v>
      </c>
      <c r="K270" s="3">
        <v>34.06</v>
      </c>
      <c r="L270" s="3">
        <v>211.5</v>
      </c>
    </row>
    <row r="271" spans="1:17" s="66" customFormat="1" ht="15.75" customHeight="1" x14ac:dyDescent="0.25">
      <c r="A271" s="6">
        <v>3</v>
      </c>
      <c r="B271" s="64" t="s">
        <v>153</v>
      </c>
      <c r="C271" s="6">
        <v>42</v>
      </c>
      <c r="D271" s="6">
        <v>4.41</v>
      </c>
      <c r="E271" s="6">
        <v>6.42</v>
      </c>
      <c r="F271" s="6">
        <v>13.58</v>
      </c>
      <c r="G271" s="6">
        <v>129.69999999999999</v>
      </c>
      <c r="H271" s="6">
        <v>44</v>
      </c>
      <c r="I271" s="6">
        <v>4.7300000000000004</v>
      </c>
      <c r="J271" s="6">
        <v>6.88</v>
      </c>
      <c r="K271" s="6">
        <v>14.56</v>
      </c>
      <c r="L271" s="6">
        <v>139</v>
      </c>
    </row>
    <row r="272" spans="1:17" s="66" customFormat="1" x14ac:dyDescent="0.25">
      <c r="A272" s="6">
        <v>410</v>
      </c>
      <c r="B272" s="10" t="s">
        <v>130</v>
      </c>
      <c r="C272" s="3">
        <v>150</v>
      </c>
      <c r="D272" s="3">
        <v>4.4999999999999998E-2</v>
      </c>
      <c r="E272" s="3">
        <v>0</v>
      </c>
      <c r="F272" s="3">
        <v>4.51</v>
      </c>
      <c r="G272" s="3">
        <v>18.239999999999998</v>
      </c>
      <c r="H272" s="3">
        <v>200</v>
      </c>
      <c r="I272" s="3">
        <v>0.06</v>
      </c>
      <c r="J272" s="3">
        <v>0</v>
      </c>
      <c r="K272" s="3">
        <v>6.02</v>
      </c>
      <c r="L272" s="3">
        <v>24.32</v>
      </c>
      <c r="Q272" s="66" t="s">
        <v>223</v>
      </c>
    </row>
    <row r="273" spans="1:12" s="87" customFormat="1" ht="15" customHeight="1" x14ac:dyDescent="0.25">
      <c r="A273" s="48" t="s">
        <v>111</v>
      </c>
      <c r="B273" s="154"/>
      <c r="C273" s="53">
        <f t="shared" ref="C273:H273" si="31">SUM(C270:C272)</f>
        <v>342</v>
      </c>
      <c r="D273" s="53">
        <f t="shared" si="31"/>
        <v>9.2350000000000012</v>
      </c>
      <c r="E273" s="53">
        <f t="shared" si="31"/>
        <v>11.559999999999999</v>
      </c>
      <c r="F273" s="53">
        <f t="shared" si="31"/>
        <v>46.47</v>
      </c>
      <c r="G273" s="53">
        <f t="shared" si="31"/>
        <v>324.14999999999998</v>
      </c>
      <c r="H273" s="53">
        <f t="shared" si="31"/>
        <v>424</v>
      </c>
      <c r="I273" s="53">
        <f>SUM(I270:I272)</f>
        <v>10.520000000000001</v>
      </c>
      <c r="J273" s="53">
        <f>SUM(J270:J272)</f>
        <v>13.05</v>
      </c>
      <c r="K273" s="53">
        <f>SUM(K270:K272)</f>
        <v>54.64</v>
      </c>
      <c r="L273" s="53">
        <f>SUM(L270:L272)</f>
        <v>374.82</v>
      </c>
    </row>
    <row r="274" spans="1:12" s="87" customFormat="1" ht="15" customHeight="1" x14ac:dyDescent="0.25">
      <c r="A274" s="122"/>
      <c r="B274" s="122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</row>
    <row r="275" spans="1:12" s="66" customFormat="1" x14ac:dyDescent="0.25">
      <c r="A275" s="207" t="s">
        <v>302</v>
      </c>
      <c r="B275" s="208"/>
      <c r="C275" s="208"/>
      <c r="D275" s="208"/>
      <c r="E275" s="208"/>
      <c r="F275" s="208"/>
      <c r="G275" s="208"/>
      <c r="H275" s="208"/>
      <c r="I275" s="208"/>
      <c r="J275" s="208"/>
      <c r="K275" s="208"/>
      <c r="L275" s="209"/>
    </row>
    <row r="276" spans="1:12" s="87" customFormat="1" ht="15.75" customHeight="1" x14ac:dyDescent="0.25">
      <c r="A276" s="53">
        <v>394</v>
      </c>
      <c r="B276" s="11" t="s">
        <v>286</v>
      </c>
      <c r="C276" s="32">
        <v>100</v>
      </c>
      <c r="D276" s="32">
        <v>0.28000000000000003</v>
      </c>
      <c r="E276" s="32">
        <v>0</v>
      </c>
      <c r="F276" s="32">
        <v>13.95</v>
      </c>
      <c r="G276" s="32">
        <v>42.67</v>
      </c>
      <c r="H276" s="32">
        <v>100</v>
      </c>
      <c r="I276" s="32">
        <v>0.28000000000000003</v>
      </c>
      <c r="J276" s="32">
        <v>0</v>
      </c>
      <c r="K276" s="32">
        <v>13.95</v>
      </c>
      <c r="L276" s="32">
        <v>42.67</v>
      </c>
    </row>
    <row r="277" spans="1:12" s="87" customFormat="1" ht="15" customHeight="1" x14ac:dyDescent="0.25">
      <c r="A277" s="155"/>
      <c r="B277" s="155"/>
      <c r="C277" s="155"/>
      <c r="D277" s="156"/>
      <c r="E277" s="156"/>
      <c r="F277" s="156"/>
      <c r="G277" s="156"/>
      <c r="H277" s="156"/>
      <c r="I277" s="156"/>
      <c r="J277" s="156"/>
      <c r="K277" s="156"/>
      <c r="L277" s="156"/>
    </row>
    <row r="278" spans="1:12" s="87" customFormat="1" ht="15" customHeight="1" x14ac:dyDescent="0.25">
      <c r="A278" s="229" t="s">
        <v>117</v>
      </c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1"/>
    </row>
    <row r="279" spans="1:12" s="66" customFormat="1" x14ac:dyDescent="0.25">
      <c r="A279" s="6">
        <v>87</v>
      </c>
      <c r="B279" s="11" t="s">
        <v>78</v>
      </c>
      <c r="C279" s="3">
        <v>150</v>
      </c>
      <c r="D279" s="3">
        <v>1.8</v>
      </c>
      <c r="E279" s="3">
        <v>2.85</v>
      </c>
      <c r="F279" s="3">
        <v>2.95</v>
      </c>
      <c r="G279" s="3">
        <v>59.27</v>
      </c>
      <c r="H279" s="3">
        <v>200</v>
      </c>
      <c r="I279" s="3">
        <v>2.4</v>
      </c>
      <c r="J279" s="3">
        <v>3.8</v>
      </c>
      <c r="K279" s="3">
        <v>3.93</v>
      </c>
      <c r="L279" s="3">
        <v>79</v>
      </c>
    </row>
    <row r="280" spans="1:12" s="66" customFormat="1" ht="15.75" customHeight="1" x14ac:dyDescent="0.25">
      <c r="A280" s="6">
        <v>332</v>
      </c>
      <c r="B280" s="11" t="s">
        <v>72</v>
      </c>
      <c r="C280" s="3">
        <v>120</v>
      </c>
      <c r="D280" s="3">
        <v>6.99</v>
      </c>
      <c r="E280" s="3">
        <v>4.34</v>
      </c>
      <c r="F280" s="3">
        <v>36</v>
      </c>
      <c r="G280" s="3">
        <v>211.05</v>
      </c>
      <c r="H280" s="3">
        <v>130</v>
      </c>
      <c r="I280" s="3">
        <v>7.57</v>
      </c>
      <c r="J280" s="3">
        <v>4.7</v>
      </c>
      <c r="K280" s="3">
        <v>39</v>
      </c>
      <c r="L280" s="3">
        <v>228.64</v>
      </c>
    </row>
    <row r="281" spans="1:12" s="66" customFormat="1" ht="15.75" customHeight="1" x14ac:dyDescent="0.25">
      <c r="A281" s="6">
        <v>268</v>
      </c>
      <c r="B281" s="10" t="s">
        <v>14</v>
      </c>
      <c r="C281" s="3">
        <v>80</v>
      </c>
      <c r="D281" s="3">
        <v>8.93</v>
      </c>
      <c r="E281" s="3">
        <v>6.62</v>
      </c>
      <c r="F281" s="3">
        <v>0.59</v>
      </c>
      <c r="G281" s="3">
        <v>162.49</v>
      </c>
      <c r="H281" s="3">
        <v>90</v>
      </c>
      <c r="I281" s="3">
        <v>10.039999999999999</v>
      </c>
      <c r="J281" s="3">
        <v>7.44</v>
      </c>
      <c r="K281" s="3">
        <v>0.66</v>
      </c>
      <c r="L281" s="3">
        <v>182.8</v>
      </c>
    </row>
    <row r="282" spans="1:12" s="66" customFormat="1" ht="15.75" customHeight="1" x14ac:dyDescent="0.25">
      <c r="A282" s="6">
        <v>417</v>
      </c>
      <c r="B282" s="83" t="s">
        <v>232</v>
      </c>
      <c r="C282" s="3">
        <v>150</v>
      </c>
      <c r="D282" s="3">
        <v>0.51</v>
      </c>
      <c r="E282" s="3">
        <v>0</v>
      </c>
      <c r="F282" s="3">
        <v>15.76</v>
      </c>
      <c r="G282" s="3">
        <v>35.15</v>
      </c>
      <c r="H282" s="3">
        <v>200</v>
      </c>
      <c r="I282" s="3">
        <v>0.68</v>
      </c>
      <c r="J282" s="3">
        <v>0</v>
      </c>
      <c r="K282" s="3">
        <v>21</v>
      </c>
      <c r="L282" s="3">
        <v>46.87</v>
      </c>
    </row>
    <row r="283" spans="1:12" s="66" customFormat="1" x14ac:dyDescent="0.25">
      <c r="A283" s="6" t="s">
        <v>113</v>
      </c>
      <c r="B283" s="10" t="s">
        <v>124</v>
      </c>
      <c r="C283" s="3">
        <v>40</v>
      </c>
      <c r="D283" s="3">
        <v>2.8</v>
      </c>
      <c r="E283" s="3">
        <v>0.28000000000000003</v>
      </c>
      <c r="F283" s="3">
        <v>19.96</v>
      </c>
      <c r="G283" s="3">
        <v>96</v>
      </c>
      <c r="H283" s="3">
        <v>50</v>
      </c>
      <c r="I283" s="3">
        <v>3.5</v>
      </c>
      <c r="J283" s="3">
        <v>0.35</v>
      </c>
      <c r="K283" s="3">
        <v>24.95</v>
      </c>
      <c r="L283" s="3">
        <v>120</v>
      </c>
    </row>
    <row r="284" spans="1:12" s="66" customFormat="1" x14ac:dyDescent="0.25">
      <c r="A284" s="6"/>
      <c r="B284" s="10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87" customFormat="1" ht="15" customHeight="1" x14ac:dyDescent="0.25">
      <c r="A285" s="48" t="s">
        <v>111</v>
      </c>
      <c r="B285" s="154"/>
      <c r="C285" s="53">
        <f t="shared" ref="C285:L285" si="32">SUM(C279:C284)</f>
        <v>540</v>
      </c>
      <c r="D285" s="53">
        <f t="shared" si="32"/>
        <v>21.03</v>
      </c>
      <c r="E285" s="53">
        <f t="shared" si="32"/>
        <v>14.089999999999998</v>
      </c>
      <c r="F285" s="53">
        <f t="shared" si="32"/>
        <v>75.260000000000005</v>
      </c>
      <c r="G285" s="53">
        <f t="shared" si="32"/>
        <v>563.96</v>
      </c>
      <c r="H285" s="53">
        <f t="shared" si="32"/>
        <v>670</v>
      </c>
      <c r="I285" s="53">
        <f t="shared" si="32"/>
        <v>24.189999999999998</v>
      </c>
      <c r="J285" s="53">
        <f t="shared" si="32"/>
        <v>16.290000000000003</v>
      </c>
      <c r="K285" s="53">
        <f t="shared" si="32"/>
        <v>89.54</v>
      </c>
      <c r="L285" s="53">
        <f t="shared" si="32"/>
        <v>657.31</v>
      </c>
    </row>
    <row r="286" spans="1:12" s="87" customFormat="1" ht="15" customHeight="1" x14ac:dyDescent="0.25">
      <c r="A286" s="155"/>
      <c r="B286" s="155"/>
      <c r="C286" s="155"/>
      <c r="D286" s="156"/>
      <c r="E286" s="156"/>
      <c r="F286" s="156"/>
      <c r="G286" s="156"/>
      <c r="H286" s="156"/>
      <c r="I286" s="156"/>
      <c r="J286" s="156"/>
      <c r="K286" s="156"/>
      <c r="L286" s="156"/>
    </row>
    <row r="287" spans="1:12" s="87" customFormat="1" ht="15" customHeight="1" x14ac:dyDescent="0.25">
      <c r="A287" s="229" t="s">
        <v>125</v>
      </c>
      <c r="B287" s="230"/>
      <c r="C287" s="230"/>
      <c r="D287" s="230"/>
      <c r="E287" s="230"/>
      <c r="F287" s="230"/>
      <c r="G287" s="230"/>
      <c r="H287" s="230"/>
      <c r="I287" s="230"/>
      <c r="J287" s="230"/>
      <c r="K287" s="230"/>
      <c r="L287" s="231"/>
    </row>
    <row r="288" spans="1:12" s="66" customFormat="1" ht="15.75" customHeight="1" x14ac:dyDescent="0.25">
      <c r="A288" s="6" t="s">
        <v>113</v>
      </c>
      <c r="B288" s="11" t="s">
        <v>56</v>
      </c>
      <c r="C288" s="3">
        <v>200</v>
      </c>
      <c r="D288" s="3">
        <v>1</v>
      </c>
      <c r="E288" s="3">
        <v>3</v>
      </c>
      <c r="F288" s="3">
        <v>42</v>
      </c>
      <c r="G288" s="3">
        <v>192</v>
      </c>
      <c r="H288" s="3">
        <v>200</v>
      </c>
      <c r="I288" s="3">
        <v>1</v>
      </c>
      <c r="J288" s="3">
        <v>3</v>
      </c>
      <c r="K288" s="3">
        <v>42</v>
      </c>
      <c r="L288" s="3">
        <v>192</v>
      </c>
    </row>
    <row r="289" spans="1:12" s="66" customFormat="1" ht="15.75" customHeight="1" x14ac:dyDescent="0.25">
      <c r="A289" s="6"/>
      <c r="B289" s="11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87" customFormat="1" ht="15" customHeight="1" x14ac:dyDescent="0.25">
      <c r="A290" s="48" t="s">
        <v>111</v>
      </c>
      <c r="B290" s="154"/>
      <c r="C290" s="53">
        <f t="shared" ref="C290:L290" si="33">SUM(C288:C288)</f>
        <v>200</v>
      </c>
      <c r="D290" s="53">
        <f t="shared" si="33"/>
        <v>1</v>
      </c>
      <c r="E290" s="53">
        <f t="shared" si="33"/>
        <v>3</v>
      </c>
      <c r="F290" s="53">
        <f t="shared" si="33"/>
        <v>42</v>
      </c>
      <c r="G290" s="53">
        <f t="shared" si="33"/>
        <v>192</v>
      </c>
      <c r="H290" s="53">
        <f t="shared" si="33"/>
        <v>200</v>
      </c>
      <c r="I290" s="53">
        <f t="shared" si="33"/>
        <v>1</v>
      </c>
      <c r="J290" s="53">
        <f t="shared" si="33"/>
        <v>3</v>
      </c>
      <c r="K290" s="53">
        <f t="shared" si="33"/>
        <v>42</v>
      </c>
      <c r="L290" s="53">
        <f t="shared" si="33"/>
        <v>192</v>
      </c>
    </row>
    <row r="291" spans="1:12" s="87" customFormat="1" ht="15" customHeight="1" x14ac:dyDescent="0.25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</row>
    <row r="292" spans="1:12" s="87" customFormat="1" ht="15" customHeight="1" x14ac:dyDescent="0.25">
      <c r="A292" s="229" t="s">
        <v>129</v>
      </c>
      <c r="B292" s="230"/>
      <c r="C292" s="230"/>
      <c r="D292" s="230"/>
      <c r="E292" s="230"/>
      <c r="F292" s="230"/>
      <c r="G292" s="230"/>
      <c r="H292" s="230"/>
      <c r="I292" s="230"/>
      <c r="J292" s="230"/>
      <c r="K292" s="230"/>
      <c r="L292" s="231"/>
    </row>
    <row r="293" spans="1:12" s="66" customFormat="1" ht="15.75" customHeight="1" x14ac:dyDescent="0.25">
      <c r="A293" s="6">
        <v>217</v>
      </c>
      <c r="B293" s="11" t="s">
        <v>51</v>
      </c>
      <c r="C293" s="3">
        <v>150</v>
      </c>
      <c r="D293" s="3">
        <v>19.07</v>
      </c>
      <c r="E293" s="3">
        <v>7.62</v>
      </c>
      <c r="F293" s="3">
        <v>19.34</v>
      </c>
      <c r="G293" s="3">
        <v>222.15</v>
      </c>
      <c r="H293" s="3">
        <v>200</v>
      </c>
      <c r="I293" s="3">
        <v>25.43</v>
      </c>
      <c r="J293" s="3">
        <v>10.16</v>
      </c>
      <c r="K293" s="3">
        <v>25.79</v>
      </c>
      <c r="L293" s="3">
        <v>296.2</v>
      </c>
    </row>
    <row r="294" spans="1:12" s="66" customFormat="1" x14ac:dyDescent="0.25">
      <c r="A294" s="6" t="s">
        <v>113</v>
      </c>
      <c r="B294" s="12" t="s">
        <v>112</v>
      </c>
      <c r="C294" s="6">
        <v>30</v>
      </c>
      <c r="D294" s="6">
        <v>2.25</v>
      </c>
      <c r="E294" s="6">
        <v>4.5</v>
      </c>
      <c r="F294" s="6">
        <v>20.399999999999999</v>
      </c>
      <c r="G294" s="6">
        <v>132</v>
      </c>
      <c r="H294" s="6">
        <v>30</v>
      </c>
      <c r="I294" s="6">
        <v>2.25</v>
      </c>
      <c r="J294" s="6">
        <v>4.5</v>
      </c>
      <c r="K294" s="6">
        <v>20.399999999999999</v>
      </c>
      <c r="L294" s="6">
        <v>132</v>
      </c>
    </row>
    <row r="295" spans="1:12" s="87" customFormat="1" ht="15" customHeight="1" x14ac:dyDescent="0.25">
      <c r="A295" s="53">
        <v>410</v>
      </c>
      <c r="B295" s="10" t="s">
        <v>130</v>
      </c>
      <c r="C295" s="32">
        <v>150</v>
      </c>
      <c r="D295" s="32">
        <v>4.4999999999999998E-2</v>
      </c>
      <c r="E295" s="32">
        <v>0</v>
      </c>
      <c r="F295" s="32">
        <v>4.51</v>
      </c>
      <c r="G295" s="32">
        <v>18.239999999999998</v>
      </c>
      <c r="H295" s="32">
        <v>200</v>
      </c>
      <c r="I295" s="32">
        <v>0.06</v>
      </c>
      <c r="J295" s="32">
        <v>0</v>
      </c>
      <c r="K295" s="32">
        <v>6.02</v>
      </c>
      <c r="L295" s="32">
        <v>18.239999999999998</v>
      </c>
    </row>
    <row r="296" spans="1:12" s="87" customFormat="1" ht="15" customHeight="1" x14ac:dyDescent="0.25">
      <c r="A296" s="125"/>
      <c r="B296" s="10"/>
      <c r="C296" s="32"/>
      <c r="D296" s="32"/>
      <c r="E296" s="32"/>
      <c r="F296" s="32"/>
      <c r="G296" s="32"/>
      <c r="H296" s="32"/>
      <c r="I296" s="32"/>
      <c r="J296" s="32"/>
      <c r="K296" s="32"/>
      <c r="L296" s="32"/>
    </row>
    <row r="297" spans="1:12" s="87" customFormat="1" ht="15" customHeight="1" x14ac:dyDescent="0.25">
      <c r="A297" s="12" t="s">
        <v>111</v>
      </c>
      <c r="B297" s="12"/>
      <c r="C297" s="53">
        <f t="shared" ref="C297:K297" si="34">SUM(C293:C296)</f>
        <v>330</v>
      </c>
      <c r="D297" s="53">
        <f t="shared" si="34"/>
        <v>21.365000000000002</v>
      </c>
      <c r="E297" s="53">
        <f t="shared" si="34"/>
        <v>12.120000000000001</v>
      </c>
      <c r="F297" s="53">
        <f t="shared" si="34"/>
        <v>44.249999999999993</v>
      </c>
      <c r="G297" s="53">
        <f t="shared" si="34"/>
        <v>372.39</v>
      </c>
      <c r="H297" s="53">
        <f t="shared" si="34"/>
        <v>430</v>
      </c>
      <c r="I297" s="53">
        <f t="shared" si="34"/>
        <v>27.74</v>
      </c>
      <c r="J297" s="53">
        <f t="shared" si="34"/>
        <v>14.66</v>
      </c>
      <c r="K297" s="53">
        <f t="shared" si="34"/>
        <v>52.209999999999994</v>
      </c>
      <c r="L297" s="53">
        <f>SUM(L293:L296)</f>
        <v>446.44</v>
      </c>
    </row>
    <row r="298" spans="1:12" s="87" customFormat="1" x14ac:dyDescent="0.25">
      <c r="A298" s="157" t="s">
        <v>131</v>
      </c>
      <c r="B298" s="122"/>
      <c r="C298" s="157">
        <f>C297+C290+C285+C273+C276</f>
        <v>1512</v>
      </c>
      <c r="D298" s="122"/>
      <c r="E298" s="122"/>
      <c r="F298" s="122"/>
      <c r="G298" s="157">
        <f>G270+G271+G272+G276+G279+G280+G281+G282+G283+G284+G288+G289+G293+G294+G295+G296</f>
        <v>1495.17</v>
      </c>
      <c r="H298" s="157">
        <f>H297+H290+H285+H273+H276</f>
        <v>1824</v>
      </c>
      <c r="I298" s="122"/>
      <c r="J298" s="122"/>
      <c r="K298" s="122"/>
      <c r="L298" s="157">
        <f>L270+L271+L272+L276+L279+L280+L281+L282+L283+L284+L288+L289+L293+L294+L295</f>
        <v>1713.2400000000002</v>
      </c>
    </row>
    <row r="299" spans="1:12" s="87" customFormat="1" x14ac:dyDescent="0.25">
      <c r="A299" s="157"/>
      <c r="B299" s="122"/>
      <c r="C299" s="157"/>
      <c r="D299" s="122"/>
      <c r="E299" s="122"/>
      <c r="F299" s="122"/>
      <c r="G299" s="157"/>
      <c r="H299" s="157"/>
      <c r="I299" s="122"/>
      <c r="J299" s="122"/>
      <c r="K299" s="122"/>
      <c r="L299" s="157"/>
    </row>
    <row r="300" spans="1:12" s="87" customFormat="1" ht="15" customHeight="1" x14ac:dyDescent="0.25">
      <c r="A300" s="232">
        <v>45525</v>
      </c>
      <c r="B300" s="230"/>
      <c r="C300" s="230"/>
      <c r="D300" s="230"/>
      <c r="E300" s="230"/>
      <c r="F300" s="230"/>
      <c r="G300" s="230"/>
      <c r="H300" s="230"/>
      <c r="I300" s="230"/>
      <c r="J300" s="230"/>
      <c r="K300" s="230"/>
      <c r="L300" s="231"/>
    </row>
    <row r="301" spans="1:12" s="87" customFormat="1" ht="15" customHeight="1" x14ac:dyDescent="0.25">
      <c r="A301" s="229" t="s">
        <v>116</v>
      </c>
      <c r="B301" s="230"/>
      <c r="C301" s="230"/>
      <c r="D301" s="230"/>
      <c r="E301" s="230"/>
      <c r="F301" s="230"/>
      <c r="G301" s="230"/>
      <c r="H301" s="230"/>
      <c r="I301" s="230"/>
      <c r="J301" s="230"/>
      <c r="K301" s="230"/>
      <c r="L301" s="231"/>
    </row>
    <row r="302" spans="1:12" s="66" customFormat="1" ht="15.75" customHeight="1" x14ac:dyDescent="0.25">
      <c r="A302" s="6">
        <v>168</v>
      </c>
      <c r="B302" s="11" t="s">
        <v>48</v>
      </c>
      <c r="C302" s="3">
        <v>150</v>
      </c>
      <c r="D302" s="3">
        <v>5.3</v>
      </c>
      <c r="E302" s="3">
        <v>4.88</v>
      </c>
      <c r="F302" s="3">
        <v>28.93</v>
      </c>
      <c r="G302" s="3">
        <v>180.64</v>
      </c>
      <c r="H302" s="3">
        <v>180</v>
      </c>
      <c r="I302" s="3">
        <v>6.39</v>
      </c>
      <c r="J302" s="3">
        <v>5.86</v>
      </c>
      <c r="K302" s="3">
        <v>34.72</v>
      </c>
      <c r="L302" s="3">
        <v>216.77</v>
      </c>
    </row>
    <row r="303" spans="1:12" s="66" customFormat="1" ht="15.75" customHeight="1" x14ac:dyDescent="0.25">
      <c r="A303" s="6">
        <v>1</v>
      </c>
      <c r="B303" s="12" t="s">
        <v>110</v>
      </c>
      <c r="C303" s="6">
        <v>36</v>
      </c>
      <c r="D303" s="6">
        <v>2.17</v>
      </c>
      <c r="E303" s="6">
        <v>6.79</v>
      </c>
      <c r="F303" s="6">
        <v>13.15</v>
      </c>
      <c r="G303" s="6">
        <v>122.4</v>
      </c>
      <c r="H303" s="6">
        <v>37</v>
      </c>
      <c r="I303" s="6">
        <v>2.2599999999999998</v>
      </c>
      <c r="J303" s="6">
        <v>6.98</v>
      </c>
      <c r="K303" s="6">
        <v>13.52</v>
      </c>
      <c r="L303" s="6">
        <v>125.8</v>
      </c>
    </row>
    <row r="304" spans="1:12" s="66" customFormat="1" ht="15.75" customHeight="1" x14ac:dyDescent="0.25">
      <c r="A304" s="6">
        <v>416</v>
      </c>
      <c r="B304" s="12" t="s">
        <v>108</v>
      </c>
      <c r="C304" s="6">
        <v>150</v>
      </c>
      <c r="D304" s="6">
        <v>3.15</v>
      </c>
      <c r="E304" s="6">
        <v>2.72</v>
      </c>
      <c r="F304" s="6">
        <v>12.96</v>
      </c>
      <c r="G304" s="6">
        <v>89</v>
      </c>
      <c r="H304" s="6">
        <v>200</v>
      </c>
      <c r="I304" s="6">
        <v>4.2</v>
      </c>
      <c r="J304" s="6">
        <v>3.62</v>
      </c>
      <c r="K304" s="6">
        <v>17.28</v>
      </c>
      <c r="L304" s="6">
        <v>118.66</v>
      </c>
    </row>
    <row r="305" spans="1:12" s="87" customFormat="1" ht="15" customHeight="1" x14ac:dyDescent="0.25">
      <c r="A305" s="48" t="s">
        <v>111</v>
      </c>
      <c r="B305" s="154"/>
      <c r="C305" s="53">
        <f t="shared" ref="C305:H305" si="35">SUM(C302:C304)</f>
        <v>336</v>
      </c>
      <c r="D305" s="53">
        <f t="shared" si="35"/>
        <v>10.62</v>
      </c>
      <c r="E305" s="53">
        <f t="shared" si="35"/>
        <v>14.39</v>
      </c>
      <c r="F305" s="53">
        <f t="shared" si="35"/>
        <v>55.04</v>
      </c>
      <c r="G305" s="53">
        <f t="shared" si="35"/>
        <v>392.03999999999996</v>
      </c>
      <c r="H305" s="53">
        <f t="shared" si="35"/>
        <v>417</v>
      </c>
      <c r="I305" s="53">
        <f>SUM(I302:I304)</f>
        <v>12.849999999999998</v>
      </c>
      <c r="J305" s="53">
        <f>SUM(J302:J304)</f>
        <v>16.46</v>
      </c>
      <c r="K305" s="53">
        <f>SUM(K302:K304)</f>
        <v>65.52</v>
      </c>
      <c r="L305" s="53">
        <f>SUM(L302:L304)</f>
        <v>461.23</v>
      </c>
    </row>
    <row r="306" spans="1:12" s="87" customFormat="1" ht="15" customHeight="1" x14ac:dyDescent="0.25">
      <c r="A306" s="122"/>
      <c r="B306" s="122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</row>
    <row r="307" spans="1:12" s="66" customFormat="1" x14ac:dyDescent="0.25">
      <c r="A307" s="207" t="s">
        <v>175</v>
      </c>
      <c r="B307" s="208"/>
      <c r="C307" s="208"/>
      <c r="D307" s="208"/>
      <c r="E307" s="208"/>
      <c r="F307" s="208"/>
      <c r="G307" s="208"/>
      <c r="H307" s="208"/>
      <c r="I307" s="208"/>
      <c r="J307" s="208"/>
      <c r="K307" s="208"/>
      <c r="L307" s="209"/>
    </row>
    <row r="308" spans="1:12" s="66" customFormat="1" x14ac:dyDescent="0.25">
      <c r="A308" s="6" t="s">
        <v>113</v>
      </c>
      <c r="B308" s="14" t="s">
        <v>182</v>
      </c>
      <c r="C308" s="3">
        <v>100</v>
      </c>
      <c r="D308" s="3">
        <v>0</v>
      </c>
      <c r="E308" s="3">
        <v>0</v>
      </c>
      <c r="F308" s="3">
        <v>22</v>
      </c>
      <c r="G308" s="3">
        <v>45</v>
      </c>
      <c r="H308" s="3">
        <v>100</v>
      </c>
      <c r="I308" s="3">
        <v>0</v>
      </c>
      <c r="J308" s="3">
        <v>0</v>
      </c>
      <c r="K308" s="3">
        <v>22</v>
      </c>
      <c r="L308" s="3">
        <v>45</v>
      </c>
    </row>
    <row r="309" spans="1:12" s="87" customFormat="1" ht="15" customHeight="1" x14ac:dyDescent="0.25">
      <c r="A309" s="155"/>
      <c r="B309" s="155"/>
      <c r="C309" s="155"/>
      <c r="D309" s="156"/>
      <c r="E309" s="156"/>
      <c r="F309" s="156"/>
      <c r="G309" s="156"/>
      <c r="H309" s="156"/>
      <c r="I309" s="156"/>
      <c r="J309" s="156"/>
      <c r="K309" s="156"/>
      <c r="L309" s="156"/>
    </row>
    <row r="310" spans="1:12" s="87" customFormat="1" ht="15" customHeight="1" x14ac:dyDescent="0.25">
      <c r="A310" s="229" t="s">
        <v>117</v>
      </c>
      <c r="B310" s="230"/>
      <c r="C310" s="230"/>
      <c r="D310" s="230"/>
      <c r="E310" s="230"/>
      <c r="F310" s="230"/>
      <c r="G310" s="230"/>
      <c r="H310" s="230"/>
      <c r="I310" s="230"/>
      <c r="J310" s="230"/>
      <c r="K310" s="230"/>
      <c r="L310" s="231"/>
    </row>
    <row r="311" spans="1:12" ht="15.75" customHeight="1" x14ac:dyDescent="0.25">
      <c r="A311" s="6">
        <v>91</v>
      </c>
      <c r="B311" s="12" t="s">
        <v>313</v>
      </c>
      <c r="C311" s="6">
        <v>150</v>
      </c>
      <c r="D311" s="3">
        <v>1.23</v>
      </c>
      <c r="E311" s="3">
        <v>1.86</v>
      </c>
      <c r="F311" s="3">
        <v>7.54</v>
      </c>
      <c r="G311" s="3">
        <v>51.9</v>
      </c>
      <c r="H311" s="6">
        <v>200</v>
      </c>
      <c r="I311" s="3">
        <v>1.64</v>
      </c>
      <c r="J311" s="3">
        <v>2.48</v>
      </c>
      <c r="K311" s="3">
        <v>10.06</v>
      </c>
      <c r="L311" s="3">
        <v>69.2</v>
      </c>
    </row>
    <row r="312" spans="1:12" s="66" customFormat="1" x14ac:dyDescent="0.25">
      <c r="A312" s="6">
        <v>332</v>
      </c>
      <c r="B312" s="12" t="s">
        <v>90</v>
      </c>
      <c r="C312" s="6">
        <v>120</v>
      </c>
      <c r="D312" s="6">
        <v>2.92</v>
      </c>
      <c r="E312" s="6">
        <v>4.29</v>
      </c>
      <c r="F312" s="6">
        <v>29.34</v>
      </c>
      <c r="G312" s="6">
        <v>167.76</v>
      </c>
      <c r="H312" s="3">
        <v>130</v>
      </c>
      <c r="I312" s="6">
        <v>3.16</v>
      </c>
      <c r="J312" s="6">
        <v>4.6500000000000004</v>
      </c>
      <c r="K312" s="6">
        <v>31.79</v>
      </c>
      <c r="L312" s="6">
        <v>181.74</v>
      </c>
    </row>
    <row r="313" spans="1:12" s="66" customFormat="1" ht="15.75" customHeight="1" x14ac:dyDescent="0.25">
      <c r="A313" s="6">
        <v>299</v>
      </c>
      <c r="B313" s="11" t="s">
        <v>61</v>
      </c>
      <c r="C313" s="3">
        <v>80</v>
      </c>
      <c r="D313" s="3">
        <v>5.67</v>
      </c>
      <c r="E313" s="3">
        <v>13.74</v>
      </c>
      <c r="F313" s="3">
        <v>1.34</v>
      </c>
      <c r="G313" s="3">
        <v>154.05000000000001</v>
      </c>
      <c r="H313" s="3">
        <v>90</v>
      </c>
      <c r="I313" s="3">
        <v>6.61</v>
      </c>
      <c r="J313" s="3">
        <v>16.03</v>
      </c>
      <c r="K313" s="3">
        <v>1.56</v>
      </c>
      <c r="L313" s="3">
        <v>179.92</v>
      </c>
    </row>
    <row r="314" spans="1:12" s="66" customFormat="1" x14ac:dyDescent="0.25">
      <c r="A314" s="6">
        <v>366</v>
      </c>
      <c r="B314" s="47" t="s">
        <v>36</v>
      </c>
      <c r="C314" s="3">
        <v>30</v>
      </c>
      <c r="D314" s="3">
        <v>0.16</v>
      </c>
      <c r="E314" s="3">
        <v>1.1000000000000001</v>
      </c>
      <c r="F314" s="3">
        <v>1.57</v>
      </c>
      <c r="G314" s="3">
        <v>16.850000000000001</v>
      </c>
      <c r="H314" s="3">
        <v>30</v>
      </c>
      <c r="I314" s="3">
        <v>0.16</v>
      </c>
      <c r="J314" s="3">
        <v>1.1000000000000001</v>
      </c>
      <c r="K314" s="3">
        <v>1.57</v>
      </c>
      <c r="L314" s="3">
        <v>16.850000000000001</v>
      </c>
    </row>
    <row r="315" spans="1:12" s="66" customFormat="1" ht="15.75" customHeight="1" x14ac:dyDescent="0.25">
      <c r="A315" s="6">
        <v>394</v>
      </c>
      <c r="B315" s="11" t="s">
        <v>156</v>
      </c>
      <c r="C315" s="3">
        <v>150</v>
      </c>
      <c r="D315" s="3">
        <v>0.12</v>
      </c>
      <c r="E315" s="3">
        <v>0</v>
      </c>
      <c r="F315" s="3">
        <v>11.24</v>
      </c>
      <c r="G315" s="3">
        <v>45.48</v>
      </c>
      <c r="H315" s="3">
        <v>200</v>
      </c>
      <c r="I315" s="3">
        <v>0.16</v>
      </c>
      <c r="J315" s="3">
        <v>0</v>
      </c>
      <c r="K315" s="3">
        <v>14.99</v>
      </c>
      <c r="L315" s="3">
        <v>60.64</v>
      </c>
    </row>
    <row r="316" spans="1:12" s="66" customFormat="1" ht="15.75" customHeight="1" x14ac:dyDescent="0.25">
      <c r="A316" s="6"/>
      <c r="B316" s="12" t="s">
        <v>209</v>
      </c>
      <c r="C316" s="6">
        <v>40</v>
      </c>
      <c r="D316" s="6">
        <v>0</v>
      </c>
      <c r="E316" s="6">
        <v>0</v>
      </c>
      <c r="F316" s="6">
        <v>1.1200000000000001</v>
      </c>
      <c r="G316" s="6">
        <v>6</v>
      </c>
      <c r="H316" s="6">
        <v>50</v>
      </c>
      <c r="I316" s="6">
        <v>0</v>
      </c>
      <c r="J316" s="6">
        <v>0</v>
      </c>
      <c r="K316" s="6">
        <v>1.4</v>
      </c>
      <c r="L316" s="6">
        <v>7.5</v>
      </c>
    </row>
    <row r="317" spans="1:12" s="87" customFormat="1" ht="15" customHeight="1" x14ac:dyDescent="0.25">
      <c r="A317" s="125" t="s">
        <v>113</v>
      </c>
      <c r="B317" s="10" t="s">
        <v>124</v>
      </c>
      <c r="C317" s="32">
        <v>40</v>
      </c>
      <c r="D317" s="32">
        <v>2.8</v>
      </c>
      <c r="E317" s="32">
        <v>0.28000000000000003</v>
      </c>
      <c r="F317" s="32">
        <v>19.96</v>
      </c>
      <c r="G317" s="32">
        <v>96</v>
      </c>
      <c r="H317" s="32">
        <v>50</v>
      </c>
      <c r="I317" s="32">
        <v>2.8</v>
      </c>
      <c r="J317" s="32">
        <v>0.28000000000000003</v>
      </c>
      <c r="K317" s="32">
        <v>19.96</v>
      </c>
      <c r="L317" s="32">
        <v>120</v>
      </c>
    </row>
    <row r="318" spans="1:12" s="87" customFormat="1" ht="15" customHeight="1" x14ac:dyDescent="0.25">
      <c r="A318" s="48" t="s">
        <v>111</v>
      </c>
      <c r="B318" s="154"/>
      <c r="C318" s="53">
        <f t="shared" ref="C318:L318" si="36">SUM(C311:C317)</f>
        <v>610</v>
      </c>
      <c r="D318" s="53">
        <f t="shared" si="36"/>
        <v>12.899999999999999</v>
      </c>
      <c r="E318" s="53">
        <f t="shared" si="36"/>
        <v>21.270000000000003</v>
      </c>
      <c r="F318" s="53">
        <f t="shared" si="36"/>
        <v>72.110000000000014</v>
      </c>
      <c r="G318" s="53">
        <f t="shared" si="36"/>
        <v>538.04000000000008</v>
      </c>
      <c r="H318" s="53">
        <f t="shared" si="36"/>
        <v>750</v>
      </c>
      <c r="I318" s="53">
        <f t="shared" si="36"/>
        <v>14.530000000000001</v>
      </c>
      <c r="J318" s="53">
        <f t="shared" si="36"/>
        <v>24.540000000000006</v>
      </c>
      <c r="K318" s="53">
        <f t="shared" si="36"/>
        <v>81.330000000000013</v>
      </c>
      <c r="L318" s="53">
        <f t="shared" si="36"/>
        <v>635.85</v>
      </c>
    </row>
    <row r="319" spans="1:12" s="87" customFormat="1" ht="15" customHeight="1" x14ac:dyDescent="0.25">
      <c r="A319" s="155"/>
      <c r="B319" s="155"/>
      <c r="C319" s="155"/>
      <c r="D319" s="156"/>
      <c r="E319" s="156"/>
      <c r="F319" s="156"/>
      <c r="G319" s="156"/>
      <c r="H319" s="156"/>
      <c r="I319" s="156"/>
      <c r="J319" s="156"/>
      <c r="K319" s="156"/>
      <c r="L319" s="156"/>
    </row>
    <row r="320" spans="1:12" s="66" customFormat="1" ht="15.75" customHeight="1" x14ac:dyDescent="0.25">
      <c r="A320" s="6" t="s">
        <v>113</v>
      </c>
      <c r="B320" s="11" t="s">
        <v>56</v>
      </c>
      <c r="C320" s="3">
        <v>200</v>
      </c>
      <c r="D320" s="3">
        <v>1</v>
      </c>
      <c r="E320" s="3">
        <v>3</v>
      </c>
      <c r="F320" s="3">
        <v>42</v>
      </c>
      <c r="G320" s="3">
        <v>192</v>
      </c>
      <c r="H320" s="3">
        <v>200</v>
      </c>
      <c r="I320" s="3">
        <v>1</v>
      </c>
      <c r="J320" s="3">
        <v>3</v>
      </c>
      <c r="K320" s="3">
        <v>42</v>
      </c>
      <c r="L320" s="3">
        <v>192</v>
      </c>
    </row>
    <row r="321" spans="1:12" s="66" customFormat="1" ht="15.75" customHeight="1" x14ac:dyDescent="0.25">
      <c r="A321" s="6"/>
      <c r="B321" s="12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1:12" s="66" customFormat="1" ht="15.75" customHeight="1" x14ac:dyDescent="0.25">
      <c r="A322" s="6"/>
      <c r="B322" s="11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87" customFormat="1" ht="15" customHeight="1" x14ac:dyDescent="0.25">
      <c r="A323" s="233" t="s">
        <v>111</v>
      </c>
      <c r="B323" s="235"/>
      <c r="C323" s="53">
        <f>C321+C322</f>
        <v>0</v>
      </c>
      <c r="D323" s="53">
        <f>SUM(D321:D321)</f>
        <v>0</v>
      </c>
      <c r="E323" s="53">
        <f>SUM(E321:E321)</f>
        <v>0</v>
      </c>
      <c r="F323" s="53">
        <f>SUM(F321:F321)</f>
        <v>0</v>
      </c>
      <c r="G323" s="53">
        <f>SUM(G321:G321)</f>
        <v>0</v>
      </c>
      <c r="H323" s="53">
        <f>SUM(H321:H322)</f>
        <v>0</v>
      </c>
      <c r="I323" s="53">
        <f>SUM(I321:I322)</f>
        <v>0</v>
      </c>
      <c r="J323" s="53">
        <f>SUM(J321:J322)</f>
        <v>0</v>
      </c>
      <c r="K323" s="53">
        <f>SUM(K321:K322)</f>
        <v>0</v>
      </c>
      <c r="L323" s="53">
        <f>SUM(L321:L322)</f>
        <v>0</v>
      </c>
    </row>
    <row r="324" spans="1:12" s="87" customFormat="1" ht="15" customHeight="1" x14ac:dyDescent="0.25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</row>
    <row r="325" spans="1:12" s="87" customFormat="1" ht="15" customHeight="1" x14ac:dyDescent="0.25">
      <c r="A325" s="229" t="s">
        <v>129</v>
      </c>
      <c r="B325" s="230"/>
      <c r="C325" s="230"/>
      <c r="D325" s="230"/>
      <c r="E325" s="230"/>
      <c r="F325" s="230"/>
      <c r="G325" s="230"/>
      <c r="H325" s="230"/>
      <c r="I325" s="230"/>
      <c r="J325" s="230"/>
      <c r="K325" s="230"/>
      <c r="L325" s="231"/>
    </row>
    <row r="326" spans="1:12" s="66" customFormat="1" ht="15.75" customHeight="1" x14ac:dyDescent="0.25">
      <c r="A326" s="6">
        <v>244</v>
      </c>
      <c r="B326" s="12" t="s">
        <v>107</v>
      </c>
      <c r="C326" s="6">
        <v>150</v>
      </c>
      <c r="D326" s="6">
        <v>20.16</v>
      </c>
      <c r="E326" s="6">
        <v>10.11</v>
      </c>
      <c r="F326" s="6">
        <v>33.85</v>
      </c>
      <c r="G326" s="6">
        <v>306.8</v>
      </c>
      <c r="H326" s="6">
        <v>200</v>
      </c>
      <c r="I326" s="6">
        <v>26.89</v>
      </c>
      <c r="J326" s="6">
        <v>13.49</v>
      </c>
      <c r="K326" s="6">
        <v>45.14</v>
      </c>
      <c r="L326" s="6">
        <v>409.1</v>
      </c>
    </row>
    <row r="327" spans="1:12" s="66" customFormat="1" x14ac:dyDescent="0.25">
      <c r="A327" s="6" t="s">
        <v>113</v>
      </c>
      <c r="B327" s="12" t="s">
        <v>112</v>
      </c>
      <c r="C327" s="6">
        <v>30</v>
      </c>
      <c r="D327" s="6">
        <v>2.25</v>
      </c>
      <c r="E327" s="6">
        <v>4.5</v>
      </c>
      <c r="F327" s="6">
        <v>20.399999999999999</v>
      </c>
      <c r="G327" s="6">
        <v>132</v>
      </c>
      <c r="H327" s="6">
        <v>30</v>
      </c>
      <c r="I327" s="6">
        <v>2.25</v>
      </c>
      <c r="J327" s="6">
        <v>4.5</v>
      </c>
      <c r="K327" s="6">
        <v>20.399999999999999</v>
      </c>
      <c r="L327" s="6">
        <v>132</v>
      </c>
    </row>
    <row r="328" spans="1:12" s="87" customFormat="1" ht="15" customHeight="1" x14ac:dyDescent="0.25">
      <c r="A328" s="53">
        <v>410</v>
      </c>
      <c r="B328" s="10" t="s">
        <v>130</v>
      </c>
      <c r="C328" s="32">
        <v>150</v>
      </c>
      <c r="D328" s="32">
        <v>4.4999999999999998E-2</v>
      </c>
      <c r="E328" s="32">
        <v>0</v>
      </c>
      <c r="F328" s="32">
        <v>4.51</v>
      </c>
      <c r="G328" s="32">
        <v>18.239999999999998</v>
      </c>
      <c r="H328" s="32">
        <v>200</v>
      </c>
      <c r="I328" s="32">
        <v>0.06</v>
      </c>
      <c r="J328" s="32">
        <v>0</v>
      </c>
      <c r="K328" s="32">
        <v>6.02</v>
      </c>
      <c r="L328" s="32">
        <v>18.239999999999998</v>
      </c>
    </row>
    <row r="329" spans="1:12" s="66" customFormat="1" ht="15.75" customHeight="1" x14ac:dyDescent="0.25">
      <c r="A329" s="6"/>
      <c r="B329" s="11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87" customFormat="1" ht="15" customHeight="1" x14ac:dyDescent="0.25">
      <c r="A330" s="12" t="s">
        <v>111</v>
      </c>
      <c r="B330" s="12"/>
      <c r="C330" s="53">
        <f t="shared" ref="C330:L330" si="37">SUM(C326:C329)</f>
        <v>330</v>
      </c>
      <c r="D330" s="53">
        <f t="shared" si="37"/>
        <v>22.455000000000002</v>
      </c>
      <c r="E330" s="53">
        <f t="shared" si="37"/>
        <v>14.61</v>
      </c>
      <c r="F330" s="53">
        <f t="shared" si="37"/>
        <v>58.76</v>
      </c>
      <c r="G330" s="53">
        <f t="shared" si="37"/>
        <v>457.04</v>
      </c>
      <c r="H330" s="53">
        <f t="shared" si="37"/>
        <v>430</v>
      </c>
      <c r="I330" s="53">
        <f t="shared" si="37"/>
        <v>29.2</v>
      </c>
      <c r="J330" s="53">
        <f t="shared" si="37"/>
        <v>17.990000000000002</v>
      </c>
      <c r="K330" s="53">
        <f t="shared" si="37"/>
        <v>71.559999999999988</v>
      </c>
      <c r="L330" s="53">
        <f t="shared" si="37"/>
        <v>559.34</v>
      </c>
    </row>
    <row r="331" spans="1:12" s="87" customFormat="1" ht="15.75" customHeight="1" x14ac:dyDescent="0.25">
      <c r="A331" s="157" t="s">
        <v>131</v>
      </c>
      <c r="B331" s="122"/>
      <c r="C331" s="157">
        <f>C305+C318+C323+C330</f>
        <v>1276</v>
      </c>
      <c r="D331" s="122"/>
      <c r="E331" s="122"/>
      <c r="F331" s="122"/>
      <c r="G331" s="157">
        <f>G302+G303+G304+G308+G311+G312+G313+G314+G315+G317+G320+G321+G322+G326+G327+G328+G329</f>
        <v>1618.12</v>
      </c>
      <c r="H331" s="157">
        <f>H305+H318+H323+H330</f>
        <v>1597</v>
      </c>
      <c r="I331" s="122"/>
      <c r="J331" s="122"/>
      <c r="K331" s="122"/>
      <c r="L331" s="157">
        <f>L302+L303+L304+L308+L311+L312+L313+L314+L315+L317+L320+L321+L322+L326+L327+L328+L329</f>
        <v>1885.9199999999998</v>
      </c>
    </row>
    <row r="333" spans="1:12" s="66" customFormat="1" ht="15" hidden="1" customHeight="1" x14ac:dyDescent="0.25">
      <c r="A333" s="204"/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9"/>
    </row>
    <row r="334" spans="1:12" s="66" customFormat="1" ht="15" hidden="1" customHeight="1" x14ac:dyDescent="0.25">
      <c r="A334" s="207"/>
      <c r="B334" s="208"/>
      <c r="C334" s="208"/>
      <c r="D334" s="208"/>
      <c r="E334" s="208"/>
      <c r="F334" s="208"/>
      <c r="G334" s="208"/>
      <c r="H334" s="208"/>
      <c r="I334" s="208"/>
      <c r="J334" s="208"/>
      <c r="K334" s="208"/>
      <c r="L334" s="209"/>
    </row>
    <row r="335" spans="1:12" s="66" customFormat="1" ht="15.75" hidden="1" customHeight="1" x14ac:dyDescent="0.25">
      <c r="A335" s="6"/>
      <c r="B335" s="10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66" customFormat="1" ht="15.75" hidden="1" customHeight="1" x14ac:dyDescent="0.25">
      <c r="A336" s="6"/>
      <c r="B336" s="64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1:12" s="66" customFormat="1" ht="15.75" hidden="1" customHeight="1" x14ac:dyDescent="0.25">
      <c r="A337" s="6"/>
      <c r="B337" s="11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87" customFormat="1" ht="15" hidden="1" customHeight="1" x14ac:dyDescent="0.25">
      <c r="A338" s="48"/>
      <c r="B338" s="154"/>
      <c r="C338" s="53"/>
      <c r="D338" s="53"/>
      <c r="E338" s="53"/>
      <c r="F338" s="53"/>
      <c r="G338" s="53"/>
      <c r="H338" s="53"/>
      <c r="I338" s="53"/>
      <c r="J338" s="53"/>
      <c r="K338" s="53"/>
      <c r="L338" s="53"/>
    </row>
    <row r="339" spans="1:12" s="87" customFormat="1" ht="15" hidden="1" customHeight="1" x14ac:dyDescent="0.25">
      <c r="A339" s="155"/>
      <c r="B339" s="155"/>
      <c r="C339" s="155"/>
      <c r="D339" s="156"/>
      <c r="E339" s="156"/>
      <c r="F339" s="156"/>
      <c r="G339" s="156"/>
      <c r="H339" s="156"/>
      <c r="I339" s="156"/>
      <c r="J339" s="156"/>
      <c r="K339" s="156"/>
      <c r="L339" s="156"/>
    </row>
    <row r="340" spans="1:12" s="87" customFormat="1" ht="21" hidden="1" customHeight="1" x14ac:dyDescent="0.25">
      <c r="A340" s="229"/>
      <c r="B340" s="230"/>
      <c r="C340" s="230"/>
      <c r="D340" s="230"/>
      <c r="E340" s="230"/>
      <c r="F340" s="230"/>
      <c r="G340" s="230"/>
      <c r="H340" s="230"/>
      <c r="I340" s="230"/>
      <c r="J340" s="230"/>
      <c r="K340" s="230"/>
      <c r="L340" s="231"/>
    </row>
    <row r="341" spans="1:12" s="66" customFormat="1" hidden="1" x14ac:dyDescent="0.25">
      <c r="A341" s="6"/>
      <c r="B341" s="11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66" customFormat="1" ht="15.75" hidden="1" customHeight="1" x14ac:dyDescent="0.25">
      <c r="A342" s="6"/>
      <c r="B342" s="10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66" customFormat="1" hidden="1" x14ac:dyDescent="0.25">
      <c r="A343" s="6"/>
      <c r="B343" s="121"/>
      <c r="C343" s="3"/>
      <c r="D343" s="6"/>
      <c r="E343" s="6"/>
      <c r="F343" s="6"/>
      <c r="G343" s="6"/>
      <c r="H343" s="3"/>
      <c r="I343" s="6"/>
      <c r="J343" s="6"/>
      <c r="K343" s="6"/>
      <c r="L343" s="6"/>
    </row>
    <row r="344" spans="1:12" s="66" customFormat="1" ht="15.75" hidden="1" customHeight="1" x14ac:dyDescent="0.25">
      <c r="A344" s="6"/>
      <c r="B344" s="10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66" customFormat="1" hidden="1" x14ac:dyDescent="0.25">
      <c r="A345" s="6"/>
      <c r="B345" s="10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66" customFormat="1" hidden="1" x14ac:dyDescent="0.25">
      <c r="A346" s="6"/>
      <c r="B346" s="10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87" customFormat="1" ht="15" hidden="1" customHeight="1" x14ac:dyDescent="0.25">
      <c r="A347" s="48"/>
      <c r="B347" s="154"/>
      <c r="C347" s="53"/>
      <c r="D347" s="53"/>
      <c r="E347" s="53"/>
      <c r="F347" s="53"/>
      <c r="G347" s="53"/>
      <c r="H347" s="53"/>
      <c r="I347" s="53"/>
      <c r="J347" s="53"/>
      <c r="K347" s="53"/>
      <c r="L347" s="53"/>
    </row>
    <row r="348" spans="1:12" s="87" customFormat="1" ht="15" hidden="1" customHeight="1" x14ac:dyDescent="0.25">
      <c r="A348" s="155"/>
      <c r="B348" s="155"/>
      <c r="C348" s="155"/>
      <c r="D348" s="156"/>
      <c r="E348" s="156"/>
      <c r="F348" s="156"/>
      <c r="G348" s="156"/>
      <c r="H348" s="156"/>
      <c r="I348" s="156"/>
      <c r="J348" s="156"/>
      <c r="K348" s="156"/>
      <c r="L348" s="156"/>
    </row>
    <row r="349" spans="1:12" s="87" customFormat="1" ht="15" hidden="1" customHeight="1" x14ac:dyDescent="0.25">
      <c r="A349" s="229"/>
      <c r="B349" s="230"/>
      <c r="C349" s="230"/>
      <c r="D349" s="230"/>
      <c r="E349" s="230"/>
      <c r="F349" s="230"/>
      <c r="G349" s="230"/>
      <c r="H349" s="230"/>
      <c r="I349" s="230"/>
      <c r="J349" s="230"/>
      <c r="K349" s="230"/>
      <c r="L349" s="231"/>
    </row>
    <row r="350" spans="1:12" s="66" customFormat="1" hidden="1" x14ac:dyDescent="0.25">
      <c r="A350" s="6"/>
      <c r="B350" s="120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87" customFormat="1" ht="15" hidden="1" customHeight="1" x14ac:dyDescent="0.25">
      <c r="A351" s="48"/>
      <c r="B351" s="154"/>
      <c r="C351" s="53"/>
      <c r="D351" s="53"/>
      <c r="E351" s="53"/>
      <c r="F351" s="53"/>
      <c r="G351" s="53"/>
      <c r="H351" s="53"/>
      <c r="I351" s="53"/>
      <c r="J351" s="53"/>
      <c r="K351" s="53"/>
      <c r="L351" s="53"/>
    </row>
    <row r="352" spans="1:12" s="87" customFormat="1" ht="15" hidden="1" customHeight="1" x14ac:dyDescent="0.25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</row>
    <row r="353" spans="1:12" s="87" customFormat="1" ht="15" hidden="1" customHeight="1" x14ac:dyDescent="0.25">
      <c r="A353" s="229"/>
      <c r="B353" s="230"/>
      <c r="C353" s="230"/>
      <c r="D353" s="230"/>
      <c r="E353" s="230"/>
      <c r="F353" s="230"/>
      <c r="G353" s="230"/>
      <c r="H353" s="230"/>
      <c r="I353" s="230"/>
      <c r="J353" s="230"/>
      <c r="K353" s="230"/>
      <c r="L353" s="231"/>
    </row>
    <row r="354" spans="1:12" s="66" customFormat="1" hidden="1" x14ac:dyDescent="0.25">
      <c r="A354" s="6"/>
      <c r="B354" s="12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66" customFormat="1" ht="15.75" hidden="1" customHeight="1" x14ac:dyDescent="0.25">
      <c r="A355" s="39"/>
      <c r="B355" s="11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66" customFormat="1" ht="15.75" hidden="1" customHeight="1" x14ac:dyDescent="0.25">
      <c r="A356" s="6"/>
      <c r="B356" s="11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66" customFormat="1" ht="15.75" hidden="1" customHeight="1" x14ac:dyDescent="0.25">
      <c r="A357" s="6"/>
      <c r="B357" s="11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87" customFormat="1" ht="15" hidden="1" customHeight="1" x14ac:dyDescent="0.25">
      <c r="A358" s="12"/>
      <c r="B358" s="12"/>
      <c r="C358" s="53"/>
      <c r="D358" s="53"/>
      <c r="E358" s="53"/>
      <c r="F358" s="53"/>
      <c r="G358" s="53"/>
      <c r="H358" s="53"/>
      <c r="I358" s="53"/>
      <c r="J358" s="53"/>
      <c r="K358" s="53"/>
      <c r="L358" s="53"/>
    </row>
    <row r="359" spans="1:12" s="87" customFormat="1" ht="15" hidden="1" customHeight="1" x14ac:dyDescent="0.25">
      <c r="A359" s="157"/>
      <c r="B359" s="122"/>
      <c r="C359" s="157"/>
      <c r="D359" s="122"/>
      <c r="E359" s="122"/>
      <c r="F359" s="122"/>
      <c r="G359" s="157"/>
      <c r="H359" s="157"/>
      <c r="I359" s="122"/>
      <c r="J359" s="122"/>
      <c r="K359" s="122"/>
      <c r="L359" s="157"/>
    </row>
    <row r="360" spans="1:12" s="87" customFormat="1" hidden="1" x14ac:dyDescent="0.25"/>
    <row r="361" spans="1:12" s="87" customFormat="1" ht="15" hidden="1" customHeight="1" x14ac:dyDescent="0.25">
      <c r="A361" s="232"/>
      <c r="B361" s="230"/>
      <c r="C361" s="230"/>
      <c r="D361" s="230"/>
      <c r="E361" s="230"/>
      <c r="F361" s="230"/>
      <c r="G361" s="230"/>
      <c r="H361" s="230"/>
      <c r="I361" s="230"/>
      <c r="J361" s="230"/>
      <c r="K361" s="230"/>
      <c r="L361" s="231"/>
    </row>
    <row r="362" spans="1:12" s="87" customFormat="1" ht="15" hidden="1" customHeight="1" x14ac:dyDescent="0.25">
      <c r="A362" s="229"/>
      <c r="B362" s="230"/>
      <c r="C362" s="230"/>
      <c r="D362" s="230"/>
      <c r="E362" s="230"/>
      <c r="F362" s="230"/>
      <c r="G362" s="230"/>
      <c r="H362" s="230"/>
      <c r="I362" s="230"/>
      <c r="J362" s="230"/>
      <c r="K362" s="230"/>
      <c r="L362" s="231"/>
    </row>
    <row r="363" spans="1:12" s="66" customFormat="1" ht="15.75" hidden="1" customHeight="1" x14ac:dyDescent="0.25">
      <c r="A363" s="6"/>
      <c r="B363" s="11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66" customFormat="1" ht="15.75" hidden="1" customHeight="1" x14ac:dyDescent="0.25">
      <c r="A364" s="6"/>
      <c r="B364" s="64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 spans="1:12" s="66" customFormat="1" hidden="1" x14ac:dyDescent="0.25">
      <c r="A365" s="6"/>
      <c r="B365" s="10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87" customFormat="1" ht="15" hidden="1" customHeight="1" x14ac:dyDescent="0.25">
      <c r="A366" s="48"/>
      <c r="B366" s="154"/>
      <c r="C366" s="53"/>
      <c r="D366" s="53"/>
      <c r="E366" s="53"/>
      <c r="F366" s="53"/>
      <c r="G366" s="53"/>
      <c r="H366" s="53"/>
      <c r="I366" s="53"/>
      <c r="J366" s="53"/>
      <c r="K366" s="53"/>
      <c r="L366" s="53"/>
    </row>
    <row r="367" spans="1:12" s="87" customFormat="1" ht="15" hidden="1" customHeight="1" x14ac:dyDescent="0.25">
      <c r="A367" s="155"/>
      <c r="B367" s="155"/>
      <c r="C367" s="155"/>
      <c r="D367" s="156"/>
      <c r="E367" s="156"/>
      <c r="F367" s="156"/>
      <c r="G367" s="156"/>
      <c r="H367" s="156"/>
      <c r="I367" s="156"/>
      <c r="J367" s="156"/>
      <c r="K367" s="156"/>
      <c r="L367" s="156"/>
    </row>
    <row r="368" spans="1:12" s="87" customFormat="1" ht="15" hidden="1" customHeight="1" x14ac:dyDescent="0.25">
      <c r="A368" s="229"/>
      <c r="B368" s="230"/>
      <c r="C368" s="230"/>
      <c r="D368" s="230"/>
      <c r="E368" s="230"/>
      <c r="F368" s="230"/>
      <c r="G368" s="230"/>
      <c r="H368" s="230"/>
      <c r="I368" s="230"/>
      <c r="J368" s="230"/>
      <c r="K368" s="230"/>
      <c r="L368" s="231"/>
    </row>
    <row r="369" spans="1:12" s="66" customFormat="1" hidden="1" x14ac:dyDescent="0.25">
      <c r="A369" s="6"/>
      <c r="B369" s="11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66" customFormat="1" hidden="1" x14ac:dyDescent="0.25">
      <c r="A370" s="6"/>
      <c r="B370" s="12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 spans="1:12" s="66" customFormat="1" ht="15.75" hidden="1" customHeight="1" x14ac:dyDescent="0.25">
      <c r="A371" s="6"/>
      <c r="B371" s="11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66" customFormat="1" ht="15.75" hidden="1" customHeight="1" x14ac:dyDescent="0.25">
      <c r="A372" s="6"/>
      <c r="B372" s="8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66" customFormat="1" hidden="1" x14ac:dyDescent="0.25">
      <c r="A373" s="6"/>
      <c r="B373" s="10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66" customFormat="1" ht="15.75" hidden="1" customHeight="1" x14ac:dyDescent="0.25">
      <c r="A374" s="6"/>
      <c r="B374" s="11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66" customFormat="1" hidden="1" x14ac:dyDescent="0.25">
      <c r="A375" s="6"/>
      <c r="B375" s="10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87" customFormat="1" ht="15" hidden="1" customHeight="1" x14ac:dyDescent="0.25">
      <c r="A376" s="48"/>
      <c r="B376" s="154"/>
      <c r="C376" s="53"/>
      <c r="D376" s="53"/>
      <c r="E376" s="53"/>
      <c r="F376" s="53"/>
      <c r="G376" s="53"/>
      <c r="H376" s="53"/>
      <c r="I376" s="53"/>
      <c r="J376" s="53"/>
      <c r="K376" s="53"/>
      <c r="L376" s="53"/>
    </row>
    <row r="377" spans="1:12" s="87" customFormat="1" ht="15" hidden="1" customHeight="1" x14ac:dyDescent="0.25">
      <c r="A377" s="155"/>
      <c r="B377" s="155"/>
      <c r="C377" s="155"/>
      <c r="D377" s="156"/>
      <c r="E377" s="156"/>
      <c r="F377" s="156"/>
      <c r="G377" s="156"/>
      <c r="H377" s="156"/>
      <c r="I377" s="156"/>
      <c r="J377" s="156"/>
      <c r="K377" s="156"/>
      <c r="L377" s="156"/>
    </row>
    <row r="378" spans="1:12" s="87" customFormat="1" ht="15" hidden="1" customHeight="1" x14ac:dyDescent="0.25">
      <c r="A378" s="229"/>
      <c r="B378" s="230"/>
      <c r="C378" s="230"/>
      <c r="D378" s="230"/>
      <c r="E378" s="230"/>
      <c r="F378" s="230"/>
      <c r="G378" s="230"/>
      <c r="H378" s="230"/>
      <c r="I378" s="230"/>
      <c r="J378" s="230"/>
      <c r="K378" s="230"/>
      <c r="L378" s="231"/>
    </row>
    <row r="379" spans="1:12" s="66" customFormat="1" ht="15.75" hidden="1" customHeight="1" x14ac:dyDescent="0.25">
      <c r="A379" s="6"/>
      <c r="B379" s="59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 spans="1:12" s="87" customFormat="1" hidden="1" x14ac:dyDescent="0.25">
      <c r="A380" s="53"/>
      <c r="B380" s="11"/>
      <c r="C380" s="32"/>
      <c r="D380" s="32"/>
      <c r="E380" s="32"/>
      <c r="F380" s="32"/>
      <c r="G380" s="32"/>
      <c r="H380" s="32"/>
      <c r="I380" s="32"/>
      <c r="J380" s="32"/>
      <c r="K380" s="32"/>
      <c r="L380" s="32"/>
    </row>
    <row r="381" spans="1:12" s="66" customFormat="1" hidden="1" x14ac:dyDescent="0.25">
      <c r="A381" s="6"/>
      <c r="B381" s="12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 spans="1:12" s="87" customFormat="1" ht="15" hidden="1" customHeight="1" x14ac:dyDescent="0.25">
      <c r="A382" s="48"/>
      <c r="B382" s="154"/>
      <c r="C382" s="32"/>
      <c r="D382" s="53"/>
      <c r="E382" s="53"/>
      <c r="F382" s="53"/>
      <c r="G382" s="53"/>
      <c r="H382" s="32"/>
      <c r="I382" s="53"/>
      <c r="J382" s="53"/>
      <c r="K382" s="53"/>
      <c r="L382" s="53"/>
    </row>
    <row r="383" spans="1:12" s="87" customFormat="1" ht="15" hidden="1" customHeight="1" x14ac:dyDescent="0.25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</row>
    <row r="384" spans="1:12" s="87" customFormat="1" ht="15" hidden="1" customHeight="1" x14ac:dyDescent="0.25">
      <c r="A384" s="229"/>
      <c r="B384" s="230"/>
      <c r="C384" s="230"/>
      <c r="D384" s="230"/>
      <c r="E384" s="230"/>
      <c r="F384" s="230"/>
      <c r="G384" s="230"/>
      <c r="H384" s="230"/>
      <c r="I384" s="230"/>
      <c r="J384" s="230"/>
      <c r="K384" s="230"/>
      <c r="L384" s="231"/>
    </row>
    <row r="385" spans="1:12" s="66" customFormat="1" ht="15.75" hidden="1" customHeight="1" x14ac:dyDescent="0.25">
      <c r="A385" s="6"/>
      <c r="B385" s="11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66" customFormat="1" ht="15.75" hidden="1" customHeight="1" x14ac:dyDescent="0.25">
      <c r="A386" s="6"/>
      <c r="B386" s="12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 spans="1:12" s="66" customFormat="1" hidden="1" x14ac:dyDescent="0.25">
      <c r="A387" s="6"/>
      <c r="B387" s="10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66" customFormat="1" ht="15.75" hidden="1" customHeight="1" x14ac:dyDescent="0.25">
      <c r="A388" s="6"/>
      <c r="B388" s="12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 spans="1:12" s="66" customFormat="1" ht="15.75" hidden="1" customHeight="1" x14ac:dyDescent="0.25">
      <c r="A389" s="6"/>
      <c r="B389" s="12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 spans="1:12" s="87" customFormat="1" ht="15" hidden="1" customHeight="1" x14ac:dyDescent="0.25">
      <c r="A390" s="12"/>
      <c r="B390" s="12"/>
      <c r="C390" s="53"/>
      <c r="D390" s="53"/>
      <c r="E390" s="53"/>
      <c r="F390" s="53"/>
      <c r="G390" s="53"/>
      <c r="H390" s="53"/>
      <c r="I390" s="53"/>
      <c r="J390" s="53"/>
      <c r="K390" s="53"/>
      <c r="L390" s="53"/>
    </row>
    <row r="391" spans="1:12" s="87" customFormat="1" ht="15" hidden="1" customHeight="1" x14ac:dyDescent="0.25">
      <c r="A391" s="157"/>
      <c r="B391" s="122"/>
      <c r="C391" s="157"/>
      <c r="D391" s="122"/>
      <c r="E391" s="122"/>
      <c r="F391" s="122"/>
      <c r="G391" s="157"/>
      <c r="H391" s="157"/>
      <c r="I391" s="122"/>
      <c r="J391" s="122"/>
      <c r="K391" s="122"/>
      <c r="L391" s="157"/>
    </row>
    <row r="392" spans="1:12" s="87" customFormat="1" hidden="1" x14ac:dyDescent="0.25"/>
    <row r="393" spans="1:12" s="87" customFormat="1" ht="18.75" customHeight="1" x14ac:dyDescent="0.25">
      <c r="A393" s="236" t="s">
        <v>174</v>
      </c>
      <c r="B393" s="236"/>
      <c r="C393" s="236"/>
      <c r="D393" s="236"/>
      <c r="E393" s="157"/>
      <c r="F393" s="157"/>
      <c r="G393" s="157">
        <f>(G39+G72+G104+G136+G168+G200+G233+G266+G298+G331)/10</f>
        <v>1495.5070000000001</v>
      </c>
      <c r="H393" s="122"/>
      <c r="I393" s="157"/>
      <c r="J393" s="157"/>
      <c r="K393" s="157"/>
      <c r="L393" s="157">
        <f>(L39+L72+L104+L136+L168+L200+L233+L266+L298+L331)/10</f>
        <v>1746.155</v>
      </c>
    </row>
    <row r="394" spans="1:12" s="87" customFormat="1" ht="18.75" customHeight="1" x14ac:dyDescent="0.25">
      <c r="A394" s="157"/>
      <c r="B394" s="122"/>
      <c r="C394" s="157"/>
      <c r="D394" s="122"/>
      <c r="E394" s="122"/>
      <c r="F394" s="122"/>
      <c r="G394" s="157"/>
      <c r="H394" s="157"/>
      <c r="I394" s="122"/>
      <c r="J394" s="122"/>
      <c r="K394" s="122"/>
      <c r="L394" s="157"/>
    </row>
    <row r="395" spans="1:12" s="87" customFormat="1" x14ac:dyDescent="0.25">
      <c r="A395" s="158"/>
      <c r="B395" s="158"/>
      <c r="C395" s="158"/>
      <c r="D395" s="158"/>
      <c r="E395" s="122"/>
      <c r="F395" s="122"/>
      <c r="G395" s="157"/>
      <c r="H395" s="122"/>
      <c r="I395" s="122"/>
      <c r="J395" s="122"/>
      <c r="K395" s="122"/>
      <c r="L395" s="157"/>
    </row>
    <row r="396" spans="1:12" s="87" customFormat="1" ht="15" customHeight="1" x14ac:dyDescent="0.25">
      <c r="A396" s="237" t="s">
        <v>203</v>
      </c>
      <c r="B396" s="237"/>
      <c r="C396" s="237"/>
      <c r="D396" s="237"/>
      <c r="E396" s="237"/>
      <c r="F396" s="237"/>
      <c r="G396" s="237"/>
      <c r="H396" s="237"/>
      <c r="I396" s="237"/>
      <c r="J396" s="237"/>
      <c r="K396" s="237"/>
      <c r="L396" s="237"/>
    </row>
    <row r="397" spans="1:12" s="87" customFormat="1" ht="28.5" customHeight="1" x14ac:dyDescent="0.25">
      <c r="A397" s="237" t="s">
        <v>204</v>
      </c>
      <c r="B397" s="237"/>
      <c r="C397" s="237"/>
      <c r="D397" s="237"/>
      <c r="E397" s="237"/>
      <c r="F397" s="237"/>
      <c r="G397" s="237"/>
      <c r="H397" s="237"/>
      <c r="I397" s="237"/>
      <c r="J397" s="237"/>
      <c r="K397" s="237"/>
      <c r="L397" s="237"/>
    </row>
    <row r="398" spans="1:12" s="87" customFormat="1" x14ac:dyDescent="0.25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</row>
    <row r="399" spans="1:12" s="87" customFormat="1" ht="15" hidden="1" customHeight="1" x14ac:dyDescent="0.25">
      <c r="A399" s="48"/>
      <c r="B399" s="154"/>
      <c r="C399" s="53"/>
      <c r="D399" s="53"/>
      <c r="E399" s="53"/>
      <c r="F399" s="53"/>
      <c r="G399" s="53"/>
      <c r="H399" s="53"/>
      <c r="I399" s="53"/>
      <c r="J399" s="53"/>
      <c r="K399" s="53"/>
      <c r="L399" s="53"/>
    </row>
    <row r="400" spans="1:12" s="87" customFormat="1" ht="15" hidden="1" customHeight="1" x14ac:dyDescent="0.25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</row>
    <row r="401" spans="1:12" s="87" customFormat="1" ht="15" hidden="1" customHeight="1" x14ac:dyDescent="0.25">
      <c r="A401" s="229"/>
      <c r="B401" s="230"/>
      <c r="C401" s="230"/>
      <c r="D401" s="230"/>
      <c r="E401" s="230"/>
      <c r="F401" s="230"/>
      <c r="G401" s="230"/>
      <c r="H401" s="230"/>
      <c r="I401" s="230"/>
      <c r="J401" s="230"/>
      <c r="K401" s="230"/>
      <c r="L401" s="231"/>
    </row>
    <row r="402" spans="1:12" s="66" customFormat="1" ht="15" hidden="1" customHeight="1" x14ac:dyDescent="0.25">
      <c r="A402" s="6"/>
      <c r="B402" s="48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 spans="1:12" s="66" customFormat="1" ht="15.75" hidden="1" customHeight="1" x14ac:dyDescent="0.25">
      <c r="A403" s="6"/>
      <c r="B403" s="12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 spans="1:12" s="66" customFormat="1" ht="15" hidden="1" customHeight="1" x14ac:dyDescent="0.25">
      <c r="A404" s="6"/>
      <c r="B404" s="10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66" customFormat="1" ht="15" hidden="1" customHeight="1" x14ac:dyDescent="0.25">
      <c r="A405" s="6"/>
      <c r="B405" s="10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87" customFormat="1" ht="15" hidden="1" customHeight="1" x14ac:dyDescent="0.25">
      <c r="A406" s="12"/>
      <c r="B406" s="12"/>
      <c r="C406" s="53"/>
      <c r="D406" s="53"/>
      <c r="E406" s="53"/>
      <c r="F406" s="53"/>
      <c r="G406" s="53"/>
      <c r="H406" s="53"/>
      <c r="I406" s="53"/>
      <c r="J406" s="53"/>
      <c r="K406" s="53"/>
      <c r="L406" s="53"/>
    </row>
    <row r="407" spans="1:12" s="87" customFormat="1" ht="15" hidden="1" customHeight="1" x14ac:dyDescent="0.25">
      <c r="A407" s="157"/>
      <c r="B407" s="122"/>
      <c r="C407" s="157"/>
      <c r="D407" s="122"/>
      <c r="E407" s="122"/>
      <c r="F407" s="122"/>
      <c r="G407" s="157"/>
      <c r="H407" s="157"/>
      <c r="I407" s="122"/>
      <c r="J407" s="122"/>
      <c r="K407" s="122"/>
      <c r="L407" s="157"/>
    </row>
    <row r="408" spans="1:12" s="87" customFormat="1" ht="15" hidden="1" customHeight="1" x14ac:dyDescent="0.25">
      <c r="A408" s="236"/>
      <c r="B408" s="236"/>
      <c r="C408" s="236"/>
      <c r="D408" s="236"/>
      <c r="E408" s="157"/>
      <c r="F408" s="157"/>
      <c r="G408" s="159"/>
      <c r="H408" s="122"/>
      <c r="I408" s="157"/>
      <c r="J408" s="157"/>
      <c r="K408" s="157"/>
      <c r="L408" s="157"/>
    </row>
    <row r="409" spans="1:12" s="87" customFormat="1" ht="15" hidden="1" customHeight="1" x14ac:dyDescent="0.25">
      <c r="A409" s="157"/>
      <c r="B409" s="122"/>
      <c r="C409" s="157"/>
      <c r="D409" s="122"/>
      <c r="E409" s="122"/>
      <c r="F409" s="122"/>
      <c r="G409" s="157"/>
      <c r="H409" s="157"/>
      <c r="I409" s="122"/>
      <c r="J409" s="122"/>
      <c r="K409" s="122"/>
      <c r="L409" s="157"/>
    </row>
    <row r="410" spans="1:12" s="87" customFormat="1" ht="15" hidden="1" customHeight="1" x14ac:dyDescent="0.25">
      <c r="A410" s="158"/>
      <c r="B410" s="158"/>
      <c r="C410" s="158"/>
      <c r="D410" s="158"/>
      <c r="E410" s="122"/>
      <c r="F410" s="122"/>
      <c r="G410" s="157"/>
      <c r="H410" s="122"/>
      <c r="I410" s="122"/>
      <c r="J410" s="122"/>
      <c r="K410" s="122"/>
      <c r="L410" s="157"/>
    </row>
    <row r="411" spans="1:12" s="87" customFormat="1" ht="15" hidden="1" customHeight="1" x14ac:dyDescent="0.25">
      <c r="A411" s="237"/>
      <c r="B411" s="237"/>
      <c r="C411" s="237"/>
      <c r="D411" s="237"/>
      <c r="E411" s="237"/>
      <c r="F411" s="237"/>
      <c r="G411" s="237"/>
      <c r="H411" s="237"/>
      <c r="I411" s="237"/>
      <c r="J411" s="237"/>
      <c r="K411" s="237"/>
      <c r="L411" s="237"/>
    </row>
    <row r="412" spans="1:12" s="87" customFormat="1" ht="28.5" hidden="1" customHeight="1" x14ac:dyDescent="0.25">
      <c r="A412" s="237"/>
      <c r="B412" s="237"/>
      <c r="C412" s="237"/>
      <c r="D412" s="237"/>
      <c r="E412" s="237"/>
      <c r="F412" s="237"/>
      <c r="G412" s="237"/>
      <c r="H412" s="237"/>
      <c r="I412" s="237"/>
      <c r="J412" s="237"/>
      <c r="K412" s="237"/>
      <c r="L412" s="237"/>
    </row>
    <row r="413" spans="1:12" s="87" customFormat="1" x14ac:dyDescent="0.25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</row>
    <row r="414" spans="1:12" s="87" customFormat="1" x14ac:dyDescent="0.25">
      <c r="A414" s="238" t="s">
        <v>287</v>
      </c>
      <c r="B414" s="238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</row>
    <row r="439" spans="1:12" ht="1.5" customHeight="1" x14ac:dyDescent="0.25"/>
    <row r="440" spans="1:12" s="87" customFormat="1" ht="18.75" customHeight="1" x14ac:dyDescent="0.25">
      <c r="A440" s="236"/>
      <c r="B440" s="236"/>
      <c r="C440" s="236"/>
      <c r="D440" s="236"/>
      <c r="E440" s="157"/>
      <c r="F440" s="157"/>
      <c r="G440" s="157"/>
      <c r="H440" s="122"/>
      <c r="I440" s="157"/>
      <c r="J440" s="157"/>
      <c r="K440" s="157"/>
      <c r="L440" s="157"/>
    </row>
    <row r="441" spans="1:12" s="87" customFormat="1" ht="18.75" customHeight="1" x14ac:dyDescent="0.25">
      <c r="A441" s="157"/>
      <c r="B441" s="122"/>
      <c r="C441" s="157"/>
      <c r="D441" s="122"/>
      <c r="E441" s="122"/>
      <c r="F441" s="122"/>
      <c r="G441" s="157"/>
      <c r="H441" s="157"/>
      <c r="I441" s="122"/>
      <c r="J441" s="122"/>
      <c r="K441" s="122"/>
      <c r="L441" s="157"/>
    </row>
    <row r="442" spans="1:12" s="87" customFormat="1" x14ac:dyDescent="0.25">
      <c r="A442" s="158"/>
      <c r="B442" s="158"/>
      <c r="C442" s="158"/>
      <c r="D442" s="158"/>
      <c r="E442" s="122"/>
      <c r="F442" s="122"/>
      <c r="G442" s="157"/>
      <c r="H442" s="122"/>
      <c r="I442" s="122"/>
      <c r="J442" s="122"/>
      <c r="K442" s="122"/>
      <c r="L442" s="157"/>
    </row>
    <row r="443" spans="1:12" s="87" customFormat="1" ht="15" customHeight="1" x14ac:dyDescent="0.25">
      <c r="A443" s="237"/>
      <c r="B443" s="237"/>
      <c r="C443" s="237"/>
      <c r="D443" s="237"/>
      <c r="E443" s="237"/>
      <c r="F443" s="237"/>
      <c r="G443" s="237"/>
      <c r="H443" s="237"/>
      <c r="I443" s="237"/>
      <c r="J443" s="237"/>
      <c r="K443" s="237"/>
      <c r="L443" s="237"/>
    </row>
    <row r="444" spans="1:12" s="87" customFormat="1" ht="28.5" customHeight="1" x14ac:dyDescent="0.25">
      <c r="A444" s="237"/>
      <c r="B444" s="237"/>
      <c r="C444" s="237"/>
      <c r="D444" s="237"/>
      <c r="E444" s="237"/>
      <c r="F444" s="237"/>
      <c r="G444" s="237"/>
      <c r="H444" s="237"/>
      <c r="I444" s="237"/>
      <c r="J444" s="237"/>
      <c r="K444" s="237"/>
      <c r="L444" s="237"/>
    </row>
    <row r="445" spans="1:12" s="87" customFormat="1" x14ac:dyDescent="0.25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</row>
    <row r="446" spans="1:12" s="87" customFormat="1" ht="15" hidden="1" customHeight="1" x14ac:dyDescent="0.25">
      <c r="A446" s="48"/>
      <c r="B446" s="154"/>
      <c r="C446" s="53"/>
      <c r="D446" s="53"/>
      <c r="E446" s="53"/>
      <c r="F446" s="53"/>
      <c r="G446" s="53"/>
      <c r="H446" s="53"/>
      <c r="I446" s="53"/>
      <c r="J446" s="53"/>
      <c r="K446" s="53"/>
      <c r="L446" s="53"/>
    </row>
    <row r="447" spans="1:12" s="87" customFormat="1" ht="15" hidden="1" customHeight="1" x14ac:dyDescent="0.25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</row>
    <row r="448" spans="1:12" s="87" customFormat="1" ht="15" hidden="1" customHeight="1" x14ac:dyDescent="0.25">
      <c r="A448" s="229"/>
      <c r="B448" s="230"/>
      <c r="C448" s="230"/>
      <c r="D448" s="230"/>
      <c r="E448" s="230"/>
      <c r="F448" s="230"/>
      <c r="G448" s="230"/>
      <c r="H448" s="230"/>
      <c r="I448" s="230"/>
      <c r="J448" s="230"/>
      <c r="K448" s="230"/>
      <c r="L448" s="231"/>
    </row>
    <row r="449" spans="1:12" s="66" customFormat="1" ht="15" hidden="1" customHeight="1" x14ac:dyDescent="0.25">
      <c r="A449" s="6"/>
      <c r="B449" s="48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 spans="1:12" s="66" customFormat="1" ht="15.75" hidden="1" customHeight="1" x14ac:dyDescent="0.25">
      <c r="A450" s="6"/>
      <c r="B450" s="12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 spans="1:12" s="66" customFormat="1" ht="15" hidden="1" customHeight="1" x14ac:dyDescent="0.25">
      <c r="A451" s="6"/>
      <c r="B451" s="10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66" customFormat="1" ht="15" hidden="1" customHeight="1" x14ac:dyDescent="0.25">
      <c r="A452" s="6"/>
      <c r="B452" s="10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87" customFormat="1" ht="15" hidden="1" customHeight="1" x14ac:dyDescent="0.25">
      <c r="A453" s="12"/>
      <c r="B453" s="12"/>
      <c r="C453" s="53"/>
      <c r="D453" s="53"/>
      <c r="E453" s="53"/>
      <c r="F453" s="53"/>
      <c r="G453" s="53"/>
      <c r="H453" s="53"/>
      <c r="I453" s="53"/>
      <c r="J453" s="53"/>
      <c r="K453" s="53"/>
      <c r="L453" s="53"/>
    </row>
    <row r="454" spans="1:12" s="87" customFormat="1" ht="15" hidden="1" customHeight="1" x14ac:dyDescent="0.25">
      <c r="A454" s="157"/>
      <c r="B454" s="122"/>
      <c r="C454" s="157"/>
      <c r="D454" s="122"/>
      <c r="E454" s="122"/>
      <c r="F454" s="122"/>
      <c r="G454" s="157"/>
      <c r="H454" s="157"/>
      <c r="I454" s="122"/>
      <c r="J454" s="122"/>
      <c r="K454" s="122"/>
      <c r="L454" s="157"/>
    </row>
    <row r="455" spans="1:12" s="87" customFormat="1" ht="15" hidden="1" customHeight="1" x14ac:dyDescent="0.25">
      <c r="A455" s="236"/>
      <c r="B455" s="236"/>
      <c r="C455" s="236"/>
      <c r="D455" s="236"/>
      <c r="E455" s="157"/>
      <c r="F455" s="157"/>
      <c r="G455" s="159"/>
      <c r="H455" s="122"/>
      <c r="I455" s="157"/>
      <c r="J455" s="157"/>
      <c r="K455" s="157"/>
      <c r="L455" s="157"/>
    </row>
    <row r="456" spans="1:12" s="87" customFormat="1" ht="15" hidden="1" customHeight="1" x14ac:dyDescent="0.25">
      <c r="A456" s="157"/>
      <c r="B456" s="122"/>
      <c r="C456" s="157"/>
      <c r="D456" s="122"/>
      <c r="E456" s="122"/>
      <c r="F456" s="122"/>
      <c r="G456" s="157"/>
      <c r="H456" s="157"/>
      <c r="I456" s="122"/>
      <c r="J456" s="122"/>
      <c r="K456" s="122"/>
      <c r="L456" s="157"/>
    </row>
    <row r="457" spans="1:12" s="87" customFormat="1" ht="15" hidden="1" customHeight="1" x14ac:dyDescent="0.25">
      <c r="A457" s="158"/>
      <c r="B457" s="158"/>
      <c r="C457" s="158"/>
      <c r="D457" s="158"/>
      <c r="E457" s="122"/>
      <c r="F457" s="122"/>
      <c r="G457" s="157"/>
      <c r="H457" s="122"/>
      <c r="I457" s="122"/>
      <c r="J457" s="122"/>
      <c r="K457" s="122"/>
      <c r="L457" s="157"/>
    </row>
    <row r="458" spans="1:12" s="87" customFormat="1" ht="15" hidden="1" customHeight="1" x14ac:dyDescent="0.25">
      <c r="A458" s="237"/>
      <c r="B458" s="237"/>
      <c r="C458" s="237"/>
      <c r="D458" s="237"/>
      <c r="E458" s="237"/>
      <c r="F458" s="237"/>
      <c r="G458" s="237"/>
      <c r="H458" s="237"/>
      <c r="I458" s="237"/>
      <c r="J458" s="237"/>
      <c r="K458" s="237"/>
      <c r="L458" s="237"/>
    </row>
    <row r="459" spans="1:12" s="87" customFormat="1" ht="28.5" hidden="1" customHeight="1" x14ac:dyDescent="0.25">
      <c r="A459" s="237"/>
      <c r="B459" s="237"/>
      <c r="C459" s="237"/>
      <c r="D459" s="237"/>
      <c r="E459" s="237"/>
      <c r="F459" s="237"/>
      <c r="G459" s="237"/>
      <c r="H459" s="237"/>
      <c r="I459" s="237"/>
      <c r="J459" s="237"/>
      <c r="K459" s="237"/>
      <c r="L459" s="237"/>
    </row>
    <row r="460" spans="1:12" s="87" customFormat="1" x14ac:dyDescent="0.25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</row>
    <row r="461" spans="1:12" s="87" customFormat="1" x14ac:dyDescent="0.25">
      <c r="A461" s="238"/>
      <c r="B461" s="238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</row>
  </sheetData>
  <mergeCells count="90">
    <mergeCell ref="A461:B461"/>
    <mergeCell ref="A307:L307"/>
    <mergeCell ref="A325:L325"/>
    <mergeCell ref="A444:L444"/>
    <mergeCell ref="A448:L448"/>
    <mergeCell ref="A455:D455"/>
    <mergeCell ref="A458:L458"/>
    <mergeCell ref="A459:L459"/>
    <mergeCell ref="A440:D440"/>
    <mergeCell ref="A443:L443"/>
    <mergeCell ref="A361:L361"/>
    <mergeCell ref="A362:L362"/>
    <mergeCell ref="A368:L368"/>
    <mergeCell ref="A378:L378"/>
    <mergeCell ref="A384:L384"/>
    <mergeCell ref="A333:L333"/>
    <mergeCell ref="A171:L171"/>
    <mergeCell ref="A177:L177"/>
    <mergeCell ref="A180:L180"/>
    <mergeCell ref="A195:L195"/>
    <mergeCell ref="A170:L170"/>
    <mergeCell ref="A227:L227"/>
    <mergeCell ref="A190:L190"/>
    <mergeCell ref="A202:L202"/>
    <mergeCell ref="A203:L203"/>
    <mergeCell ref="A210:L210"/>
    <mergeCell ref="A213:L213"/>
    <mergeCell ref="A223:L223"/>
    <mergeCell ref="A20:L20"/>
    <mergeCell ref="A106:L106"/>
    <mergeCell ref="A33:L33"/>
    <mergeCell ref="A83:L83"/>
    <mergeCell ref="A66:L66"/>
    <mergeCell ref="A74:L74"/>
    <mergeCell ref="A75:L75"/>
    <mergeCell ref="A93:L93"/>
    <mergeCell ref="A29:L29"/>
    <mergeCell ref="A41:L41"/>
    <mergeCell ref="A42:L42"/>
    <mergeCell ref="A50:L50"/>
    <mergeCell ref="A60:L60"/>
    <mergeCell ref="A98:L98"/>
    <mergeCell ref="B8:K8"/>
    <mergeCell ref="C9:G9"/>
    <mergeCell ref="H9:L9"/>
    <mergeCell ref="A11:L11"/>
    <mergeCell ref="A12:L12"/>
    <mergeCell ref="H2:K2"/>
    <mergeCell ref="H3:J3"/>
    <mergeCell ref="H4:K4"/>
    <mergeCell ref="H5:K5"/>
    <mergeCell ref="B7:K7"/>
    <mergeCell ref="A107:L107"/>
    <mergeCell ref="A115:L115"/>
    <mergeCell ref="A125:L125"/>
    <mergeCell ref="A128:C128"/>
    <mergeCell ref="A162:L162"/>
    <mergeCell ref="A130:L130"/>
    <mergeCell ref="A138:L138"/>
    <mergeCell ref="A139:L139"/>
    <mergeCell ref="A148:L148"/>
    <mergeCell ref="A158:L158"/>
    <mergeCell ref="A300:L300"/>
    <mergeCell ref="A301:L301"/>
    <mergeCell ref="A310:L310"/>
    <mergeCell ref="A323:B323"/>
    <mergeCell ref="A235:L235"/>
    <mergeCell ref="A243:L243"/>
    <mergeCell ref="A246:L246"/>
    <mergeCell ref="A261:L261"/>
    <mergeCell ref="A268:L268"/>
    <mergeCell ref="A236:L236"/>
    <mergeCell ref="A256:L256"/>
    <mergeCell ref="A269:L269"/>
    <mergeCell ref="A275:L275"/>
    <mergeCell ref="A278:L278"/>
    <mergeCell ref="A287:L287"/>
    <mergeCell ref="A292:L292"/>
    <mergeCell ref="A334:L334"/>
    <mergeCell ref="A340:L340"/>
    <mergeCell ref="A349:L349"/>
    <mergeCell ref="A353:L353"/>
    <mergeCell ref="A411:L411"/>
    <mergeCell ref="A412:L412"/>
    <mergeCell ref="A414:B414"/>
    <mergeCell ref="A393:D393"/>
    <mergeCell ref="A396:L396"/>
    <mergeCell ref="A397:L397"/>
    <mergeCell ref="A401:L401"/>
    <mergeCell ref="A408:D408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347"/>
  <sheetViews>
    <sheetView topLeftCell="A200" workbookViewId="0">
      <selection activeCell="P224" sqref="P224"/>
    </sheetView>
  </sheetViews>
  <sheetFormatPr defaultRowHeight="15" x14ac:dyDescent="0.25"/>
  <cols>
    <col min="2" max="2" width="26.42578125" customWidth="1"/>
  </cols>
  <sheetData>
    <row r="1" spans="1:12" s="66" customFormat="1" x14ac:dyDescent="0.25">
      <c r="A1" s="57" t="s">
        <v>223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66" customFormat="1" x14ac:dyDescent="0.25">
      <c r="A2" s="57"/>
      <c r="B2" s="57"/>
      <c r="C2" s="57"/>
      <c r="D2" s="57"/>
      <c r="E2" s="57"/>
      <c r="F2" s="57"/>
      <c r="G2" s="57"/>
      <c r="H2" s="210" t="s">
        <v>267</v>
      </c>
      <c r="I2" s="210"/>
      <c r="J2" s="210"/>
      <c r="K2" s="210"/>
      <c r="L2" s="57"/>
    </row>
    <row r="3" spans="1:12" s="66" customFormat="1" x14ac:dyDescent="0.25">
      <c r="A3" s="57"/>
      <c r="B3" s="57"/>
      <c r="C3" s="57"/>
      <c r="D3" s="57"/>
      <c r="E3" s="57"/>
      <c r="F3" s="57"/>
      <c r="G3" s="57"/>
      <c r="H3" s="210" t="s">
        <v>122</v>
      </c>
      <c r="I3" s="210"/>
      <c r="J3" s="210"/>
      <c r="K3" s="57"/>
      <c r="L3" s="57"/>
    </row>
    <row r="4" spans="1:12" s="66" customFormat="1" x14ac:dyDescent="0.25">
      <c r="A4" s="57"/>
      <c r="B4" s="57"/>
      <c r="C4" s="57"/>
      <c r="D4" s="57"/>
      <c r="E4" s="57"/>
      <c r="F4" s="57"/>
      <c r="G4" s="57"/>
      <c r="H4" s="210" t="s">
        <v>120</v>
      </c>
      <c r="I4" s="210"/>
      <c r="J4" s="210"/>
      <c r="K4" s="210"/>
      <c r="L4" s="57"/>
    </row>
    <row r="5" spans="1:12" s="66" customFormat="1" x14ac:dyDescent="0.25">
      <c r="A5" s="57"/>
      <c r="B5" s="57"/>
      <c r="C5" s="57"/>
      <c r="D5" s="57"/>
      <c r="E5" s="57"/>
      <c r="F5" s="57"/>
      <c r="G5" s="57"/>
      <c r="H5" s="210" t="s">
        <v>285</v>
      </c>
      <c r="I5" s="210"/>
      <c r="J5" s="210"/>
      <c r="K5" s="210"/>
      <c r="L5" s="57"/>
    </row>
    <row r="6" spans="1:12" s="66" customFormat="1" x14ac:dyDescent="0.25">
      <c r="A6" s="57"/>
      <c r="B6" s="57"/>
      <c r="C6" s="57"/>
      <c r="D6" s="57"/>
      <c r="E6" s="57"/>
      <c r="F6" s="57"/>
      <c r="G6" s="57"/>
      <c r="H6" s="58"/>
      <c r="I6" s="58"/>
      <c r="J6" s="58"/>
      <c r="K6" s="58"/>
      <c r="L6" s="57"/>
    </row>
    <row r="7" spans="1:12" s="161" customFormat="1" ht="15.75" x14ac:dyDescent="0.25">
      <c r="A7" s="160"/>
      <c r="B7" s="244" t="s">
        <v>305</v>
      </c>
      <c r="C7" s="244"/>
      <c r="D7" s="244"/>
      <c r="E7" s="244"/>
      <c r="F7" s="244"/>
      <c r="G7" s="244"/>
      <c r="H7" s="244"/>
      <c r="I7" s="244"/>
      <c r="J7" s="244"/>
      <c r="K7" s="244"/>
      <c r="L7" s="160"/>
    </row>
    <row r="8" spans="1:12" s="161" customFormat="1" ht="20.25" customHeight="1" x14ac:dyDescent="0.25">
      <c r="A8" s="160"/>
      <c r="B8" s="244" t="s">
        <v>300</v>
      </c>
      <c r="C8" s="245"/>
      <c r="D8" s="245"/>
      <c r="E8" s="245"/>
      <c r="F8" s="245"/>
      <c r="G8" s="245"/>
      <c r="H8" s="245"/>
      <c r="I8" s="245"/>
      <c r="J8" s="245"/>
      <c r="K8" s="245"/>
      <c r="L8" s="160"/>
    </row>
    <row r="9" spans="1:12" s="66" customFormat="1" x14ac:dyDescent="0.25">
      <c r="A9" s="6"/>
      <c r="B9" s="59"/>
      <c r="C9" s="216" t="s">
        <v>6</v>
      </c>
      <c r="D9" s="217"/>
      <c r="E9" s="217"/>
      <c r="F9" s="217"/>
      <c r="G9" s="218"/>
      <c r="H9" s="219" t="s">
        <v>7</v>
      </c>
      <c r="I9" s="219"/>
      <c r="J9" s="219"/>
      <c r="K9" s="219"/>
      <c r="L9" s="220"/>
    </row>
    <row r="10" spans="1:12" s="66" customFormat="1" ht="80.099999999999994" customHeight="1" x14ac:dyDescent="0.25">
      <c r="A10" s="60" t="s">
        <v>81</v>
      </c>
      <c r="B10" s="61" t="s">
        <v>0</v>
      </c>
      <c r="C10" s="62" t="s">
        <v>1</v>
      </c>
      <c r="D10" s="62" t="s">
        <v>2</v>
      </c>
      <c r="E10" s="62" t="s">
        <v>3</v>
      </c>
      <c r="F10" s="60" t="s">
        <v>4</v>
      </c>
      <c r="G10" s="60" t="s">
        <v>5</v>
      </c>
      <c r="H10" s="62" t="s">
        <v>1</v>
      </c>
      <c r="I10" s="62" t="s">
        <v>2</v>
      </c>
      <c r="J10" s="62" t="s">
        <v>3</v>
      </c>
      <c r="K10" s="60" t="s">
        <v>4</v>
      </c>
      <c r="L10" s="60" t="s">
        <v>5</v>
      </c>
    </row>
    <row r="11" spans="1:12" s="66" customFormat="1" ht="15" customHeight="1" x14ac:dyDescent="0.25">
      <c r="A11" s="204">
        <v>45495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9"/>
    </row>
    <row r="12" spans="1:12" s="66" customFormat="1" ht="15" customHeight="1" x14ac:dyDescent="0.25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s="66" customFormat="1" ht="15.75" customHeight="1" x14ac:dyDescent="0.25">
      <c r="A13" s="6">
        <v>168</v>
      </c>
      <c r="B13" s="11" t="s">
        <v>66</v>
      </c>
      <c r="C13" s="3">
        <v>150</v>
      </c>
      <c r="D13" s="3">
        <v>4.78</v>
      </c>
      <c r="E13" s="3">
        <v>5.14</v>
      </c>
      <c r="F13" s="3">
        <v>28.38</v>
      </c>
      <c r="G13" s="3">
        <v>176.21</v>
      </c>
      <c r="H13" s="3">
        <v>180</v>
      </c>
      <c r="I13" s="3">
        <v>5.73</v>
      </c>
      <c r="J13" s="3">
        <v>6.17</v>
      </c>
      <c r="K13" s="3">
        <v>34.06</v>
      </c>
      <c r="L13" s="3">
        <v>211.5</v>
      </c>
    </row>
    <row r="14" spans="1:12" s="66" customFormat="1" ht="15.75" customHeight="1" x14ac:dyDescent="0.25">
      <c r="A14" s="6">
        <v>1</v>
      </c>
      <c r="B14" s="12" t="s">
        <v>110</v>
      </c>
      <c r="C14" s="6">
        <v>36</v>
      </c>
      <c r="D14" s="6">
        <v>2.17</v>
      </c>
      <c r="E14" s="6">
        <v>6.79</v>
      </c>
      <c r="F14" s="6">
        <v>13.15</v>
      </c>
      <c r="G14" s="6">
        <v>122.4</v>
      </c>
      <c r="H14" s="6">
        <v>37</v>
      </c>
      <c r="I14" s="6">
        <v>2.2599999999999998</v>
      </c>
      <c r="J14" s="6">
        <v>6.98</v>
      </c>
      <c r="K14" s="6">
        <v>13.52</v>
      </c>
      <c r="L14" s="6">
        <v>125.8</v>
      </c>
    </row>
    <row r="15" spans="1:12" s="66" customFormat="1" ht="15.75" customHeight="1" x14ac:dyDescent="0.25">
      <c r="A15" s="6">
        <v>413</v>
      </c>
      <c r="B15" s="11" t="s">
        <v>32</v>
      </c>
      <c r="C15" s="3">
        <v>150</v>
      </c>
      <c r="D15" s="3">
        <v>1.05</v>
      </c>
      <c r="E15" s="3">
        <v>1.2</v>
      </c>
      <c r="F15" s="3">
        <v>13.01</v>
      </c>
      <c r="G15" s="3">
        <v>66.989999999999995</v>
      </c>
      <c r="H15" s="3">
        <v>200</v>
      </c>
      <c r="I15" s="3">
        <v>1.4</v>
      </c>
      <c r="J15" s="3">
        <v>1.6</v>
      </c>
      <c r="K15" s="3">
        <v>17.350000000000001</v>
      </c>
      <c r="L15" s="3">
        <v>89.32</v>
      </c>
    </row>
    <row r="16" spans="1:12" s="87" customFormat="1" ht="15" customHeight="1" x14ac:dyDescent="0.25">
      <c r="A16" s="170" t="s">
        <v>111</v>
      </c>
      <c r="B16" s="171"/>
      <c r="C16" s="172">
        <f t="shared" ref="C16:L16" si="0">SUM(C13:C15)</f>
        <v>336</v>
      </c>
      <c r="D16" s="172">
        <f t="shared" si="0"/>
        <v>8</v>
      </c>
      <c r="E16" s="172">
        <f t="shared" si="0"/>
        <v>13.129999999999999</v>
      </c>
      <c r="F16" s="172">
        <f t="shared" si="0"/>
        <v>54.54</v>
      </c>
      <c r="G16" s="172">
        <f t="shared" si="0"/>
        <v>365.6</v>
      </c>
      <c r="H16" s="172">
        <f t="shared" si="0"/>
        <v>417</v>
      </c>
      <c r="I16" s="172">
        <f t="shared" si="0"/>
        <v>9.39</v>
      </c>
      <c r="J16" s="172">
        <f t="shared" si="0"/>
        <v>14.75</v>
      </c>
      <c r="K16" s="172">
        <f t="shared" si="0"/>
        <v>64.930000000000007</v>
      </c>
      <c r="L16" s="172">
        <f t="shared" si="0"/>
        <v>426.62</v>
      </c>
    </row>
    <row r="17" spans="1:12" s="87" customFormat="1" ht="15" customHeight="1" x14ac:dyDescent="0.25">
      <c r="A17" s="207" t="s">
        <v>175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9"/>
    </row>
    <row r="18" spans="1:12" s="66" customFormat="1" x14ac:dyDescent="0.25">
      <c r="A18" s="6" t="s">
        <v>113</v>
      </c>
      <c r="B18" s="14" t="s">
        <v>306</v>
      </c>
      <c r="C18" s="3">
        <v>100</v>
      </c>
      <c r="D18" s="3">
        <v>0</v>
      </c>
      <c r="E18" s="3">
        <v>0</v>
      </c>
      <c r="F18" s="3">
        <v>22</v>
      </c>
      <c r="G18" s="3">
        <v>45</v>
      </c>
      <c r="H18" s="3">
        <v>100</v>
      </c>
      <c r="I18" s="3">
        <v>0</v>
      </c>
      <c r="J18" s="3">
        <v>0</v>
      </c>
      <c r="K18" s="3">
        <v>22</v>
      </c>
      <c r="L18" s="3">
        <v>45</v>
      </c>
    </row>
    <row r="19" spans="1:12" s="66" customFormat="1" ht="15.75" customHeight="1" x14ac:dyDescent="0.25">
      <c r="A19" s="6"/>
      <c r="B19" s="14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s="87" customFormat="1" ht="21" customHeight="1" x14ac:dyDescent="0.25">
      <c r="A20" s="241" t="s">
        <v>117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3"/>
    </row>
    <row r="21" spans="1:12" s="66" customFormat="1" x14ac:dyDescent="0.25">
      <c r="A21" s="6">
        <v>87</v>
      </c>
      <c r="B21" s="11" t="s">
        <v>307</v>
      </c>
      <c r="C21" s="3">
        <v>150</v>
      </c>
      <c r="D21" s="3">
        <v>1.8</v>
      </c>
      <c r="E21" s="3">
        <v>2.85</v>
      </c>
      <c r="F21" s="3">
        <v>2.95</v>
      </c>
      <c r="G21" s="3">
        <v>59.27</v>
      </c>
      <c r="H21" s="3">
        <v>200</v>
      </c>
      <c r="I21" s="3">
        <v>2.4</v>
      </c>
      <c r="J21" s="3">
        <v>3.8</v>
      </c>
      <c r="K21" s="3">
        <v>3.93</v>
      </c>
      <c r="L21" s="3">
        <v>79</v>
      </c>
    </row>
    <row r="22" spans="1:12" s="66" customFormat="1" ht="15.75" customHeight="1" x14ac:dyDescent="0.25">
      <c r="A22" s="6">
        <v>219</v>
      </c>
      <c r="B22" s="11" t="s">
        <v>34</v>
      </c>
      <c r="C22" s="3">
        <v>120</v>
      </c>
      <c r="D22" s="3">
        <v>4.41</v>
      </c>
      <c r="E22" s="3">
        <v>4.25</v>
      </c>
      <c r="F22" s="3">
        <v>28.27</v>
      </c>
      <c r="G22" s="3">
        <v>168.87</v>
      </c>
      <c r="H22" s="3">
        <v>130</v>
      </c>
      <c r="I22" s="3">
        <v>4.78</v>
      </c>
      <c r="J22" s="3">
        <v>4.5999999999999996</v>
      </c>
      <c r="K22" s="3">
        <v>30.63</v>
      </c>
      <c r="L22" s="3">
        <v>182.94</v>
      </c>
    </row>
    <row r="23" spans="1:12" s="66" customFormat="1" ht="15.75" customHeight="1" x14ac:dyDescent="0.25">
      <c r="A23" s="6">
        <v>293</v>
      </c>
      <c r="B23" s="11" t="s">
        <v>289</v>
      </c>
      <c r="C23" s="3">
        <v>80</v>
      </c>
      <c r="D23" s="3">
        <v>14.85</v>
      </c>
      <c r="E23" s="3">
        <v>16.579999999999998</v>
      </c>
      <c r="F23" s="3">
        <v>4.62</v>
      </c>
      <c r="G23" s="3">
        <v>227.03</v>
      </c>
      <c r="H23" s="3">
        <v>90</v>
      </c>
      <c r="I23" s="3">
        <v>16.7</v>
      </c>
      <c r="J23" s="3">
        <v>18.649999999999999</v>
      </c>
      <c r="K23" s="3">
        <v>5.19</v>
      </c>
      <c r="L23" s="3">
        <v>255.4</v>
      </c>
    </row>
    <row r="24" spans="1:12" s="66" customFormat="1" ht="15.75" customHeight="1" x14ac:dyDescent="0.25">
      <c r="A24" s="6">
        <v>417</v>
      </c>
      <c r="B24" s="83" t="s">
        <v>232</v>
      </c>
      <c r="C24" s="3">
        <v>150</v>
      </c>
      <c r="D24" s="3">
        <v>0.51</v>
      </c>
      <c r="E24" s="3">
        <v>0</v>
      </c>
      <c r="F24" s="3">
        <v>15.76</v>
      </c>
      <c r="G24" s="3">
        <v>35.15</v>
      </c>
      <c r="H24" s="3">
        <v>200</v>
      </c>
      <c r="I24" s="3">
        <v>0.68</v>
      </c>
      <c r="J24" s="3">
        <v>0</v>
      </c>
      <c r="K24" s="3">
        <v>21</v>
      </c>
      <c r="L24" s="3">
        <v>46.87</v>
      </c>
    </row>
    <row r="25" spans="1:12" s="66" customFormat="1" x14ac:dyDescent="0.25">
      <c r="A25" s="6" t="s">
        <v>113</v>
      </c>
      <c r="B25" s="10" t="s">
        <v>124</v>
      </c>
      <c r="C25" s="3">
        <v>40</v>
      </c>
      <c r="D25" s="3">
        <v>2.8</v>
      </c>
      <c r="E25" s="3">
        <v>0.28000000000000003</v>
      </c>
      <c r="F25" s="3">
        <v>19.96</v>
      </c>
      <c r="G25" s="3">
        <v>96</v>
      </c>
      <c r="H25" s="3">
        <v>50</v>
      </c>
      <c r="I25" s="3">
        <v>3.5</v>
      </c>
      <c r="J25" s="3">
        <v>0.35</v>
      </c>
      <c r="K25" s="3">
        <v>24.95</v>
      </c>
      <c r="L25" s="3">
        <v>120</v>
      </c>
    </row>
    <row r="26" spans="1:12" s="66" customFormat="1" ht="15.75" customHeight="1" x14ac:dyDescent="0.25">
      <c r="A26" s="6">
        <v>34</v>
      </c>
      <c r="B26" s="11" t="s">
        <v>37</v>
      </c>
      <c r="C26" s="3">
        <v>40</v>
      </c>
      <c r="D26" s="3">
        <v>0.88</v>
      </c>
      <c r="E26" s="3">
        <v>2.68</v>
      </c>
      <c r="F26" s="3">
        <v>4.12</v>
      </c>
      <c r="G26" s="3">
        <v>44</v>
      </c>
      <c r="H26" s="3">
        <v>50</v>
      </c>
      <c r="I26" s="3">
        <v>1.1000000000000001</v>
      </c>
      <c r="J26" s="3">
        <v>3.35</v>
      </c>
      <c r="K26" s="3">
        <v>5.15</v>
      </c>
      <c r="L26" s="3">
        <v>55</v>
      </c>
    </row>
    <row r="27" spans="1:12" s="87" customFormat="1" ht="15" customHeight="1" x14ac:dyDescent="0.25">
      <c r="A27" s="48" t="s">
        <v>111</v>
      </c>
      <c r="B27" s="154"/>
      <c r="C27" s="53">
        <f t="shared" ref="C27:L27" si="1">SUM(C21:C26)</f>
        <v>580</v>
      </c>
      <c r="D27" s="53">
        <f t="shared" si="1"/>
        <v>25.25</v>
      </c>
      <c r="E27" s="53">
        <f t="shared" si="1"/>
        <v>26.64</v>
      </c>
      <c r="F27" s="53">
        <f t="shared" si="1"/>
        <v>75.680000000000007</v>
      </c>
      <c r="G27" s="53">
        <f t="shared" si="1"/>
        <v>630.31999999999994</v>
      </c>
      <c r="H27" s="53">
        <f t="shared" si="1"/>
        <v>720</v>
      </c>
      <c r="I27" s="53">
        <f t="shared" si="1"/>
        <v>29.16</v>
      </c>
      <c r="J27" s="53">
        <f t="shared" si="1"/>
        <v>30.75</v>
      </c>
      <c r="K27" s="53">
        <f t="shared" si="1"/>
        <v>90.850000000000009</v>
      </c>
      <c r="L27" s="53">
        <f t="shared" si="1"/>
        <v>739.21</v>
      </c>
    </row>
    <row r="28" spans="1:12" s="87" customFormat="1" ht="15" customHeight="1" x14ac:dyDescent="0.25">
      <c r="A28" s="155"/>
      <c r="B28" s="155"/>
      <c r="C28" s="155"/>
      <c r="D28" s="156"/>
      <c r="E28" s="156"/>
      <c r="F28" s="156"/>
      <c r="G28" s="156"/>
      <c r="H28" s="156"/>
      <c r="I28" s="156"/>
      <c r="J28" s="156"/>
      <c r="K28" s="156"/>
      <c r="L28" s="156"/>
    </row>
    <row r="29" spans="1:12" s="87" customFormat="1" ht="15" customHeight="1" x14ac:dyDescent="0.25">
      <c r="A29" s="229" t="s">
        <v>125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1"/>
    </row>
    <row r="30" spans="1:12" x14ac:dyDescent="0.25">
      <c r="A30" s="6" t="s">
        <v>113</v>
      </c>
      <c r="B30" s="17" t="s">
        <v>266</v>
      </c>
      <c r="C30" s="1">
        <v>208</v>
      </c>
      <c r="D30" s="1">
        <v>5.82</v>
      </c>
      <c r="E30" s="1">
        <v>6.66</v>
      </c>
      <c r="F30" s="1">
        <v>17.47</v>
      </c>
      <c r="G30" s="1">
        <v>153.9</v>
      </c>
      <c r="H30" s="1">
        <v>208</v>
      </c>
      <c r="I30" s="1">
        <v>5.82</v>
      </c>
      <c r="J30" s="1">
        <v>6.66</v>
      </c>
      <c r="K30" s="1">
        <v>17.47</v>
      </c>
      <c r="L30" s="1">
        <v>153.9</v>
      </c>
    </row>
    <row r="31" spans="1:12" s="87" customFormat="1" ht="15" customHeight="1" x14ac:dyDescent="0.25">
      <c r="A31" s="48" t="s">
        <v>111</v>
      </c>
      <c r="B31" s="154"/>
      <c r="C31" s="53">
        <f t="shared" ref="C31:L31" si="2">SUM(C30:C30)</f>
        <v>208</v>
      </c>
      <c r="D31" s="53">
        <f t="shared" si="2"/>
        <v>5.82</v>
      </c>
      <c r="E31" s="53">
        <f t="shared" si="2"/>
        <v>6.66</v>
      </c>
      <c r="F31" s="53">
        <f t="shared" si="2"/>
        <v>17.47</v>
      </c>
      <c r="G31" s="53">
        <f t="shared" si="2"/>
        <v>153.9</v>
      </c>
      <c r="H31" s="53">
        <f t="shared" si="2"/>
        <v>208</v>
      </c>
      <c r="I31" s="53">
        <f t="shared" si="2"/>
        <v>5.82</v>
      </c>
      <c r="J31" s="53">
        <f t="shared" si="2"/>
        <v>6.66</v>
      </c>
      <c r="K31" s="53">
        <f t="shared" si="2"/>
        <v>17.47</v>
      </c>
      <c r="L31" s="53">
        <f t="shared" si="2"/>
        <v>153.9</v>
      </c>
    </row>
    <row r="32" spans="1:12" s="87" customFormat="1" ht="15" customHeight="1" x14ac:dyDescent="0.2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7" s="87" customFormat="1" ht="15" customHeight="1" x14ac:dyDescent="0.25">
      <c r="A33" s="229" t="s">
        <v>129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1"/>
    </row>
    <row r="34" spans="1:17" s="66" customFormat="1" ht="15.75" customHeight="1" x14ac:dyDescent="0.25">
      <c r="A34" s="6">
        <v>217</v>
      </c>
      <c r="B34" s="12" t="s">
        <v>94</v>
      </c>
      <c r="C34" s="6">
        <v>150</v>
      </c>
      <c r="D34" s="6">
        <v>6.3</v>
      </c>
      <c r="E34" s="6">
        <v>5.25</v>
      </c>
      <c r="F34" s="6">
        <v>18.600000000000001</v>
      </c>
      <c r="G34" s="6">
        <v>147.9</v>
      </c>
      <c r="H34" s="6">
        <v>200</v>
      </c>
      <c r="I34" s="6">
        <v>8.4</v>
      </c>
      <c r="J34" s="6">
        <v>7</v>
      </c>
      <c r="K34" s="6">
        <v>24.8</v>
      </c>
      <c r="L34" s="6">
        <v>197.2</v>
      </c>
    </row>
    <row r="35" spans="1:17" s="66" customFormat="1" x14ac:dyDescent="0.25">
      <c r="A35" s="6">
        <v>410</v>
      </c>
      <c r="B35" s="10" t="s">
        <v>130</v>
      </c>
      <c r="C35" s="3">
        <v>150</v>
      </c>
      <c r="D35" s="3">
        <v>4.4999999999999998E-2</v>
      </c>
      <c r="E35" s="3">
        <v>0</v>
      </c>
      <c r="F35" s="3">
        <v>4.51</v>
      </c>
      <c r="G35" s="3">
        <v>18.239999999999998</v>
      </c>
      <c r="H35" s="3">
        <v>200</v>
      </c>
      <c r="I35" s="3">
        <v>0.06</v>
      </c>
      <c r="J35" s="3">
        <v>0</v>
      </c>
      <c r="K35" s="3">
        <v>6.02</v>
      </c>
      <c r="L35" s="3">
        <v>24.32</v>
      </c>
      <c r="Q35" s="66" t="s">
        <v>223</v>
      </c>
    </row>
    <row r="36" spans="1:17" s="66" customFormat="1" x14ac:dyDescent="0.25">
      <c r="A36" s="6" t="s">
        <v>145</v>
      </c>
      <c r="B36" s="12" t="s">
        <v>148</v>
      </c>
      <c r="C36" s="6">
        <v>40</v>
      </c>
      <c r="D36" s="6">
        <v>5.32</v>
      </c>
      <c r="E36" s="6">
        <v>1.98</v>
      </c>
      <c r="F36" s="6">
        <v>31.44</v>
      </c>
      <c r="G36" s="6">
        <v>164.71</v>
      </c>
      <c r="H36" s="6">
        <v>60</v>
      </c>
      <c r="I36" s="6">
        <v>7.08</v>
      </c>
      <c r="J36" s="6">
        <v>2.63</v>
      </c>
      <c r="K36" s="6">
        <v>41.81</v>
      </c>
      <c r="L36" s="6">
        <v>219.07</v>
      </c>
    </row>
    <row r="37" spans="1:17" s="66" customFormat="1" ht="15.75" customHeight="1" x14ac:dyDescent="0.25">
      <c r="A37" s="6"/>
      <c r="B37" s="11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7" s="87" customFormat="1" ht="15" customHeight="1" x14ac:dyDescent="0.25">
      <c r="A38" s="12" t="s">
        <v>111</v>
      </c>
      <c r="B38" s="12"/>
      <c r="C38" s="53">
        <f t="shared" ref="C38:L38" si="3">SUM(C34:C36)</f>
        <v>340</v>
      </c>
      <c r="D38" s="53">
        <f t="shared" si="3"/>
        <v>11.664999999999999</v>
      </c>
      <c r="E38" s="53">
        <f t="shared" si="3"/>
        <v>7.23</v>
      </c>
      <c r="F38" s="53">
        <f t="shared" si="3"/>
        <v>54.55</v>
      </c>
      <c r="G38" s="53">
        <f t="shared" si="3"/>
        <v>330.85</v>
      </c>
      <c r="H38" s="53">
        <f t="shared" si="3"/>
        <v>460</v>
      </c>
      <c r="I38" s="53">
        <f t="shared" si="3"/>
        <v>15.540000000000001</v>
      </c>
      <c r="J38" s="53">
        <f t="shared" si="3"/>
        <v>9.629999999999999</v>
      </c>
      <c r="K38" s="53">
        <f t="shared" si="3"/>
        <v>72.63</v>
      </c>
      <c r="L38" s="53">
        <f t="shared" si="3"/>
        <v>440.59</v>
      </c>
    </row>
    <row r="39" spans="1:17" s="87" customFormat="1" ht="15" customHeight="1" x14ac:dyDescent="0.25">
      <c r="A39" s="157" t="s">
        <v>131</v>
      </c>
      <c r="B39" s="122"/>
      <c r="C39" s="157">
        <f>C38+C31+C27+C16</f>
        <v>1464</v>
      </c>
      <c r="D39" s="122"/>
      <c r="E39" s="122"/>
      <c r="F39" s="122"/>
      <c r="G39" s="157">
        <f>G13+G14+G15+G18+G21+G22+G23+G24+G25+G26+G30+G35+G34+G36+G37</f>
        <v>1525.6700000000003</v>
      </c>
      <c r="H39" s="157">
        <f>H38+H31+H27+H16</f>
        <v>1805</v>
      </c>
      <c r="I39" s="122"/>
      <c r="J39" s="122"/>
      <c r="K39" s="122"/>
      <c r="L39" s="157">
        <f>L13+L14+L15+L18+L22+L21+L23+L24+L25+L26+L30+L34+L35+L36+L37</f>
        <v>1805.32</v>
      </c>
    </row>
    <row r="40" spans="1:17" s="87" customFormat="1" x14ac:dyDescent="0.25"/>
    <row r="41" spans="1:17" s="87" customFormat="1" ht="15" customHeight="1" x14ac:dyDescent="0.25">
      <c r="A41" s="232">
        <v>45496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1"/>
    </row>
    <row r="42" spans="1:17" s="87" customFormat="1" ht="15" customHeight="1" x14ac:dyDescent="0.25">
      <c r="A42" s="229" t="s">
        <v>116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1"/>
    </row>
    <row r="43" spans="1:17" s="66" customFormat="1" ht="15.75" customHeight="1" x14ac:dyDescent="0.25">
      <c r="A43" s="6">
        <v>168</v>
      </c>
      <c r="B43" s="11" t="s">
        <v>77</v>
      </c>
      <c r="C43" s="3">
        <v>150</v>
      </c>
      <c r="D43" s="3">
        <v>3.84</v>
      </c>
      <c r="E43" s="3">
        <v>4.97</v>
      </c>
      <c r="F43" s="3">
        <v>24.46</v>
      </c>
      <c r="G43" s="3">
        <v>157.6</v>
      </c>
      <c r="H43" s="3">
        <v>180</v>
      </c>
      <c r="I43" s="3">
        <v>4.6100000000000003</v>
      </c>
      <c r="J43" s="3">
        <v>5.97</v>
      </c>
      <c r="K43" s="3">
        <v>29.35</v>
      </c>
      <c r="L43" s="3">
        <v>189.12</v>
      </c>
    </row>
    <row r="44" spans="1:17" s="66" customFormat="1" ht="15.75" customHeight="1" x14ac:dyDescent="0.25">
      <c r="A44" s="6">
        <v>3</v>
      </c>
      <c r="B44" s="64" t="s">
        <v>153</v>
      </c>
      <c r="C44" s="6">
        <v>42</v>
      </c>
      <c r="D44" s="6">
        <v>4.41</v>
      </c>
      <c r="E44" s="6">
        <v>6.42</v>
      </c>
      <c r="F44" s="6">
        <v>13.58</v>
      </c>
      <c r="G44" s="6">
        <v>129.69999999999999</v>
      </c>
      <c r="H44" s="6">
        <v>44</v>
      </c>
      <c r="I44" s="6">
        <v>4.7300000000000004</v>
      </c>
      <c r="J44" s="6">
        <v>6.88</v>
      </c>
      <c r="K44" s="6">
        <v>14.56</v>
      </c>
      <c r="L44" s="6">
        <v>139</v>
      </c>
    </row>
    <row r="45" spans="1:17" s="66" customFormat="1" x14ac:dyDescent="0.25">
      <c r="A45" s="6">
        <v>410</v>
      </c>
      <c r="B45" s="10" t="s">
        <v>130</v>
      </c>
      <c r="C45" s="3">
        <v>150</v>
      </c>
      <c r="D45" s="3">
        <v>4.4999999999999998E-2</v>
      </c>
      <c r="E45" s="3">
        <v>0</v>
      </c>
      <c r="F45" s="3">
        <v>4.51</v>
      </c>
      <c r="G45" s="3">
        <v>18.239999999999998</v>
      </c>
      <c r="H45" s="3">
        <v>200</v>
      </c>
      <c r="I45" s="3">
        <v>0.06</v>
      </c>
      <c r="J45" s="3">
        <v>0</v>
      </c>
      <c r="K45" s="3">
        <v>6.02</v>
      </c>
      <c r="L45" s="3">
        <v>24.32</v>
      </c>
      <c r="Q45" s="66" t="s">
        <v>223</v>
      </c>
    </row>
    <row r="46" spans="1:17" s="87" customFormat="1" ht="15" customHeight="1" x14ac:dyDescent="0.25">
      <c r="A46" s="48" t="s">
        <v>111</v>
      </c>
      <c r="B46" s="154"/>
      <c r="C46" s="53">
        <f t="shared" ref="C46:L46" si="4">SUM(C43:C45)</f>
        <v>342</v>
      </c>
      <c r="D46" s="53">
        <f t="shared" si="4"/>
        <v>8.2949999999999999</v>
      </c>
      <c r="E46" s="53">
        <f t="shared" si="4"/>
        <v>11.39</v>
      </c>
      <c r="F46" s="53">
        <f t="shared" si="4"/>
        <v>42.55</v>
      </c>
      <c r="G46" s="53">
        <f t="shared" si="4"/>
        <v>305.53999999999996</v>
      </c>
      <c r="H46" s="53">
        <f t="shared" si="4"/>
        <v>424</v>
      </c>
      <c r="I46" s="53">
        <f t="shared" si="4"/>
        <v>9.4</v>
      </c>
      <c r="J46" s="53">
        <f t="shared" si="4"/>
        <v>12.85</v>
      </c>
      <c r="K46" s="53">
        <f t="shared" si="4"/>
        <v>49.930000000000007</v>
      </c>
      <c r="L46" s="53">
        <f t="shared" si="4"/>
        <v>352.44</v>
      </c>
    </row>
    <row r="47" spans="1:17" s="87" customFormat="1" ht="15" customHeight="1" x14ac:dyDescent="0.25">
      <c r="A47" s="207" t="s">
        <v>175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9"/>
    </row>
    <row r="48" spans="1:17" s="87" customFormat="1" ht="15" customHeight="1" x14ac:dyDescent="0.25">
      <c r="A48" s="6" t="s">
        <v>113</v>
      </c>
      <c r="B48" s="17" t="s">
        <v>266</v>
      </c>
      <c r="C48" s="1">
        <v>104</v>
      </c>
      <c r="D48" s="1">
        <v>2.91</v>
      </c>
      <c r="E48" s="1">
        <v>3.33</v>
      </c>
      <c r="F48" s="1">
        <v>8.73</v>
      </c>
      <c r="G48" s="1">
        <v>76.95</v>
      </c>
      <c r="H48" s="85"/>
      <c r="I48" s="85"/>
      <c r="J48" s="85"/>
      <c r="K48" s="85"/>
      <c r="L48" s="86"/>
    </row>
    <row r="49" spans="1:12" s="66" customFormat="1" x14ac:dyDescent="0.25">
      <c r="A49" s="6" t="s">
        <v>113</v>
      </c>
      <c r="B49" s="14" t="s">
        <v>306</v>
      </c>
      <c r="C49" s="3"/>
      <c r="D49" s="3"/>
      <c r="E49" s="3"/>
      <c r="F49" s="3"/>
      <c r="G49" s="3"/>
      <c r="H49" s="3">
        <v>100</v>
      </c>
      <c r="I49" s="3">
        <v>0</v>
      </c>
      <c r="J49" s="3">
        <v>0</v>
      </c>
      <c r="K49" s="3">
        <v>22</v>
      </c>
      <c r="L49" s="3">
        <v>45</v>
      </c>
    </row>
    <row r="50" spans="1:12" s="87" customFormat="1" ht="15" customHeight="1" x14ac:dyDescent="0.25">
      <c r="A50" s="241" t="s">
        <v>117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3"/>
    </row>
    <row r="51" spans="1:12" s="66" customFormat="1" x14ac:dyDescent="0.25">
      <c r="A51" s="6">
        <v>114</v>
      </c>
      <c r="B51" s="48" t="s">
        <v>114</v>
      </c>
      <c r="C51" s="6">
        <v>150</v>
      </c>
      <c r="D51" s="6">
        <v>3.52</v>
      </c>
      <c r="E51" s="6">
        <v>6.91</v>
      </c>
      <c r="F51" s="6">
        <v>18.239999999999998</v>
      </c>
      <c r="G51" s="6">
        <v>117.3</v>
      </c>
      <c r="H51" s="6">
        <v>200</v>
      </c>
      <c r="I51" s="6">
        <v>4.6900000000000004</v>
      </c>
      <c r="J51" s="6">
        <v>9.1999999999999993</v>
      </c>
      <c r="K51" s="6">
        <v>13.65</v>
      </c>
      <c r="L51" s="6">
        <v>156.4</v>
      </c>
    </row>
    <row r="52" spans="1:12" s="66" customFormat="1" ht="15.75" customHeight="1" x14ac:dyDescent="0.25">
      <c r="A52" s="6">
        <v>637</v>
      </c>
      <c r="B52" s="12" t="s">
        <v>157</v>
      </c>
      <c r="C52" s="6">
        <v>200</v>
      </c>
      <c r="D52" s="6">
        <v>10.32</v>
      </c>
      <c r="E52" s="6">
        <v>13.84</v>
      </c>
      <c r="F52" s="6">
        <v>26.21</v>
      </c>
      <c r="G52" s="6">
        <v>318.88</v>
      </c>
      <c r="H52" s="6">
        <v>250</v>
      </c>
      <c r="I52" s="6">
        <v>11.35</v>
      </c>
      <c r="J52" s="6">
        <v>15.22</v>
      </c>
      <c r="K52" s="6">
        <v>28.83</v>
      </c>
      <c r="L52" s="6">
        <v>350.77</v>
      </c>
    </row>
    <row r="53" spans="1:12" s="66" customFormat="1" ht="15.75" customHeight="1" x14ac:dyDescent="0.25">
      <c r="A53" s="6">
        <v>394</v>
      </c>
      <c r="B53" s="10" t="s">
        <v>15</v>
      </c>
      <c r="C53" s="3">
        <v>150</v>
      </c>
      <c r="D53" s="3">
        <v>0.42</v>
      </c>
      <c r="E53" s="3">
        <v>0</v>
      </c>
      <c r="F53" s="3">
        <v>20.92</v>
      </c>
      <c r="G53" s="3">
        <v>85.34</v>
      </c>
      <c r="H53" s="3">
        <v>200</v>
      </c>
      <c r="I53" s="3">
        <v>0.56000000000000005</v>
      </c>
      <c r="J53" s="3">
        <v>0</v>
      </c>
      <c r="K53" s="3">
        <v>27.89</v>
      </c>
      <c r="L53" s="3">
        <v>113.79</v>
      </c>
    </row>
    <row r="54" spans="1:12" s="66" customFormat="1" x14ac:dyDescent="0.25">
      <c r="A54" s="6" t="s">
        <v>113</v>
      </c>
      <c r="B54" s="10" t="s">
        <v>124</v>
      </c>
      <c r="C54" s="3">
        <v>40</v>
      </c>
      <c r="D54" s="3">
        <v>2.8</v>
      </c>
      <c r="E54" s="3">
        <v>0.28000000000000003</v>
      </c>
      <c r="F54" s="3">
        <v>19.96</v>
      </c>
      <c r="G54" s="3">
        <v>96</v>
      </c>
      <c r="H54" s="3">
        <v>50</v>
      </c>
      <c r="I54" s="3">
        <v>3.5</v>
      </c>
      <c r="J54" s="3">
        <v>0.35</v>
      </c>
      <c r="K54" s="3">
        <v>24.95</v>
      </c>
      <c r="L54" s="3">
        <v>120</v>
      </c>
    </row>
    <row r="55" spans="1:12" s="66" customFormat="1" x14ac:dyDescent="0.25">
      <c r="A55" s="6"/>
      <c r="B55" s="10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66" customFormat="1" ht="15.75" customHeight="1" x14ac:dyDescent="0.25">
      <c r="A56" s="6"/>
      <c r="B56" s="11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s="66" customFormat="1" x14ac:dyDescent="0.25">
      <c r="A57" s="6"/>
      <c r="B57" s="10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87" customFormat="1" ht="15" customHeight="1" x14ac:dyDescent="0.25">
      <c r="A58" s="48" t="s">
        <v>111</v>
      </c>
      <c r="B58" s="154"/>
      <c r="C58" s="53">
        <f t="shared" ref="C58:L58" si="5">SUM(C51:C57)</f>
        <v>540</v>
      </c>
      <c r="D58" s="53">
        <f t="shared" si="5"/>
        <v>17.059999999999999</v>
      </c>
      <c r="E58" s="53">
        <f t="shared" si="5"/>
        <v>21.03</v>
      </c>
      <c r="F58" s="53">
        <f t="shared" si="5"/>
        <v>85.330000000000013</v>
      </c>
      <c r="G58" s="53">
        <f t="shared" si="5"/>
        <v>617.52</v>
      </c>
      <c r="H58" s="53">
        <f t="shared" si="5"/>
        <v>700</v>
      </c>
      <c r="I58" s="53">
        <f t="shared" si="5"/>
        <v>20.099999999999998</v>
      </c>
      <c r="J58" s="53">
        <f t="shared" si="5"/>
        <v>24.770000000000003</v>
      </c>
      <c r="K58" s="53">
        <f t="shared" si="5"/>
        <v>95.320000000000007</v>
      </c>
      <c r="L58" s="53">
        <f t="shared" si="5"/>
        <v>740.95999999999992</v>
      </c>
    </row>
    <row r="59" spans="1:12" s="87" customFormat="1" ht="15" customHeight="1" x14ac:dyDescent="0.25">
      <c r="A59" s="155"/>
      <c r="B59" s="155"/>
      <c r="C59" s="155"/>
      <c r="D59" s="156"/>
      <c r="E59" s="156"/>
      <c r="F59" s="156"/>
      <c r="G59" s="156"/>
      <c r="H59" s="156"/>
      <c r="I59" s="156"/>
      <c r="J59" s="156"/>
      <c r="K59" s="156"/>
      <c r="L59" s="156"/>
    </row>
    <row r="60" spans="1:12" s="87" customFormat="1" ht="15" customHeight="1" x14ac:dyDescent="0.25">
      <c r="A60" s="229" t="s">
        <v>125</v>
      </c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1"/>
    </row>
    <row r="61" spans="1:12" s="87" customFormat="1" ht="15.75" customHeight="1" x14ac:dyDescent="0.25">
      <c r="A61" s="53">
        <v>394</v>
      </c>
      <c r="B61" s="11" t="s">
        <v>286</v>
      </c>
      <c r="C61" s="32">
        <v>200</v>
      </c>
      <c r="D61" s="32">
        <v>0.42</v>
      </c>
      <c r="E61" s="32">
        <v>0</v>
      </c>
      <c r="F61" s="32">
        <v>20.92</v>
      </c>
      <c r="G61" s="32">
        <v>85.34</v>
      </c>
      <c r="H61" s="32">
        <v>200</v>
      </c>
      <c r="I61" s="32">
        <v>0.56000000000000005</v>
      </c>
      <c r="J61" s="32">
        <v>0</v>
      </c>
      <c r="K61" s="32">
        <v>27.89</v>
      </c>
      <c r="L61" s="32">
        <v>85.34</v>
      </c>
    </row>
    <row r="62" spans="1:12" s="87" customFormat="1" hidden="1" x14ac:dyDescent="0.25">
      <c r="A62" s="53"/>
      <c r="B62" s="11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s="66" customFormat="1" x14ac:dyDescent="0.25">
      <c r="A63" s="39"/>
      <c r="B63" s="11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s="87" customFormat="1" ht="15" customHeight="1" x14ac:dyDescent="0.25">
      <c r="A64" s="48" t="s">
        <v>111</v>
      </c>
      <c r="B64" s="154"/>
      <c r="C64" s="32">
        <v>200</v>
      </c>
      <c r="D64" s="53">
        <f>SUM(D61:D61)</f>
        <v>0.42</v>
      </c>
      <c r="E64" s="53">
        <f>SUM(E61:E61)</f>
        <v>0</v>
      </c>
      <c r="F64" s="53">
        <f>SUM(F61:F61)</f>
        <v>20.92</v>
      </c>
      <c r="G64" s="53">
        <f>SUM(G61:G61)</f>
        <v>85.34</v>
      </c>
      <c r="H64" s="32">
        <v>200</v>
      </c>
      <c r="I64" s="53">
        <f>SUM(I61:I61)</f>
        <v>0.56000000000000005</v>
      </c>
      <c r="J64" s="53">
        <f>SUM(J61:J61)</f>
        <v>0</v>
      </c>
      <c r="K64" s="53">
        <f>SUM(K61:K61)</f>
        <v>27.89</v>
      </c>
      <c r="L64" s="53">
        <f>L61+L62</f>
        <v>85.34</v>
      </c>
    </row>
    <row r="65" spans="1:17" s="87" customFormat="1" ht="15" customHeight="1" x14ac:dyDescent="0.2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</row>
    <row r="66" spans="1:17" s="87" customFormat="1" ht="15" customHeight="1" x14ac:dyDescent="0.25">
      <c r="A66" s="229" t="s">
        <v>129</v>
      </c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1"/>
    </row>
    <row r="67" spans="1:17" s="66" customFormat="1" ht="15.75" customHeight="1" x14ac:dyDescent="0.25">
      <c r="A67" s="6">
        <v>217</v>
      </c>
      <c r="B67" s="11" t="s">
        <v>97</v>
      </c>
      <c r="C67" s="3">
        <v>150</v>
      </c>
      <c r="D67" s="3">
        <v>19.07</v>
      </c>
      <c r="E67" s="3">
        <v>7.62</v>
      </c>
      <c r="F67" s="3">
        <v>19.34</v>
      </c>
      <c r="G67" s="3">
        <v>222.15</v>
      </c>
      <c r="H67" s="3">
        <v>200</v>
      </c>
      <c r="I67" s="3">
        <v>25.43</v>
      </c>
      <c r="J67" s="3">
        <v>10.16</v>
      </c>
      <c r="K67" s="3">
        <v>25.79</v>
      </c>
      <c r="L67" s="3">
        <v>296.2</v>
      </c>
    </row>
    <row r="68" spans="1:17" s="66" customFormat="1" x14ac:dyDescent="0.25">
      <c r="A68" s="6" t="s">
        <v>171</v>
      </c>
      <c r="B68" s="11" t="s">
        <v>170</v>
      </c>
      <c r="C68" s="3">
        <v>40</v>
      </c>
      <c r="D68" s="3">
        <v>3.09</v>
      </c>
      <c r="E68" s="3">
        <v>2.59</v>
      </c>
      <c r="F68" s="3">
        <v>19.260000000000002</v>
      </c>
      <c r="G68" s="3">
        <v>112.86</v>
      </c>
      <c r="H68" s="3">
        <v>60</v>
      </c>
      <c r="I68" s="3">
        <v>4.6399999999999997</v>
      </c>
      <c r="J68" s="3">
        <v>3.89</v>
      </c>
      <c r="K68" s="3">
        <v>28.9</v>
      </c>
      <c r="L68" s="3">
        <v>169.3</v>
      </c>
    </row>
    <row r="69" spans="1:17" s="66" customFormat="1" x14ac:dyDescent="0.25">
      <c r="A69" s="6">
        <v>410</v>
      </c>
      <c r="B69" s="10" t="s">
        <v>130</v>
      </c>
      <c r="C69" s="3">
        <v>150</v>
      </c>
      <c r="D69" s="3">
        <v>4.4999999999999998E-2</v>
      </c>
      <c r="E69" s="3">
        <v>0</v>
      </c>
      <c r="F69" s="3">
        <v>4.51</v>
      </c>
      <c r="G69" s="3">
        <v>18.239999999999998</v>
      </c>
      <c r="H69" s="3">
        <v>200</v>
      </c>
      <c r="I69" s="3">
        <v>0.06</v>
      </c>
      <c r="J69" s="3">
        <v>0</v>
      </c>
      <c r="K69" s="3">
        <v>6.02</v>
      </c>
      <c r="L69" s="3">
        <v>24.32</v>
      </c>
      <c r="Q69" s="66" t="s">
        <v>223</v>
      </c>
    </row>
    <row r="70" spans="1:17" s="66" customFormat="1" x14ac:dyDescent="0.25">
      <c r="A70" s="6"/>
      <c r="B70" s="12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7" s="87" customFormat="1" ht="15" customHeight="1" x14ac:dyDescent="0.25">
      <c r="A71" s="12" t="s">
        <v>111</v>
      </c>
      <c r="B71" s="12"/>
      <c r="C71" s="53">
        <f t="shared" ref="C71:K71" si="6">SUM(C67:C70)</f>
        <v>340</v>
      </c>
      <c r="D71" s="53">
        <f t="shared" si="6"/>
        <v>22.205000000000002</v>
      </c>
      <c r="E71" s="53">
        <f t="shared" si="6"/>
        <v>10.210000000000001</v>
      </c>
      <c r="F71" s="53">
        <f t="shared" si="6"/>
        <v>43.11</v>
      </c>
      <c r="G71" s="53">
        <f t="shared" si="6"/>
        <v>353.25</v>
      </c>
      <c r="H71" s="53">
        <f t="shared" si="6"/>
        <v>460</v>
      </c>
      <c r="I71" s="53">
        <f t="shared" si="6"/>
        <v>30.13</v>
      </c>
      <c r="J71" s="53">
        <f t="shared" si="6"/>
        <v>14.05</v>
      </c>
      <c r="K71" s="53">
        <f t="shared" si="6"/>
        <v>60.709999999999994</v>
      </c>
      <c r="L71" s="53">
        <f>SUM(L67:L70)</f>
        <v>489.82</v>
      </c>
    </row>
    <row r="72" spans="1:17" s="87" customFormat="1" ht="15" customHeight="1" x14ac:dyDescent="0.25">
      <c r="A72" s="157" t="s">
        <v>131</v>
      </c>
      <c r="B72" s="122"/>
      <c r="C72" s="157">
        <f>C71+C64+C58+C46</f>
        <v>1422</v>
      </c>
      <c r="D72" s="122"/>
      <c r="E72" s="122"/>
      <c r="F72" s="122"/>
      <c r="G72" s="157">
        <f>G43+G45+G44+G49+G51+G52+G53+G54+G55+G56+G61+G63+G67+G68+G69+G70+G48</f>
        <v>1438.6000000000001</v>
      </c>
      <c r="H72" s="157">
        <f>H71+H64+H58+H46</f>
        <v>1784</v>
      </c>
      <c r="I72" s="122"/>
      <c r="J72" s="122"/>
      <c r="K72" s="122"/>
      <c r="L72" s="157">
        <f>L43+L44+L45+L49+L51+L52+L53+L54+L55+L56+L57+L61+L63+L67+L68+L69+L70</f>
        <v>1713.56</v>
      </c>
    </row>
    <row r="73" spans="1:17" s="87" customFormat="1" x14ac:dyDescent="0.25"/>
    <row r="74" spans="1:17" s="87" customFormat="1" ht="15" customHeight="1" x14ac:dyDescent="0.25">
      <c r="A74" s="232">
        <v>45502</v>
      </c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1"/>
    </row>
    <row r="75" spans="1:17" s="87" customFormat="1" ht="15" customHeight="1" x14ac:dyDescent="0.25">
      <c r="A75" s="229" t="s">
        <v>116</v>
      </c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1"/>
    </row>
    <row r="76" spans="1:17" s="66" customFormat="1" ht="15" customHeight="1" x14ac:dyDescent="0.25">
      <c r="A76" s="6">
        <v>100</v>
      </c>
      <c r="B76" s="11" t="s">
        <v>70</v>
      </c>
      <c r="C76" s="3">
        <v>150</v>
      </c>
      <c r="D76" s="3">
        <v>4.1900000000000004</v>
      </c>
      <c r="E76" s="3">
        <v>4.59</v>
      </c>
      <c r="F76" s="3">
        <v>14.8</v>
      </c>
      <c r="G76" s="3">
        <v>117.06</v>
      </c>
      <c r="H76" s="3">
        <v>200</v>
      </c>
      <c r="I76" s="3">
        <v>5.59</v>
      </c>
      <c r="J76" s="3">
        <v>6.12</v>
      </c>
      <c r="K76" s="3">
        <v>19.73</v>
      </c>
      <c r="L76" s="3">
        <v>156.1</v>
      </c>
    </row>
    <row r="77" spans="1:17" s="66" customFormat="1" ht="15.75" customHeight="1" x14ac:dyDescent="0.25">
      <c r="A77" s="6">
        <v>1</v>
      </c>
      <c r="B77" s="12" t="s">
        <v>110</v>
      </c>
      <c r="C77" s="6">
        <v>36</v>
      </c>
      <c r="D77" s="6">
        <v>2.17</v>
      </c>
      <c r="E77" s="6">
        <v>6.79</v>
      </c>
      <c r="F77" s="6">
        <v>13.15</v>
      </c>
      <c r="G77" s="6">
        <v>122.4</v>
      </c>
      <c r="H77" s="6">
        <v>37</v>
      </c>
      <c r="I77" s="6">
        <v>2.2599999999999998</v>
      </c>
      <c r="J77" s="6">
        <v>6.98</v>
      </c>
      <c r="K77" s="6">
        <v>13.52</v>
      </c>
      <c r="L77" s="6">
        <v>125.8</v>
      </c>
    </row>
    <row r="78" spans="1:17" s="66" customFormat="1" ht="15.75" customHeight="1" x14ac:dyDescent="0.25">
      <c r="A78" s="6">
        <v>414</v>
      </c>
      <c r="B78" s="11" t="s">
        <v>24</v>
      </c>
      <c r="C78" s="3">
        <v>150</v>
      </c>
      <c r="D78" s="3">
        <v>2.09</v>
      </c>
      <c r="E78" s="3">
        <v>2.39</v>
      </c>
      <c r="F78" s="3">
        <v>14.78</v>
      </c>
      <c r="G78" s="3">
        <v>89.02</v>
      </c>
      <c r="H78" s="3">
        <v>200</v>
      </c>
      <c r="I78" s="3">
        <v>2.79</v>
      </c>
      <c r="J78" s="3">
        <v>3.19</v>
      </c>
      <c r="K78" s="3">
        <v>19.71</v>
      </c>
      <c r="L78" s="3">
        <v>118.69</v>
      </c>
    </row>
    <row r="79" spans="1:17" s="87" customFormat="1" ht="15" customHeight="1" x14ac:dyDescent="0.25">
      <c r="A79" s="170" t="s">
        <v>111</v>
      </c>
      <c r="B79" s="171"/>
      <c r="C79" s="172">
        <f t="shared" ref="C79:H79" si="7">SUM(C76:C78)</f>
        <v>336</v>
      </c>
      <c r="D79" s="172">
        <f t="shared" si="7"/>
        <v>8.4499999999999993</v>
      </c>
      <c r="E79" s="172">
        <f t="shared" si="7"/>
        <v>13.77</v>
      </c>
      <c r="F79" s="172">
        <f t="shared" si="7"/>
        <v>42.730000000000004</v>
      </c>
      <c r="G79" s="172">
        <f t="shared" si="7"/>
        <v>328.48</v>
      </c>
      <c r="H79" s="172">
        <f t="shared" si="7"/>
        <v>437</v>
      </c>
      <c r="I79" s="172">
        <f>SUM(I76:I78)</f>
        <v>10.64</v>
      </c>
      <c r="J79" s="172">
        <f>SUM(J76:J78)</f>
        <v>16.290000000000003</v>
      </c>
      <c r="K79" s="172">
        <f>SUM(K76:K78)</f>
        <v>52.96</v>
      </c>
      <c r="L79" s="172">
        <f>SUM(L76:L78)</f>
        <v>400.59</v>
      </c>
    </row>
    <row r="80" spans="1:17" s="87" customFormat="1" ht="15" customHeight="1" x14ac:dyDescent="0.25">
      <c r="A80" s="207" t="s">
        <v>175</v>
      </c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9"/>
    </row>
    <row r="81" spans="1:12" s="87" customFormat="1" ht="15" customHeight="1" x14ac:dyDescent="0.25">
      <c r="A81" s="6"/>
      <c r="B81" s="17"/>
      <c r="C81" s="1"/>
      <c r="D81" s="1"/>
      <c r="E81" s="1"/>
      <c r="F81" s="1"/>
      <c r="G81" s="1"/>
      <c r="H81" s="178"/>
      <c r="I81" s="178"/>
      <c r="J81" s="178"/>
      <c r="K81" s="178"/>
      <c r="L81" s="178"/>
    </row>
    <row r="82" spans="1:12" s="66" customFormat="1" x14ac:dyDescent="0.25">
      <c r="A82" s="6" t="s">
        <v>113</v>
      </c>
      <c r="B82" s="14" t="s">
        <v>182</v>
      </c>
      <c r="C82" s="3">
        <v>100</v>
      </c>
      <c r="D82" s="3">
        <v>0</v>
      </c>
      <c r="E82" s="3">
        <v>0</v>
      </c>
      <c r="F82" s="3">
        <v>22</v>
      </c>
      <c r="G82" s="3">
        <v>45</v>
      </c>
      <c r="H82" s="3">
        <v>100</v>
      </c>
      <c r="I82" s="3">
        <v>0</v>
      </c>
      <c r="J82" s="3">
        <v>0</v>
      </c>
      <c r="K82" s="3">
        <v>22</v>
      </c>
      <c r="L82" s="3">
        <v>45</v>
      </c>
    </row>
    <row r="83" spans="1:12" s="87" customFormat="1" ht="15" customHeight="1" x14ac:dyDescent="0.25">
      <c r="A83" s="241" t="s">
        <v>117</v>
      </c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3"/>
    </row>
    <row r="84" spans="1:12" s="66" customFormat="1" x14ac:dyDescent="0.25">
      <c r="A84" s="6">
        <v>80</v>
      </c>
      <c r="B84" s="11" t="s">
        <v>188</v>
      </c>
      <c r="C84" s="3">
        <v>150</v>
      </c>
      <c r="D84" s="3">
        <v>2.95</v>
      </c>
      <c r="E84" s="3">
        <v>3.68</v>
      </c>
      <c r="F84" s="3">
        <v>12.63</v>
      </c>
      <c r="G84" s="3">
        <v>90.66</v>
      </c>
      <c r="H84" s="3">
        <v>200</v>
      </c>
      <c r="I84" s="3">
        <v>3.93</v>
      </c>
      <c r="J84" s="3">
        <v>4.91</v>
      </c>
      <c r="K84" s="3">
        <v>16.84</v>
      </c>
      <c r="L84" s="3">
        <v>120.88</v>
      </c>
    </row>
    <row r="85" spans="1:12" s="66" customFormat="1" x14ac:dyDescent="0.25">
      <c r="A85" s="6">
        <v>332</v>
      </c>
      <c r="B85" s="12" t="s">
        <v>90</v>
      </c>
      <c r="C85" s="6">
        <v>120</v>
      </c>
      <c r="D85" s="6">
        <v>2.92</v>
      </c>
      <c r="E85" s="6">
        <v>4.29</v>
      </c>
      <c r="F85" s="6">
        <v>29.34</v>
      </c>
      <c r="G85" s="6">
        <v>167.76</v>
      </c>
      <c r="H85" s="3">
        <v>130</v>
      </c>
      <c r="I85" s="6">
        <v>3.16</v>
      </c>
      <c r="J85" s="6">
        <v>4.6500000000000004</v>
      </c>
      <c r="K85" s="6">
        <v>31.79</v>
      </c>
      <c r="L85" s="6">
        <v>181.74</v>
      </c>
    </row>
    <row r="86" spans="1:12" s="66" customFormat="1" ht="15.75" customHeight="1" x14ac:dyDescent="0.25">
      <c r="A86" s="6">
        <v>293</v>
      </c>
      <c r="B86" s="11" t="s">
        <v>289</v>
      </c>
      <c r="C86" s="3">
        <v>80</v>
      </c>
      <c r="D86" s="3">
        <v>14.85</v>
      </c>
      <c r="E86" s="3">
        <v>16.579999999999998</v>
      </c>
      <c r="F86" s="3">
        <v>4.62</v>
      </c>
      <c r="G86" s="3">
        <v>227.03</v>
      </c>
      <c r="H86" s="3">
        <v>90</v>
      </c>
      <c r="I86" s="3">
        <v>16.7</v>
      </c>
      <c r="J86" s="3">
        <v>18.649999999999999</v>
      </c>
      <c r="K86" s="3">
        <v>5.19</v>
      </c>
      <c r="L86" s="3">
        <v>255.4</v>
      </c>
    </row>
    <row r="87" spans="1:12" s="66" customFormat="1" ht="15.75" customHeight="1" x14ac:dyDescent="0.25">
      <c r="A87" s="6">
        <v>394</v>
      </c>
      <c r="B87" s="11" t="s">
        <v>156</v>
      </c>
      <c r="C87" s="3">
        <v>150</v>
      </c>
      <c r="D87" s="3">
        <v>0.12</v>
      </c>
      <c r="E87" s="3">
        <v>0</v>
      </c>
      <c r="F87" s="3">
        <v>11.24</v>
      </c>
      <c r="G87" s="3">
        <v>45.48</v>
      </c>
      <c r="H87" s="3">
        <v>200</v>
      </c>
      <c r="I87" s="3">
        <v>0.16</v>
      </c>
      <c r="J87" s="3">
        <v>0</v>
      </c>
      <c r="K87" s="3">
        <v>14.99</v>
      </c>
      <c r="L87" s="3">
        <v>60.64</v>
      </c>
    </row>
    <row r="88" spans="1:12" s="66" customFormat="1" x14ac:dyDescent="0.25">
      <c r="A88" s="6" t="s">
        <v>113</v>
      </c>
      <c r="B88" s="10" t="s">
        <v>124</v>
      </c>
      <c r="C88" s="3">
        <v>40</v>
      </c>
      <c r="D88" s="3">
        <v>2.8</v>
      </c>
      <c r="E88" s="3">
        <v>0.28000000000000003</v>
      </c>
      <c r="F88" s="3">
        <v>19.96</v>
      </c>
      <c r="G88" s="3">
        <v>96</v>
      </c>
      <c r="H88" s="3">
        <v>50</v>
      </c>
      <c r="I88" s="3">
        <v>3.5</v>
      </c>
      <c r="J88" s="3">
        <v>0.35</v>
      </c>
      <c r="K88" s="3">
        <v>24.95</v>
      </c>
      <c r="L88" s="3">
        <v>120</v>
      </c>
    </row>
    <row r="89" spans="1:12" s="66" customFormat="1" ht="15.75" customHeight="1" x14ac:dyDescent="0.25">
      <c r="A89" s="6" t="s">
        <v>113</v>
      </c>
      <c r="B89" s="12" t="s">
        <v>292</v>
      </c>
      <c r="C89" s="6">
        <v>40</v>
      </c>
      <c r="D89" s="6">
        <v>0</v>
      </c>
      <c r="E89" s="6">
        <v>0</v>
      </c>
      <c r="F89" s="6">
        <v>1.2</v>
      </c>
      <c r="G89" s="6">
        <v>4.8</v>
      </c>
      <c r="H89" s="6">
        <v>50</v>
      </c>
      <c r="I89" s="6">
        <v>0</v>
      </c>
      <c r="J89" s="6">
        <v>0</v>
      </c>
      <c r="K89" s="6">
        <v>1.5</v>
      </c>
      <c r="L89" s="6">
        <v>6</v>
      </c>
    </row>
    <row r="90" spans="1:12" s="87" customFormat="1" ht="15" customHeight="1" x14ac:dyDescent="0.25">
      <c r="A90" s="48" t="s">
        <v>111</v>
      </c>
      <c r="B90" s="154"/>
      <c r="C90" s="53">
        <f t="shared" ref="C90:L90" si="8">SUM(C84:C89)</f>
        <v>580</v>
      </c>
      <c r="D90" s="53">
        <f t="shared" si="8"/>
        <v>23.64</v>
      </c>
      <c r="E90" s="53">
        <f t="shared" si="8"/>
        <v>24.83</v>
      </c>
      <c r="F90" s="53">
        <f t="shared" si="8"/>
        <v>78.989999999999995</v>
      </c>
      <c r="G90" s="53">
        <f t="shared" si="8"/>
        <v>631.7299999999999</v>
      </c>
      <c r="H90" s="53">
        <f t="shared" si="8"/>
        <v>720</v>
      </c>
      <c r="I90" s="53">
        <f t="shared" si="8"/>
        <v>27.45</v>
      </c>
      <c r="J90" s="53">
        <f t="shared" si="8"/>
        <v>28.560000000000002</v>
      </c>
      <c r="K90" s="53">
        <f t="shared" si="8"/>
        <v>95.259999999999991</v>
      </c>
      <c r="L90" s="53">
        <f t="shared" si="8"/>
        <v>744.66</v>
      </c>
    </row>
    <row r="91" spans="1:12" s="87" customFormat="1" ht="15" customHeight="1" x14ac:dyDescent="0.25">
      <c r="A91" s="155"/>
      <c r="B91" s="155"/>
      <c r="C91" s="155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1:12" s="87" customFormat="1" ht="15" customHeight="1" x14ac:dyDescent="0.25">
      <c r="A92" s="229" t="s">
        <v>125</v>
      </c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1"/>
    </row>
    <row r="93" spans="1:12" s="66" customFormat="1" ht="15.75" customHeight="1" x14ac:dyDescent="0.25">
      <c r="A93" s="6" t="s">
        <v>113</v>
      </c>
      <c r="B93" s="59" t="s">
        <v>128</v>
      </c>
      <c r="C93" s="6">
        <v>200</v>
      </c>
      <c r="D93" s="6">
        <v>6</v>
      </c>
      <c r="E93" s="6">
        <v>6.4</v>
      </c>
      <c r="F93" s="6">
        <v>9.4</v>
      </c>
      <c r="G93" s="6">
        <v>116</v>
      </c>
      <c r="H93" s="6">
        <v>200</v>
      </c>
      <c r="I93" s="6">
        <v>6</v>
      </c>
      <c r="J93" s="6">
        <v>6.4</v>
      </c>
      <c r="K93" s="6">
        <v>9.4</v>
      </c>
      <c r="L93" s="6">
        <v>116</v>
      </c>
    </row>
    <row r="94" spans="1:12" s="66" customFormat="1" x14ac:dyDescent="0.25">
      <c r="A94" s="6"/>
      <c r="B94" s="12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s="87" customFormat="1" ht="15" customHeight="1" x14ac:dyDescent="0.25">
      <c r="A95" s="48" t="s">
        <v>111</v>
      </c>
      <c r="B95" s="154"/>
      <c r="C95" s="53">
        <f t="shared" ref="C95:L95" si="9">SUM(C93:C93)</f>
        <v>200</v>
      </c>
      <c r="D95" s="53">
        <f t="shared" si="9"/>
        <v>6</v>
      </c>
      <c r="E95" s="53">
        <f t="shared" si="9"/>
        <v>6.4</v>
      </c>
      <c r="F95" s="53">
        <f t="shared" si="9"/>
        <v>9.4</v>
      </c>
      <c r="G95" s="53">
        <f t="shared" si="9"/>
        <v>116</v>
      </c>
      <c r="H95" s="53">
        <f t="shared" si="9"/>
        <v>200</v>
      </c>
      <c r="I95" s="53">
        <f t="shared" si="9"/>
        <v>6</v>
      </c>
      <c r="J95" s="53">
        <f t="shared" si="9"/>
        <v>6.4</v>
      </c>
      <c r="K95" s="53">
        <f t="shared" si="9"/>
        <v>9.4</v>
      </c>
      <c r="L95" s="53">
        <f t="shared" si="9"/>
        <v>116</v>
      </c>
    </row>
    <row r="96" spans="1:12" s="87" customFormat="1" ht="15" customHeight="1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  <row r="97" spans="1:23" s="87" customFormat="1" ht="15" customHeight="1" x14ac:dyDescent="0.25">
      <c r="A97" s="229" t="s">
        <v>129</v>
      </c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1"/>
    </row>
    <row r="98" spans="1:23" s="66" customFormat="1" ht="15.75" customHeight="1" x14ac:dyDescent="0.25">
      <c r="A98" s="6">
        <v>217</v>
      </c>
      <c r="B98" s="11" t="s">
        <v>96</v>
      </c>
      <c r="C98" s="3">
        <v>150</v>
      </c>
      <c r="D98" s="3">
        <v>19.07</v>
      </c>
      <c r="E98" s="3">
        <v>7.62</v>
      </c>
      <c r="F98" s="3">
        <v>19.34</v>
      </c>
      <c r="G98" s="3">
        <v>222.15</v>
      </c>
      <c r="H98" s="3">
        <v>200</v>
      </c>
      <c r="I98" s="3">
        <v>25.43</v>
      </c>
      <c r="J98" s="3">
        <v>10.16</v>
      </c>
      <c r="K98" s="3">
        <v>25.79</v>
      </c>
      <c r="L98" s="3">
        <v>296.2</v>
      </c>
    </row>
    <row r="99" spans="1:23" s="66" customFormat="1" x14ac:dyDescent="0.25">
      <c r="A99" s="6" t="s">
        <v>113</v>
      </c>
      <c r="B99" s="12" t="s">
        <v>112</v>
      </c>
      <c r="C99" s="6">
        <v>30</v>
      </c>
      <c r="D99" s="6">
        <v>2.25</v>
      </c>
      <c r="E99" s="6">
        <v>4.5</v>
      </c>
      <c r="F99" s="6">
        <v>20.399999999999999</v>
      </c>
      <c r="G99" s="6">
        <v>132</v>
      </c>
      <c r="H99" s="6">
        <v>30</v>
      </c>
      <c r="I99" s="6">
        <v>2.25</v>
      </c>
      <c r="J99" s="6">
        <v>4.5</v>
      </c>
      <c r="K99" s="6">
        <v>20.399999999999999</v>
      </c>
      <c r="L99" s="6">
        <v>132</v>
      </c>
    </row>
    <row r="100" spans="1:23" s="66" customFormat="1" x14ac:dyDescent="0.25">
      <c r="A100" s="6">
        <v>410</v>
      </c>
      <c r="B100" s="10" t="s">
        <v>130</v>
      </c>
      <c r="C100" s="3">
        <v>150</v>
      </c>
      <c r="D100" s="3">
        <v>4.4999999999999998E-2</v>
      </c>
      <c r="E100" s="3">
        <v>0</v>
      </c>
      <c r="F100" s="3">
        <v>4.51</v>
      </c>
      <c r="G100" s="3">
        <v>18.239999999999998</v>
      </c>
      <c r="H100" s="3">
        <v>200</v>
      </c>
      <c r="I100" s="3">
        <v>0.06</v>
      </c>
      <c r="J100" s="3">
        <v>0</v>
      </c>
      <c r="K100" s="3">
        <v>6.02</v>
      </c>
      <c r="L100" s="3">
        <v>24.32</v>
      </c>
      <c r="Q100" s="66" t="s">
        <v>223</v>
      </c>
    </row>
    <row r="101" spans="1:23" s="87" customFormat="1" ht="15" customHeight="1" x14ac:dyDescent="0.25">
      <c r="A101" s="48" t="s">
        <v>111</v>
      </c>
      <c r="B101" s="154"/>
      <c r="C101" s="53">
        <f t="shared" ref="C101:L101" si="10">SUM(C98:C100)</f>
        <v>330</v>
      </c>
      <c r="D101" s="53">
        <f t="shared" si="10"/>
        <v>21.365000000000002</v>
      </c>
      <c r="E101" s="53">
        <f t="shared" si="10"/>
        <v>12.120000000000001</v>
      </c>
      <c r="F101" s="53">
        <f t="shared" si="10"/>
        <v>44.249999999999993</v>
      </c>
      <c r="G101" s="53">
        <f t="shared" si="10"/>
        <v>372.39</v>
      </c>
      <c r="H101" s="53">
        <f t="shared" si="10"/>
        <v>430</v>
      </c>
      <c r="I101" s="53">
        <f t="shared" si="10"/>
        <v>27.74</v>
      </c>
      <c r="J101" s="53">
        <f t="shared" si="10"/>
        <v>14.66</v>
      </c>
      <c r="K101" s="53">
        <f t="shared" si="10"/>
        <v>52.209999999999994</v>
      </c>
      <c r="L101" s="53">
        <f t="shared" si="10"/>
        <v>452.52</v>
      </c>
    </row>
    <row r="102" spans="1:23" s="87" customFormat="1" ht="15" customHeight="1" x14ac:dyDescent="0.25">
      <c r="A102" s="157" t="s">
        <v>131</v>
      </c>
      <c r="B102" s="122"/>
      <c r="C102" s="157">
        <f>C101+C95+C90+C79</f>
        <v>1446</v>
      </c>
      <c r="D102" s="122"/>
      <c r="E102" s="122"/>
      <c r="F102" s="122"/>
      <c r="G102" s="157">
        <f>G76+G77+G78+G82+G84+G85+G86+G87+G88+G93+G9+G94+G98+G99+G100+G89+G81</f>
        <v>1493.6</v>
      </c>
      <c r="H102" s="157">
        <f>H101+H95+H90+H79</f>
        <v>1787</v>
      </c>
      <c r="I102" s="122"/>
      <c r="J102" s="122"/>
      <c r="K102" s="122"/>
      <c r="L102" s="157">
        <f>L76+L77+L78+L80+L82+L84+L85+L86+L87+L88+L93+L94+L98+L99+L100+L89</f>
        <v>1758.77</v>
      </c>
    </row>
    <row r="103" spans="1:23" s="87" customFormat="1" x14ac:dyDescent="0.25"/>
    <row r="104" spans="1:23" s="87" customFormat="1" ht="15" customHeight="1" x14ac:dyDescent="0.25">
      <c r="A104" s="232">
        <v>45503</v>
      </c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1"/>
    </row>
    <row r="105" spans="1:23" s="87" customFormat="1" ht="15" customHeight="1" x14ac:dyDescent="0.25">
      <c r="A105" s="229" t="s">
        <v>116</v>
      </c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1"/>
    </row>
    <row r="106" spans="1:23" s="66" customFormat="1" ht="15.75" customHeight="1" x14ac:dyDescent="0.25">
      <c r="A106" s="6">
        <v>168</v>
      </c>
      <c r="B106" s="11" t="s">
        <v>66</v>
      </c>
      <c r="C106" s="3">
        <v>150</v>
      </c>
      <c r="D106" s="3">
        <v>4.78</v>
      </c>
      <c r="E106" s="3">
        <v>5.14</v>
      </c>
      <c r="F106" s="3">
        <v>28.38</v>
      </c>
      <c r="G106" s="3">
        <v>176.21</v>
      </c>
      <c r="H106" s="3">
        <v>180</v>
      </c>
      <c r="I106" s="3">
        <v>5.73</v>
      </c>
      <c r="J106" s="3">
        <v>6.17</v>
      </c>
      <c r="K106" s="3">
        <v>34.06</v>
      </c>
      <c r="L106" s="3">
        <v>211.5</v>
      </c>
    </row>
    <row r="107" spans="1:23" s="66" customFormat="1" ht="15.75" customHeight="1" x14ac:dyDescent="0.25">
      <c r="A107" s="6">
        <v>1</v>
      </c>
      <c r="B107" s="12" t="s">
        <v>110</v>
      </c>
      <c r="C107" s="6">
        <v>36</v>
      </c>
      <c r="D107" s="6">
        <v>2.17</v>
      </c>
      <c r="E107" s="6">
        <v>6.79</v>
      </c>
      <c r="F107" s="6">
        <v>13.15</v>
      </c>
      <c r="G107" s="6">
        <v>122.4</v>
      </c>
      <c r="H107" s="6">
        <v>37</v>
      </c>
      <c r="I107" s="6">
        <v>2.2599999999999998</v>
      </c>
      <c r="J107" s="6">
        <v>6.98</v>
      </c>
      <c r="K107" s="6">
        <v>13.52</v>
      </c>
      <c r="L107" s="6">
        <v>125.8</v>
      </c>
    </row>
    <row r="108" spans="1:23" s="87" customFormat="1" ht="15" customHeight="1" x14ac:dyDescent="0.25">
      <c r="A108" s="53">
        <v>410</v>
      </c>
      <c r="B108" s="10" t="s">
        <v>130</v>
      </c>
      <c r="C108" s="32">
        <v>150</v>
      </c>
      <c r="D108" s="32">
        <v>4.4999999999999998E-2</v>
      </c>
      <c r="E108" s="32">
        <v>0</v>
      </c>
      <c r="F108" s="32">
        <v>4.51</v>
      </c>
      <c r="G108" s="32">
        <v>18.239999999999998</v>
      </c>
      <c r="H108" s="32">
        <v>200</v>
      </c>
      <c r="I108" s="32">
        <v>0.06</v>
      </c>
      <c r="J108" s="32">
        <v>0</v>
      </c>
      <c r="K108" s="32">
        <v>6.02</v>
      </c>
      <c r="L108" s="32">
        <v>24.32</v>
      </c>
    </row>
    <row r="109" spans="1:23" s="87" customFormat="1" ht="15" customHeight="1" x14ac:dyDescent="0.25">
      <c r="A109" s="48" t="s">
        <v>111</v>
      </c>
      <c r="B109" s="154"/>
      <c r="C109" s="53">
        <f t="shared" ref="C109:H109" si="11">SUM(C106:C108)</f>
        <v>336</v>
      </c>
      <c r="D109" s="53">
        <f t="shared" si="11"/>
        <v>6.9950000000000001</v>
      </c>
      <c r="E109" s="53">
        <f t="shared" si="11"/>
        <v>11.93</v>
      </c>
      <c r="F109" s="53">
        <f t="shared" si="11"/>
        <v>46.04</v>
      </c>
      <c r="G109" s="53">
        <f t="shared" si="11"/>
        <v>316.85000000000002</v>
      </c>
      <c r="H109" s="53">
        <f t="shared" si="11"/>
        <v>417</v>
      </c>
      <c r="I109" s="53">
        <f>SUM(I106:I108)</f>
        <v>8.0500000000000007</v>
      </c>
      <c r="J109" s="53">
        <f>SUM(J106:J108)</f>
        <v>13.15</v>
      </c>
      <c r="K109" s="53">
        <f>SUM(K106:K108)</f>
        <v>53.599999999999994</v>
      </c>
      <c r="L109" s="53">
        <f>SUM(L106:L108)</f>
        <v>361.62</v>
      </c>
    </row>
    <row r="110" spans="1:23" s="87" customFormat="1" ht="15" customHeight="1" x14ac:dyDescent="0.25">
      <c r="A110" s="207" t="s">
        <v>175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9"/>
    </row>
    <row r="111" spans="1:23" s="174" customFormat="1" ht="15" customHeight="1" x14ac:dyDescent="0.25">
      <c r="A111" s="6" t="s">
        <v>113</v>
      </c>
      <c r="B111" s="14" t="s">
        <v>182</v>
      </c>
      <c r="C111" s="3">
        <v>100</v>
      </c>
      <c r="D111" s="3">
        <v>0</v>
      </c>
      <c r="E111" s="3">
        <v>0</v>
      </c>
      <c r="F111" s="3">
        <v>22</v>
      </c>
      <c r="G111" s="3">
        <v>45</v>
      </c>
      <c r="H111" s="3">
        <v>100</v>
      </c>
      <c r="I111" s="3">
        <v>0</v>
      </c>
      <c r="J111" s="3">
        <v>0</v>
      </c>
      <c r="K111" s="3">
        <v>22</v>
      </c>
      <c r="L111" s="3">
        <v>45</v>
      </c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</row>
    <row r="112" spans="1:23" s="87" customFormat="1" ht="17.25" customHeight="1" x14ac:dyDescent="0.25">
      <c r="A112" s="241" t="s">
        <v>117</v>
      </c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3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</row>
    <row r="113" spans="1:23" s="66" customFormat="1" x14ac:dyDescent="0.25">
      <c r="A113" s="6">
        <v>80</v>
      </c>
      <c r="B113" s="11" t="s">
        <v>53</v>
      </c>
      <c r="C113" s="3">
        <v>150</v>
      </c>
      <c r="D113" s="3">
        <v>3.02</v>
      </c>
      <c r="E113" s="3">
        <v>6.78</v>
      </c>
      <c r="F113" s="3">
        <v>19.43</v>
      </c>
      <c r="G113" s="3">
        <v>89.76</v>
      </c>
      <c r="H113" s="3">
        <v>200</v>
      </c>
      <c r="I113" s="3">
        <v>4.03</v>
      </c>
      <c r="J113" s="3">
        <v>9.0399999999999991</v>
      </c>
      <c r="K113" s="3">
        <v>25.91</v>
      </c>
      <c r="L113" s="3">
        <v>119.68</v>
      </c>
    </row>
    <row r="114" spans="1:23" s="66" customFormat="1" ht="15.75" customHeight="1" x14ac:dyDescent="0.25">
      <c r="A114" s="6">
        <v>332</v>
      </c>
      <c r="B114" s="11" t="s">
        <v>72</v>
      </c>
      <c r="C114" s="3">
        <v>120</v>
      </c>
      <c r="D114" s="3">
        <v>6.99</v>
      </c>
      <c r="E114" s="3">
        <v>4.34</v>
      </c>
      <c r="F114" s="3">
        <v>36</v>
      </c>
      <c r="G114" s="3">
        <v>211.05</v>
      </c>
      <c r="H114" s="3">
        <v>130</v>
      </c>
      <c r="I114" s="3">
        <v>7.57</v>
      </c>
      <c r="J114" s="3">
        <v>4.7</v>
      </c>
      <c r="K114" s="3">
        <v>39</v>
      </c>
      <c r="L114" s="3">
        <v>228.64</v>
      </c>
    </row>
    <row r="115" spans="1:23" s="66" customFormat="1" ht="15.75" customHeight="1" x14ac:dyDescent="0.25">
      <c r="A115" s="6">
        <v>268</v>
      </c>
      <c r="B115" s="10" t="s">
        <v>14</v>
      </c>
      <c r="C115" s="3">
        <v>80</v>
      </c>
      <c r="D115" s="3">
        <v>8.93</v>
      </c>
      <c r="E115" s="3">
        <v>6.62</v>
      </c>
      <c r="F115" s="3">
        <v>0.59</v>
      </c>
      <c r="G115" s="3">
        <v>162.49</v>
      </c>
      <c r="H115" s="3">
        <v>90</v>
      </c>
      <c r="I115" s="3">
        <v>10.039999999999999</v>
      </c>
      <c r="J115" s="3">
        <v>7.44</v>
      </c>
      <c r="K115" s="3">
        <v>0.66</v>
      </c>
      <c r="L115" s="3">
        <v>182.8</v>
      </c>
    </row>
    <row r="116" spans="1:23" s="66" customFormat="1" ht="15.75" customHeight="1" x14ac:dyDescent="0.25">
      <c r="A116" s="6">
        <v>394</v>
      </c>
      <c r="B116" s="10" t="s">
        <v>15</v>
      </c>
      <c r="C116" s="3">
        <v>150</v>
      </c>
      <c r="D116" s="3">
        <v>0.42</v>
      </c>
      <c r="E116" s="3">
        <v>0</v>
      </c>
      <c r="F116" s="3">
        <v>20.92</v>
      </c>
      <c r="G116" s="3">
        <v>85.34</v>
      </c>
      <c r="H116" s="3">
        <v>200</v>
      </c>
      <c r="I116" s="3">
        <v>0.56000000000000005</v>
      </c>
      <c r="J116" s="3">
        <v>0</v>
      </c>
      <c r="K116" s="3">
        <v>27.89</v>
      </c>
      <c r="L116" s="3">
        <v>113.79</v>
      </c>
    </row>
    <row r="117" spans="1:23" s="66" customFormat="1" x14ac:dyDescent="0.25">
      <c r="A117" s="6" t="s">
        <v>113</v>
      </c>
      <c r="B117" s="10" t="s">
        <v>124</v>
      </c>
      <c r="C117" s="3">
        <v>40</v>
      </c>
      <c r="D117" s="3">
        <v>2.8</v>
      </c>
      <c r="E117" s="3">
        <v>0.28000000000000003</v>
      </c>
      <c r="F117" s="3">
        <v>19.96</v>
      </c>
      <c r="G117" s="3">
        <v>96</v>
      </c>
      <c r="H117" s="3">
        <v>50</v>
      </c>
      <c r="I117" s="3">
        <v>3.5</v>
      </c>
      <c r="J117" s="3">
        <v>0.35</v>
      </c>
      <c r="K117" s="3">
        <v>24.95</v>
      </c>
      <c r="L117" s="3">
        <v>120</v>
      </c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</row>
    <row r="118" spans="1:23" s="66" customFormat="1" ht="15.75" customHeight="1" x14ac:dyDescent="0.25">
      <c r="A118" s="6"/>
      <c r="B118" s="11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23" s="66" customFormat="1" x14ac:dyDescent="0.25">
      <c r="A119" s="6"/>
      <c r="B119" s="10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</row>
    <row r="120" spans="1:23" s="87" customFormat="1" ht="15" customHeight="1" x14ac:dyDescent="0.25">
      <c r="A120" s="48" t="s">
        <v>111</v>
      </c>
      <c r="B120" s="154"/>
      <c r="C120" s="53">
        <f t="shared" ref="C120:K120" si="12">SUM(C113:C119)</f>
        <v>540</v>
      </c>
      <c r="D120" s="53">
        <f t="shared" si="12"/>
        <v>22.16</v>
      </c>
      <c r="E120" s="53">
        <f t="shared" si="12"/>
        <v>18.020000000000003</v>
      </c>
      <c r="F120" s="53">
        <f t="shared" si="12"/>
        <v>96.9</v>
      </c>
      <c r="G120" s="53">
        <f t="shared" si="12"/>
        <v>644.64</v>
      </c>
      <c r="H120" s="53">
        <f t="shared" si="12"/>
        <v>670</v>
      </c>
      <c r="I120" s="53">
        <f t="shared" si="12"/>
        <v>25.7</v>
      </c>
      <c r="J120" s="53">
        <f t="shared" si="12"/>
        <v>21.53</v>
      </c>
      <c r="K120" s="53">
        <f t="shared" si="12"/>
        <v>118.41</v>
      </c>
      <c r="L120" s="53">
        <f>SUM(L113:L119)</f>
        <v>764.91</v>
      </c>
    </row>
    <row r="121" spans="1:23" s="87" customFormat="1" ht="15" customHeight="1" x14ac:dyDescent="0.25">
      <c r="A121" s="155"/>
      <c r="B121" s="155"/>
      <c r="C121" s="155"/>
      <c r="D121" s="156"/>
      <c r="E121" s="156"/>
      <c r="F121" s="156"/>
      <c r="G121" s="156"/>
      <c r="H121" s="156"/>
      <c r="I121" s="156"/>
      <c r="J121" s="156"/>
      <c r="K121" s="156"/>
      <c r="L121" s="156"/>
    </row>
    <row r="122" spans="1:23" s="87" customFormat="1" ht="15" customHeight="1" x14ac:dyDescent="0.25">
      <c r="A122" s="229" t="s">
        <v>125</v>
      </c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1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</row>
    <row r="123" spans="1:23" s="66" customFormat="1" ht="15.75" customHeight="1" x14ac:dyDescent="0.25">
      <c r="A123" s="6" t="s">
        <v>113</v>
      </c>
      <c r="B123" s="11" t="s">
        <v>56</v>
      </c>
      <c r="C123" s="3">
        <v>200</v>
      </c>
      <c r="D123" s="3">
        <v>1</v>
      </c>
      <c r="E123" s="3">
        <v>3</v>
      </c>
      <c r="F123" s="3">
        <v>42</v>
      </c>
      <c r="G123" s="3">
        <v>192</v>
      </c>
      <c r="H123" s="3">
        <v>200</v>
      </c>
      <c r="I123" s="3">
        <v>1</v>
      </c>
      <c r="J123" s="3">
        <v>3</v>
      </c>
      <c r="K123" s="3">
        <v>42</v>
      </c>
      <c r="L123" s="3">
        <v>192</v>
      </c>
    </row>
    <row r="124" spans="1:23" s="66" customFormat="1" x14ac:dyDescent="0.25">
      <c r="A124" s="39"/>
      <c r="B124" s="1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</row>
    <row r="125" spans="1:23" s="87" customFormat="1" ht="15" customHeight="1" x14ac:dyDescent="0.25">
      <c r="A125" s="233" t="s">
        <v>111</v>
      </c>
      <c r="B125" s="234"/>
      <c r="C125" s="235"/>
      <c r="D125" s="53">
        <f t="shared" ref="D125:K125" si="13">SUM(D123:D123)</f>
        <v>1</v>
      </c>
      <c r="E125" s="53">
        <f t="shared" si="13"/>
        <v>3</v>
      </c>
      <c r="F125" s="53">
        <f t="shared" si="13"/>
        <v>42</v>
      </c>
      <c r="G125" s="53">
        <f>G123+G124</f>
        <v>192</v>
      </c>
      <c r="H125" s="53">
        <f t="shared" si="13"/>
        <v>200</v>
      </c>
      <c r="I125" s="53">
        <f t="shared" si="13"/>
        <v>1</v>
      </c>
      <c r="J125" s="53">
        <f t="shared" si="13"/>
        <v>3</v>
      </c>
      <c r="K125" s="53">
        <f t="shared" si="13"/>
        <v>42</v>
      </c>
      <c r="L125" s="53">
        <f>L123+L124</f>
        <v>192</v>
      </c>
    </row>
    <row r="126" spans="1:23" s="87" customFormat="1" ht="15" customHeight="1" x14ac:dyDescent="0.25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</row>
    <row r="127" spans="1:23" s="87" customFormat="1" ht="15" customHeight="1" x14ac:dyDescent="0.25">
      <c r="A127" s="229" t="s">
        <v>129</v>
      </c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1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</row>
    <row r="128" spans="1:23" s="66" customFormat="1" ht="15.75" customHeight="1" x14ac:dyDescent="0.25">
      <c r="A128" s="6">
        <v>219</v>
      </c>
      <c r="B128" s="11" t="s">
        <v>34</v>
      </c>
      <c r="C128" s="3">
        <v>120</v>
      </c>
      <c r="D128" s="3">
        <v>4.41</v>
      </c>
      <c r="E128" s="3">
        <v>4.25</v>
      </c>
      <c r="F128" s="3">
        <v>28.27</v>
      </c>
      <c r="G128" s="3">
        <v>168.87</v>
      </c>
      <c r="H128" s="3">
        <v>130</v>
      </c>
      <c r="I128" s="3">
        <v>4.78</v>
      </c>
      <c r="J128" s="3">
        <v>4.5999999999999996</v>
      </c>
      <c r="K128" s="3">
        <v>30.63</v>
      </c>
      <c r="L128" s="3">
        <v>182.94</v>
      </c>
    </row>
    <row r="129" spans="1:23" s="66" customFormat="1" ht="15.75" customHeight="1" x14ac:dyDescent="0.25">
      <c r="A129" s="6" t="s">
        <v>113</v>
      </c>
      <c r="B129" s="11" t="s">
        <v>76</v>
      </c>
      <c r="C129" s="3">
        <v>40</v>
      </c>
      <c r="D129" s="3">
        <v>0</v>
      </c>
      <c r="E129" s="3">
        <v>2.8</v>
      </c>
      <c r="F129" s="3">
        <v>2.8</v>
      </c>
      <c r="G129" s="3">
        <v>36</v>
      </c>
      <c r="H129" s="3">
        <v>50</v>
      </c>
      <c r="I129" s="3">
        <v>0</v>
      </c>
      <c r="J129" s="3">
        <v>3.5</v>
      </c>
      <c r="K129" s="3">
        <v>3.5</v>
      </c>
      <c r="L129" s="3">
        <v>45</v>
      </c>
    </row>
    <row r="130" spans="1:23" s="66" customFormat="1" x14ac:dyDescent="0.25">
      <c r="A130" s="6" t="s">
        <v>113</v>
      </c>
      <c r="B130" s="12" t="s">
        <v>112</v>
      </c>
      <c r="C130" s="6">
        <v>30</v>
      </c>
      <c r="D130" s="6">
        <v>2.25</v>
      </c>
      <c r="E130" s="6">
        <v>4.5</v>
      </c>
      <c r="F130" s="6">
        <v>20.399999999999999</v>
      </c>
      <c r="G130" s="6">
        <v>132</v>
      </c>
      <c r="H130" s="6">
        <v>30</v>
      </c>
      <c r="I130" s="6">
        <v>2.25</v>
      </c>
      <c r="J130" s="6">
        <v>4.5</v>
      </c>
      <c r="K130" s="6">
        <v>20.399999999999999</v>
      </c>
      <c r="L130" s="6">
        <v>132</v>
      </c>
    </row>
    <row r="131" spans="1:23" s="66" customFormat="1" ht="15.75" customHeight="1" x14ac:dyDescent="0.25">
      <c r="A131" s="6">
        <v>413</v>
      </c>
      <c r="B131" s="11" t="s">
        <v>32</v>
      </c>
      <c r="C131" s="3">
        <v>150</v>
      </c>
      <c r="D131" s="3">
        <v>1.05</v>
      </c>
      <c r="E131" s="3">
        <v>1.2</v>
      </c>
      <c r="F131" s="3">
        <v>13.01</v>
      </c>
      <c r="G131" s="3">
        <v>66.989999999999995</v>
      </c>
      <c r="H131" s="3">
        <v>200</v>
      </c>
      <c r="I131" s="3">
        <v>1.4</v>
      </c>
      <c r="J131" s="3">
        <v>1.6</v>
      </c>
      <c r="K131" s="3">
        <v>17.350000000000001</v>
      </c>
      <c r="L131" s="3">
        <v>89.32</v>
      </c>
    </row>
    <row r="132" spans="1:23" s="66" customFormat="1" ht="15.75" customHeight="1" x14ac:dyDescent="0.25">
      <c r="A132" s="6"/>
      <c r="B132" s="11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23" s="87" customFormat="1" ht="15" customHeight="1" x14ac:dyDescent="0.25">
      <c r="A133" s="12" t="s">
        <v>111</v>
      </c>
      <c r="B133" s="12"/>
      <c r="C133" s="53">
        <f t="shared" ref="C133:K133" si="14">SUM(C128:C132)</f>
        <v>340</v>
      </c>
      <c r="D133" s="53">
        <f t="shared" si="14"/>
        <v>7.71</v>
      </c>
      <c r="E133" s="53">
        <f t="shared" si="14"/>
        <v>12.75</v>
      </c>
      <c r="F133" s="53">
        <f t="shared" si="14"/>
        <v>64.48</v>
      </c>
      <c r="G133" s="53">
        <f t="shared" si="14"/>
        <v>403.86</v>
      </c>
      <c r="H133" s="53">
        <f t="shared" si="14"/>
        <v>410</v>
      </c>
      <c r="I133" s="53">
        <f t="shared" si="14"/>
        <v>8.43</v>
      </c>
      <c r="J133" s="53">
        <f t="shared" si="14"/>
        <v>14.2</v>
      </c>
      <c r="K133" s="53">
        <f t="shared" si="14"/>
        <v>71.88</v>
      </c>
      <c r="L133" s="53">
        <f>SUM(L128:L132)</f>
        <v>449.26</v>
      </c>
    </row>
    <row r="134" spans="1:23" s="87" customFormat="1" ht="15" customHeight="1" x14ac:dyDescent="0.25">
      <c r="A134" s="157" t="s">
        <v>131</v>
      </c>
      <c r="B134" s="122"/>
      <c r="C134" s="157">
        <f>C133+C123+C120+C109</f>
        <v>1416</v>
      </c>
      <c r="D134" s="122"/>
      <c r="E134" s="122"/>
      <c r="F134" s="122"/>
      <c r="G134" s="157">
        <f>G106+G107++G108+G111+G114+G113+G115+G116+G117+G118+G119+G123+G124+G128+G131+G129+G132+G130</f>
        <v>1602.3500000000001</v>
      </c>
      <c r="H134" s="157">
        <f>H133+H125+H120+H109</f>
        <v>1697</v>
      </c>
      <c r="I134" s="122"/>
      <c r="J134" s="122"/>
      <c r="K134" s="122"/>
      <c r="L134" s="157">
        <f>L106+L107+L108+L111+L113+L114+L115+L116+L117+L118+L119+L123+L124+L128+L129+L131+L132+L130</f>
        <v>1812.79</v>
      </c>
    </row>
    <row r="135" spans="1:23" s="87" customFormat="1" x14ac:dyDescent="0.25"/>
    <row r="136" spans="1:23" s="87" customFormat="1" ht="15" customHeight="1" x14ac:dyDescent="0.25">
      <c r="A136" s="232">
        <v>45504</v>
      </c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1"/>
    </row>
    <row r="137" spans="1:23" s="87" customFormat="1" ht="15" customHeight="1" x14ac:dyDescent="0.25">
      <c r="A137" s="229" t="s">
        <v>116</v>
      </c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1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</row>
    <row r="138" spans="1:23" s="66" customFormat="1" ht="15.75" customHeight="1" x14ac:dyDescent="0.25">
      <c r="A138" s="6">
        <v>168</v>
      </c>
      <c r="B138" s="11" t="s">
        <v>42</v>
      </c>
      <c r="C138" s="3">
        <v>150</v>
      </c>
      <c r="D138" s="3">
        <v>5.58</v>
      </c>
      <c r="E138" s="3">
        <v>6.05</v>
      </c>
      <c r="F138" s="3">
        <v>26.46</v>
      </c>
      <c r="G138" s="3">
        <v>182.94</v>
      </c>
      <c r="H138" s="3">
        <v>180</v>
      </c>
      <c r="I138" s="3">
        <v>6.7</v>
      </c>
      <c r="J138" s="3">
        <v>7.3</v>
      </c>
      <c r="K138" s="3">
        <v>31.75</v>
      </c>
      <c r="L138" s="3">
        <v>219.53</v>
      </c>
    </row>
    <row r="139" spans="1:23" s="66" customFormat="1" ht="15.75" customHeight="1" x14ac:dyDescent="0.25">
      <c r="A139" s="6">
        <v>2</v>
      </c>
      <c r="B139" s="64" t="s">
        <v>135</v>
      </c>
      <c r="C139" s="6">
        <v>42</v>
      </c>
      <c r="D139" s="6">
        <v>2.17</v>
      </c>
      <c r="E139" s="6">
        <v>6.79</v>
      </c>
      <c r="F139" s="6">
        <v>13.15</v>
      </c>
      <c r="G139" s="6">
        <v>136.91999999999999</v>
      </c>
      <c r="H139" s="6">
        <v>44</v>
      </c>
      <c r="I139" s="6">
        <v>2.2599999999999998</v>
      </c>
      <c r="J139" s="6">
        <v>6.98</v>
      </c>
      <c r="K139" s="6">
        <v>13.52</v>
      </c>
      <c r="L139" s="6">
        <v>142.74</v>
      </c>
    </row>
    <row r="140" spans="1:23" s="87" customFormat="1" ht="15" customHeight="1" x14ac:dyDescent="0.25">
      <c r="A140" s="53">
        <v>410</v>
      </c>
      <c r="B140" s="10" t="s">
        <v>130</v>
      </c>
      <c r="C140" s="32">
        <v>150</v>
      </c>
      <c r="D140" s="32">
        <v>4.4999999999999998E-2</v>
      </c>
      <c r="E140" s="32">
        <v>0</v>
      </c>
      <c r="F140" s="32">
        <v>4.51</v>
      </c>
      <c r="G140" s="32">
        <v>18.239999999999998</v>
      </c>
      <c r="H140" s="32">
        <v>200</v>
      </c>
      <c r="I140" s="32">
        <v>0.06</v>
      </c>
      <c r="J140" s="32">
        <v>0</v>
      </c>
      <c r="K140" s="32">
        <v>6.02</v>
      </c>
      <c r="L140" s="32">
        <v>24.32</v>
      </c>
    </row>
    <row r="141" spans="1:23" s="87" customFormat="1" ht="15" customHeight="1" x14ac:dyDescent="0.25">
      <c r="A141" s="48" t="s">
        <v>111</v>
      </c>
      <c r="B141" s="154"/>
      <c r="C141" s="53">
        <f t="shared" ref="C141:H141" si="15">SUM(C138:C140)</f>
        <v>342</v>
      </c>
      <c r="D141" s="53">
        <f t="shared" si="15"/>
        <v>7.7949999999999999</v>
      </c>
      <c r="E141" s="53">
        <f t="shared" si="15"/>
        <v>12.84</v>
      </c>
      <c r="F141" s="53">
        <f t="shared" si="15"/>
        <v>44.12</v>
      </c>
      <c r="G141" s="53">
        <f t="shared" si="15"/>
        <v>338.1</v>
      </c>
      <c r="H141" s="53">
        <f t="shared" si="15"/>
        <v>424</v>
      </c>
      <c r="I141" s="53">
        <f>SUM(I138:I140)</f>
        <v>9.0200000000000014</v>
      </c>
      <c r="J141" s="53">
        <f>SUM(J138:J140)</f>
        <v>14.280000000000001</v>
      </c>
      <c r="K141" s="53">
        <f>SUM(K138:K140)</f>
        <v>51.289999999999992</v>
      </c>
      <c r="L141" s="53">
        <f>SUM(L138:L140)</f>
        <v>386.59</v>
      </c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</row>
    <row r="142" spans="1:23" s="66" customFormat="1" x14ac:dyDescent="0.25">
      <c r="A142" s="58"/>
      <c r="B142" s="58"/>
      <c r="C142" s="58"/>
      <c r="D142" s="37"/>
      <c r="E142" s="37"/>
      <c r="F142" s="37"/>
      <c r="G142" s="37"/>
      <c r="H142" s="37"/>
      <c r="I142" s="37"/>
      <c r="J142" s="37"/>
      <c r="K142" s="37"/>
      <c r="L142" s="37"/>
    </row>
    <row r="143" spans="1:23" s="66" customFormat="1" x14ac:dyDescent="0.25">
      <c r="A143" s="207" t="s">
        <v>175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9"/>
    </row>
    <row r="144" spans="1:23" s="87" customFormat="1" ht="15.75" customHeight="1" x14ac:dyDescent="0.25">
      <c r="A144" s="53">
        <v>394</v>
      </c>
      <c r="B144" s="11" t="s">
        <v>286</v>
      </c>
      <c r="C144" s="32">
        <v>100</v>
      </c>
      <c r="D144" s="32">
        <v>0.28000000000000003</v>
      </c>
      <c r="E144" s="32">
        <v>0</v>
      </c>
      <c r="F144" s="32">
        <v>13.95</v>
      </c>
      <c r="G144" s="32">
        <v>42.67</v>
      </c>
      <c r="H144" s="32">
        <v>100</v>
      </c>
      <c r="I144" s="32">
        <v>0.28000000000000003</v>
      </c>
      <c r="J144" s="32">
        <v>0</v>
      </c>
      <c r="K144" s="32">
        <v>13.95</v>
      </c>
      <c r="L144" s="32">
        <v>42.67</v>
      </c>
    </row>
    <row r="145" spans="1:23" s="66" customFormat="1" x14ac:dyDescent="0.2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</row>
    <row r="146" spans="1:23" s="87" customFormat="1" ht="15" customHeight="1" x14ac:dyDescent="0.25">
      <c r="A146" s="229" t="s">
        <v>117</v>
      </c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1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</row>
    <row r="147" spans="1:23" s="66" customFormat="1" x14ac:dyDescent="0.25">
      <c r="A147" s="6">
        <v>80</v>
      </c>
      <c r="B147" s="11" t="s">
        <v>188</v>
      </c>
      <c r="C147" s="3">
        <v>150</v>
      </c>
      <c r="D147" s="3">
        <v>2.95</v>
      </c>
      <c r="E147" s="3">
        <v>3.68</v>
      </c>
      <c r="F147" s="3">
        <v>12.63</v>
      </c>
      <c r="G147" s="3">
        <v>90.66</v>
      </c>
      <c r="H147" s="3">
        <v>200</v>
      </c>
      <c r="I147" s="3">
        <v>3.93</v>
      </c>
      <c r="J147" s="3">
        <v>4.91</v>
      </c>
      <c r="K147" s="3">
        <v>16.84</v>
      </c>
      <c r="L147" s="3">
        <v>120.88</v>
      </c>
    </row>
    <row r="148" spans="1:23" s="66" customFormat="1" x14ac:dyDescent="0.25">
      <c r="A148" s="6" t="s">
        <v>134</v>
      </c>
      <c r="B148" s="47" t="s">
        <v>59</v>
      </c>
      <c r="C148" s="3">
        <v>120</v>
      </c>
      <c r="D148" s="3">
        <v>2.48</v>
      </c>
      <c r="E148" s="3">
        <v>4.5599999999999996</v>
      </c>
      <c r="F148" s="3" t="s">
        <v>60</v>
      </c>
      <c r="G148" s="3">
        <v>104.8</v>
      </c>
      <c r="H148" s="3">
        <v>130</v>
      </c>
      <c r="I148" s="3">
        <v>2.69</v>
      </c>
      <c r="J148" s="3">
        <v>4.9400000000000004</v>
      </c>
      <c r="K148" s="3">
        <v>27.56</v>
      </c>
      <c r="L148" s="3">
        <v>113.53</v>
      </c>
    </row>
    <row r="149" spans="1:23" s="66" customFormat="1" ht="15.75" customHeight="1" x14ac:dyDescent="0.25">
      <c r="A149" s="6">
        <v>299</v>
      </c>
      <c r="B149" s="11" t="s">
        <v>61</v>
      </c>
      <c r="C149" s="3">
        <v>80</v>
      </c>
      <c r="D149" s="3">
        <v>5.67</v>
      </c>
      <c r="E149" s="3">
        <v>13.74</v>
      </c>
      <c r="F149" s="3">
        <v>1.34</v>
      </c>
      <c r="G149" s="3">
        <v>154.05000000000001</v>
      </c>
      <c r="H149" s="3">
        <v>90</v>
      </c>
      <c r="I149" s="3">
        <v>6.61</v>
      </c>
      <c r="J149" s="3">
        <v>16.03</v>
      </c>
      <c r="K149" s="3">
        <v>1.56</v>
      </c>
      <c r="L149" s="3">
        <v>179.92</v>
      </c>
    </row>
    <row r="150" spans="1:23" s="66" customFormat="1" ht="15.75" customHeight="1" x14ac:dyDescent="0.25">
      <c r="A150" s="6">
        <v>394</v>
      </c>
      <c r="B150" s="11" t="s">
        <v>156</v>
      </c>
      <c r="C150" s="3">
        <v>150</v>
      </c>
      <c r="D150" s="3">
        <v>0.12</v>
      </c>
      <c r="E150" s="3">
        <v>0</v>
      </c>
      <c r="F150" s="3">
        <v>11.24</v>
      </c>
      <c r="G150" s="3">
        <v>45.48</v>
      </c>
      <c r="H150" s="3">
        <v>200</v>
      </c>
      <c r="I150" s="3">
        <v>0.16</v>
      </c>
      <c r="J150" s="3">
        <v>0</v>
      </c>
      <c r="K150" s="3">
        <v>14.99</v>
      </c>
      <c r="L150" s="3">
        <v>60.64</v>
      </c>
    </row>
    <row r="151" spans="1:23" s="66" customFormat="1" x14ac:dyDescent="0.25">
      <c r="A151" s="6" t="s">
        <v>113</v>
      </c>
      <c r="B151" s="10" t="s">
        <v>124</v>
      </c>
      <c r="C151" s="3">
        <v>40</v>
      </c>
      <c r="D151" s="3">
        <v>2.8</v>
      </c>
      <c r="E151" s="3">
        <v>0.28000000000000003</v>
      </c>
      <c r="F151" s="3">
        <v>19.96</v>
      </c>
      <c r="G151" s="3">
        <v>96</v>
      </c>
      <c r="H151" s="3">
        <v>50</v>
      </c>
      <c r="I151" s="3">
        <v>3.5</v>
      </c>
      <c r="J151" s="3">
        <v>0.35</v>
      </c>
      <c r="K151" s="3">
        <v>24.95</v>
      </c>
      <c r="L151" s="3">
        <v>120</v>
      </c>
    </row>
    <row r="152" spans="1:23" s="66" customFormat="1" x14ac:dyDescent="0.25">
      <c r="A152" s="6"/>
      <c r="B152" s="1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</row>
    <row r="153" spans="1:23" s="66" customFormat="1" x14ac:dyDescent="0.25">
      <c r="A153" s="6"/>
      <c r="B153" s="1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</row>
    <row r="154" spans="1:23" s="87" customFormat="1" ht="15" customHeight="1" x14ac:dyDescent="0.25">
      <c r="A154" s="48" t="s">
        <v>111</v>
      </c>
      <c r="B154" s="154"/>
      <c r="C154" s="53">
        <f t="shared" ref="C154:L154" si="16">SUM(C147:C153)</f>
        <v>540</v>
      </c>
      <c r="D154" s="53">
        <f t="shared" si="16"/>
        <v>14.02</v>
      </c>
      <c r="E154" s="53">
        <f t="shared" si="16"/>
        <v>22.26</v>
      </c>
      <c r="F154" s="53">
        <f t="shared" si="16"/>
        <v>45.17</v>
      </c>
      <c r="G154" s="53">
        <f t="shared" si="16"/>
        <v>490.99</v>
      </c>
      <c r="H154" s="53">
        <f t="shared" si="16"/>
        <v>670</v>
      </c>
      <c r="I154" s="53">
        <f t="shared" si="16"/>
        <v>16.89</v>
      </c>
      <c r="J154" s="53">
        <f t="shared" si="16"/>
        <v>26.230000000000004</v>
      </c>
      <c r="K154" s="53">
        <f t="shared" si="16"/>
        <v>85.9</v>
      </c>
      <c r="L154" s="53">
        <f t="shared" si="16"/>
        <v>594.97</v>
      </c>
    </row>
    <row r="155" spans="1:23" s="87" customFormat="1" ht="15" customHeight="1" x14ac:dyDescent="0.25">
      <c r="A155" s="155"/>
      <c r="B155" s="155"/>
      <c r="C155" s="155"/>
      <c r="D155" s="156"/>
      <c r="E155" s="156"/>
      <c r="F155" s="156"/>
      <c r="G155" s="156"/>
      <c r="H155" s="156"/>
      <c r="I155" s="156"/>
      <c r="J155" s="156"/>
      <c r="K155" s="156"/>
      <c r="L155" s="156"/>
    </row>
    <row r="156" spans="1:23" s="87" customFormat="1" ht="15" customHeight="1" x14ac:dyDescent="0.25">
      <c r="A156" s="229" t="s">
        <v>125</v>
      </c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1"/>
      <c r="M156"/>
      <c r="N156"/>
      <c r="O156"/>
      <c r="P156"/>
      <c r="Q156"/>
      <c r="R156"/>
      <c r="S156"/>
      <c r="T156"/>
      <c r="U156"/>
      <c r="V156"/>
      <c r="W156"/>
    </row>
    <row r="157" spans="1:23" s="66" customFormat="1" ht="15.75" customHeight="1" x14ac:dyDescent="0.25">
      <c r="A157" s="6" t="s">
        <v>113</v>
      </c>
      <c r="B157" s="11" t="s">
        <v>56</v>
      </c>
      <c r="C157" s="3">
        <v>200</v>
      </c>
      <c r="D157" s="3">
        <v>1</v>
      </c>
      <c r="E157" s="3">
        <v>3</v>
      </c>
      <c r="F157" s="3">
        <v>42</v>
      </c>
      <c r="G157" s="3">
        <v>192</v>
      </c>
      <c r="H157" s="3">
        <v>200</v>
      </c>
      <c r="I157" s="3">
        <v>1</v>
      </c>
      <c r="J157" s="3">
        <v>3</v>
      </c>
      <c r="K157" s="3">
        <v>42</v>
      </c>
      <c r="L157" s="3">
        <v>192</v>
      </c>
    </row>
    <row r="158" spans="1:23" s="87" customFormat="1" ht="15" customHeight="1" x14ac:dyDescent="0.25">
      <c r="A158" s="48" t="s">
        <v>111</v>
      </c>
      <c r="B158" s="154"/>
      <c r="C158" s="53">
        <f t="shared" ref="C158:L158" si="17">SUM(C157:C157)</f>
        <v>200</v>
      </c>
      <c r="D158" s="53">
        <f t="shared" si="17"/>
        <v>1</v>
      </c>
      <c r="E158" s="53">
        <f t="shared" si="17"/>
        <v>3</v>
      </c>
      <c r="F158" s="53">
        <f t="shared" si="17"/>
        <v>42</v>
      </c>
      <c r="G158" s="53">
        <f t="shared" si="17"/>
        <v>192</v>
      </c>
      <c r="H158" s="53">
        <f t="shared" si="17"/>
        <v>200</v>
      </c>
      <c r="I158" s="53">
        <f t="shared" si="17"/>
        <v>1</v>
      </c>
      <c r="J158" s="53">
        <f t="shared" si="17"/>
        <v>3</v>
      </c>
      <c r="K158" s="53">
        <f t="shared" si="17"/>
        <v>42</v>
      </c>
      <c r="L158" s="53">
        <f t="shared" si="17"/>
        <v>192</v>
      </c>
    </row>
    <row r="159" spans="1:23" s="87" customFormat="1" ht="15" customHeight="1" x14ac:dyDescent="0.2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</row>
    <row r="160" spans="1:23" s="87" customFormat="1" ht="15" customHeight="1" x14ac:dyDescent="0.25">
      <c r="A160" s="229" t="s">
        <v>129</v>
      </c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1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</row>
    <row r="161" spans="1:23" s="66" customFormat="1" ht="15.75" customHeight="1" x14ac:dyDescent="0.25">
      <c r="A161" s="6">
        <v>217</v>
      </c>
      <c r="B161" s="11" t="s">
        <v>96</v>
      </c>
      <c r="C161" s="3">
        <v>150</v>
      </c>
      <c r="D161" s="3">
        <v>19.07</v>
      </c>
      <c r="E161" s="3">
        <v>7.62</v>
      </c>
      <c r="F161" s="3">
        <v>19.34</v>
      </c>
      <c r="G161" s="3">
        <v>222.15</v>
      </c>
      <c r="H161" s="3">
        <v>200</v>
      </c>
      <c r="I161" s="3">
        <v>25.43</v>
      </c>
      <c r="J161" s="3">
        <v>10.16</v>
      </c>
      <c r="K161" s="3">
        <v>25.79</v>
      </c>
      <c r="L161" s="3">
        <v>296.2</v>
      </c>
    </row>
    <row r="162" spans="1:23" x14ac:dyDescent="0.25">
      <c r="A162" s="1"/>
      <c r="B162" s="17" t="s">
        <v>290</v>
      </c>
      <c r="C162" s="1">
        <v>40</v>
      </c>
      <c r="D162" s="1">
        <v>1.4</v>
      </c>
      <c r="E162" s="1">
        <v>7.5</v>
      </c>
      <c r="F162" s="1">
        <v>20.8</v>
      </c>
      <c r="G162" s="1">
        <v>157.46</v>
      </c>
      <c r="H162" s="1">
        <v>60</v>
      </c>
      <c r="I162" s="1">
        <v>2.1</v>
      </c>
      <c r="J162" s="1">
        <v>11.34</v>
      </c>
      <c r="K162" s="1">
        <v>31.32</v>
      </c>
      <c r="L162" s="1">
        <v>236.4</v>
      </c>
    </row>
    <row r="163" spans="1:23" s="87" customFormat="1" ht="15" customHeight="1" x14ac:dyDescent="0.25">
      <c r="A163" s="53">
        <v>410</v>
      </c>
      <c r="B163" s="10" t="s">
        <v>130</v>
      </c>
      <c r="C163" s="32">
        <v>150</v>
      </c>
      <c r="D163" s="32">
        <v>4.4999999999999998E-2</v>
      </c>
      <c r="E163" s="32">
        <v>0</v>
      </c>
      <c r="F163" s="32">
        <v>4.51</v>
      </c>
      <c r="G163" s="32">
        <v>18.239999999999998</v>
      </c>
      <c r="H163" s="32">
        <v>200</v>
      </c>
      <c r="I163" s="32">
        <v>0.06</v>
      </c>
      <c r="J163" s="32">
        <v>0</v>
      </c>
      <c r="K163" s="32">
        <v>6.02</v>
      </c>
      <c r="L163" s="32">
        <v>24.32</v>
      </c>
    </row>
    <row r="164" spans="1:23" s="87" customFormat="1" ht="15" customHeight="1" x14ac:dyDescent="0.25">
      <c r="A164" s="53"/>
      <c r="B164" s="10"/>
      <c r="C164" s="32"/>
      <c r="D164" s="32"/>
      <c r="E164" s="32"/>
      <c r="F164" s="32"/>
      <c r="G164" s="32"/>
      <c r="H164" s="32"/>
      <c r="I164" s="32"/>
      <c r="J164" s="32"/>
      <c r="K164" s="32"/>
      <c r="L164" s="32"/>
    </row>
    <row r="165" spans="1:23" s="87" customFormat="1" ht="15" customHeight="1" x14ac:dyDescent="0.25">
      <c r="A165" s="12" t="s">
        <v>111</v>
      </c>
      <c r="B165" s="12"/>
      <c r="C165" s="53">
        <f t="shared" ref="C165:L165" si="18">SUM(C161:C164)</f>
        <v>340</v>
      </c>
      <c r="D165" s="53">
        <f t="shared" si="18"/>
        <v>20.515000000000001</v>
      </c>
      <c r="E165" s="53">
        <f t="shared" si="18"/>
        <v>15.120000000000001</v>
      </c>
      <c r="F165" s="53">
        <f t="shared" si="18"/>
        <v>44.65</v>
      </c>
      <c r="G165" s="53">
        <f t="shared" si="18"/>
        <v>397.85</v>
      </c>
      <c r="H165" s="53">
        <f t="shared" si="18"/>
        <v>460</v>
      </c>
      <c r="I165" s="53">
        <f t="shared" si="18"/>
        <v>27.59</v>
      </c>
      <c r="J165" s="53">
        <f t="shared" si="18"/>
        <v>21.5</v>
      </c>
      <c r="K165" s="53">
        <f t="shared" si="18"/>
        <v>63.129999999999995</v>
      </c>
      <c r="L165" s="53">
        <f t="shared" si="18"/>
        <v>556.92000000000007</v>
      </c>
    </row>
    <row r="166" spans="1:23" s="87" customFormat="1" ht="15" customHeight="1" x14ac:dyDescent="0.25">
      <c r="A166" s="157" t="s">
        <v>131</v>
      </c>
      <c r="B166" s="122"/>
      <c r="C166" s="157">
        <f>C165+C158+C154+C141+C144</f>
        <v>1522</v>
      </c>
      <c r="D166" s="122"/>
      <c r="E166" s="122"/>
      <c r="F166" s="122"/>
      <c r="G166" s="157">
        <f>G138+G139+G140+G147+G148+G149+G150+G151+G152+G157+G161+G162+G163+G144</f>
        <v>1461.6100000000001</v>
      </c>
      <c r="H166" s="157">
        <f>H165+H158+H154+H141+H144</f>
        <v>1854</v>
      </c>
      <c r="I166" s="122"/>
      <c r="J166" s="122"/>
      <c r="K166" s="122"/>
      <c r="L166" s="157">
        <f>L138+L139+L140+L147+L148+L149+L150+L151+L152+L157+L161+L162+L163+L144</f>
        <v>1773.15</v>
      </c>
    </row>
    <row r="167" spans="1:23" s="87" customFormat="1" x14ac:dyDescent="0.25"/>
    <row r="168" spans="1:23" s="87" customFormat="1" ht="15" customHeight="1" x14ac:dyDescent="0.25">
      <c r="A168" s="232">
        <v>45505</v>
      </c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1"/>
    </row>
    <row r="169" spans="1:23" s="87" customFormat="1" ht="15" customHeight="1" x14ac:dyDescent="0.25">
      <c r="A169" s="229" t="s">
        <v>116</v>
      </c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1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</row>
    <row r="170" spans="1:23" s="66" customFormat="1" ht="15.75" customHeight="1" x14ac:dyDescent="0.25">
      <c r="A170" s="6">
        <v>177</v>
      </c>
      <c r="B170" s="11" t="s">
        <v>83</v>
      </c>
      <c r="C170" s="3">
        <v>150</v>
      </c>
      <c r="D170" s="3">
        <v>3.86</v>
      </c>
      <c r="E170" s="3">
        <v>8.2899999999999991</v>
      </c>
      <c r="F170" s="3">
        <v>30.1</v>
      </c>
      <c r="G170" s="3">
        <v>224.6</v>
      </c>
      <c r="H170" s="3">
        <v>180</v>
      </c>
      <c r="I170" s="3">
        <v>4.75</v>
      </c>
      <c r="J170" s="3">
        <v>10.210000000000001</v>
      </c>
      <c r="K170" s="3">
        <v>37.130000000000003</v>
      </c>
      <c r="L170" s="3">
        <v>276.3</v>
      </c>
    </row>
    <row r="171" spans="1:23" s="66" customFormat="1" ht="15.75" customHeight="1" x14ac:dyDescent="0.25">
      <c r="A171" s="6">
        <v>1</v>
      </c>
      <c r="B171" s="12" t="s">
        <v>110</v>
      </c>
      <c r="C171" s="6">
        <v>36</v>
      </c>
      <c r="D171" s="6">
        <v>2.17</v>
      </c>
      <c r="E171" s="6">
        <v>6.79</v>
      </c>
      <c r="F171" s="6">
        <v>13.15</v>
      </c>
      <c r="G171" s="6">
        <v>122.4</v>
      </c>
      <c r="H171" s="6">
        <v>37</v>
      </c>
      <c r="I171" s="6">
        <v>2.2599999999999998</v>
      </c>
      <c r="J171" s="6">
        <v>6.98</v>
      </c>
      <c r="K171" s="6">
        <v>13.52</v>
      </c>
      <c r="L171" s="6">
        <v>125.8</v>
      </c>
    </row>
    <row r="172" spans="1:23" s="66" customFormat="1" ht="15.75" customHeight="1" x14ac:dyDescent="0.25">
      <c r="A172" s="6">
        <v>416</v>
      </c>
      <c r="B172" s="12" t="s">
        <v>108</v>
      </c>
      <c r="C172" s="6">
        <v>150</v>
      </c>
      <c r="D172" s="6">
        <v>3.15</v>
      </c>
      <c r="E172" s="6">
        <v>2.72</v>
      </c>
      <c r="F172" s="6">
        <v>12.96</v>
      </c>
      <c r="G172" s="6">
        <v>89</v>
      </c>
      <c r="H172" s="6">
        <v>200</v>
      </c>
      <c r="I172" s="6">
        <v>4.2</v>
      </c>
      <c r="J172" s="6">
        <v>3.62</v>
      </c>
      <c r="K172" s="6">
        <v>17.28</v>
      </c>
      <c r="L172" s="6">
        <v>118.66</v>
      </c>
    </row>
    <row r="173" spans="1:23" s="87" customFormat="1" ht="15" customHeight="1" x14ac:dyDescent="0.25">
      <c r="A173" s="48" t="s">
        <v>111</v>
      </c>
      <c r="B173" s="154"/>
      <c r="C173" s="53">
        <f t="shared" ref="C173:H173" si="19">SUM(C170:C172)</f>
        <v>336</v>
      </c>
      <c r="D173" s="53">
        <f t="shared" si="19"/>
        <v>9.18</v>
      </c>
      <c r="E173" s="53">
        <f t="shared" si="19"/>
        <v>17.799999999999997</v>
      </c>
      <c r="F173" s="53">
        <f t="shared" si="19"/>
        <v>56.21</v>
      </c>
      <c r="G173" s="53">
        <f>SUM(G170:G172)</f>
        <v>436</v>
      </c>
      <c r="H173" s="53">
        <f t="shared" si="19"/>
        <v>417</v>
      </c>
      <c r="I173" s="53">
        <f>SUM(I170:I172)</f>
        <v>11.21</v>
      </c>
      <c r="J173" s="53">
        <f>SUM(J170:J172)</f>
        <v>20.810000000000002</v>
      </c>
      <c r="K173" s="53">
        <f>SUM(K170:K172)</f>
        <v>67.930000000000007</v>
      </c>
      <c r="L173" s="53">
        <f>SUM(L170:L172)</f>
        <v>520.76</v>
      </c>
    </row>
    <row r="174" spans="1:23" s="87" customFormat="1" ht="15" customHeight="1" x14ac:dyDescent="0.25">
      <c r="A174" s="122"/>
      <c r="B174" s="122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</row>
    <row r="175" spans="1:23" s="66" customFormat="1" x14ac:dyDescent="0.25">
      <c r="A175" s="207" t="s">
        <v>175</v>
      </c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9"/>
    </row>
    <row r="176" spans="1:23" s="66" customFormat="1" x14ac:dyDescent="0.25">
      <c r="A176" s="6" t="s">
        <v>113</v>
      </c>
      <c r="B176" s="14" t="s">
        <v>182</v>
      </c>
      <c r="C176" s="3">
        <v>100</v>
      </c>
      <c r="D176" s="3">
        <v>0</v>
      </c>
      <c r="E176" s="3">
        <v>0</v>
      </c>
      <c r="F176" s="3">
        <v>22</v>
      </c>
      <c r="G176" s="3">
        <v>45</v>
      </c>
      <c r="H176" s="3">
        <v>100</v>
      </c>
      <c r="I176" s="3">
        <v>0</v>
      </c>
      <c r="J176" s="3">
        <v>0</v>
      </c>
      <c r="K176" s="3">
        <v>22</v>
      </c>
      <c r="L176" s="3">
        <v>45</v>
      </c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</row>
    <row r="177" spans="1:23" s="87" customFormat="1" ht="15" customHeight="1" x14ac:dyDescent="0.25">
      <c r="A177" s="155"/>
      <c r="B177" s="155"/>
      <c r="C177" s="155"/>
      <c r="D177" s="156"/>
      <c r="E177" s="156"/>
      <c r="F177" s="156"/>
      <c r="G177" s="156"/>
      <c r="H177" s="156"/>
      <c r="I177" s="156"/>
      <c r="J177" s="156"/>
      <c r="K177" s="156"/>
      <c r="L177" s="156"/>
    </row>
    <row r="178" spans="1:23" s="87" customFormat="1" ht="15" customHeight="1" x14ac:dyDescent="0.25">
      <c r="A178" s="229" t="s">
        <v>117</v>
      </c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1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</row>
    <row r="179" spans="1:23" s="66" customFormat="1" x14ac:dyDescent="0.25">
      <c r="A179" s="6">
        <v>73</v>
      </c>
      <c r="B179" s="11" t="s">
        <v>71</v>
      </c>
      <c r="C179" s="3">
        <v>150</v>
      </c>
      <c r="D179" s="3">
        <v>1.94</v>
      </c>
      <c r="E179" s="3">
        <v>5.87</v>
      </c>
      <c r="F179" s="3">
        <v>6.84</v>
      </c>
      <c r="G179" s="3">
        <v>85.76</v>
      </c>
      <c r="H179" s="3">
        <v>200</v>
      </c>
      <c r="I179" s="3">
        <v>2.59</v>
      </c>
      <c r="J179" s="3">
        <v>7.83</v>
      </c>
      <c r="K179" s="3">
        <v>9.1199999999999992</v>
      </c>
      <c r="L179" s="3">
        <v>114.34</v>
      </c>
    </row>
    <row r="180" spans="1:23" s="66" customFormat="1" x14ac:dyDescent="0.25">
      <c r="A180" s="6">
        <v>332</v>
      </c>
      <c r="B180" s="48" t="s">
        <v>91</v>
      </c>
      <c r="C180" s="6">
        <v>120</v>
      </c>
      <c r="D180" s="6">
        <v>2.92</v>
      </c>
      <c r="E180" s="6">
        <v>4.29</v>
      </c>
      <c r="F180" s="6">
        <v>29.34</v>
      </c>
      <c r="G180" s="6">
        <v>167.76</v>
      </c>
      <c r="H180" s="3">
        <v>130</v>
      </c>
      <c r="I180" s="4">
        <v>3.37</v>
      </c>
      <c r="J180" s="4">
        <v>4.34</v>
      </c>
      <c r="K180" s="4">
        <v>34.92</v>
      </c>
      <c r="L180" s="3">
        <v>195.15</v>
      </c>
    </row>
    <row r="181" spans="1:23" x14ac:dyDescent="0.25">
      <c r="A181" s="1">
        <v>122</v>
      </c>
      <c r="B181" s="17" t="s">
        <v>308</v>
      </c>
      <c r="C181" s="1">
        <v>80</v>
      </c>
      <c r="D181" s="1">
        <v>12.301</v>
      </c>
      <c r="E181" s="1">
        <v>6.8710000000000004</v>
      </c>
      <c r="F181" s="1">
        <v>3.6579999999999999</v>
      </c>
      <c r="G181" s="1">
        <v>124.76300000000001</v>
      </c>
      <c r="H181" s="1">
        <v>90</v>
      </c>
      <c r="I181" s="1">
        <v>13.837999999999999</v>
      </c>
      <c r="J181" s="1">
        <v>7.7290000000000001</v>
      </c>
      <c r="K181" s="1">
        <v>4.1150000000000002</v>
      </c>
      <c r="L181" s="1">
        <v>140.358</v>
      </c>
    </row>
    <row r="182" spans="1:23" s="66" customFormat="1" ht="15.75" customHeight="1" x14ac:dyDescent="0.25">
      <c r="A182" s="6">
        <v>394</v>
      </c>
      <c r="B182" s="10" t="s">
        <v>15</v>
      </c>
      <c r="C182" s="3">
        <v>150</v>
      </c>
      <c r="D182" s="3">
        <v>0.42</v>
      </c>
      <c r="E182" s="3">
        <v>0</v>
      </c>
      <c r="F182" s="3">
        <v>20.92</v>
      </c>
      <c r="G182" s="3">
        <v>85.34</v>
      </c>
      <c r="H182" s="3">
        <v>200</v>
      </c>
      <c r="I182" s="3">
        <v>0.56000000000000005</v>
      </c>
      <c r="J182" s="3">
        <v>0</v>
      </c>
      <c r="K182" s="3">
        <v>27.89</v>
      </c>
      <c r="L182" s="3">
        <v>113.79</v>
      </c>
    </row>
    <row r="183" spans="1:23" s="87" customFormat="1" ht="15" customHeight="1" x14ac:dyDescent="0.25">
      <c r="A183" s="125" t="s">
        <v>113</v>
      </c>
      <c r="B183" s="10" t="s">
        <v>124</v>
      </c>
      <c r="C183" s="32">
        <v>40</v>
      </c>
      <c r="D183" s="32">
        <v>2.8</v>
      </c>
      <c r="E183" s="32">
        <v>0.28000000000000003</v>
      </c>
      <c r="F183" s="32">
        <v>19.96</v>
      </c>
      <c r="G183" s="32">
        <v>96</v>
      </c>
      <c r="H183" s="32">
        <v>50</v>
      </c>
      <c r="I183" s="32">
        <v>2.8</v>
      </c>
      <c r="J183" s="32">
        <v>0.28000000000000003</v>
      </c>
      <c r="K183" s="32">
        <v>19.96</v>
      </c>
      <c r="L183" s="32">
        <v>120</v>
      </c>
    </row>
    <row r="184" spans="1:23" s="87" customFormat="1" ht="15" customHeight="1" x14ac:dyDescent="0.25">
      <c r="A184" s="125"/>
      <c r="B184" s="10"/>
      <c r="C184" s="32"/>
      <c r="D184" s="32"/>
      <c r="E184" s="32"/>
      <c r="F184" s="32"/>
      <c r="G184" s="32"/>
      <c r="H184" s="32"/>
      <c r="I184" s="32"/>
      <c r="J184" s="32"/>
      <c r="K184" s="32"/>
      <c r="L184" s="32"/>
    </row>
    <row r="185" spans="1:23" s="87" customFormat="1" ht="15" customHeight="1" x14ac:dyDescent="0.25">
      <c r="A185" s="125"/>
      <c r="B185" s="10"/>
      <c r="C185" s="32"/>
      <c r="D185" s="32"/>
      <c r="E185" s="32"/>
      <c r="F185" s="32"/>
      <c r="G185" s="32"/>
      <c r="H185" s="32"/>
      <c r="I185" s="32"/>
      <c r="J185" s="32"/>
      <c r="K185" s="32"/>
      <c r="L185" s="32"/>
    </row>
    <row r="186" spans="1:23" s="87" customFormat="1" ht="15" customHeight="1" x14ac:dyDescent="0.25">
      <c r="A186" s="48" t="s">
        <v>111</v>
      </c>
      <c r="B186" s="154"/>
      <c r="C186" s="53">
        <f t="shared" ref="C186:K186" si="20">SUM(C179:C185)</f>
        <v>540</v>
      </c>
      <c r="D186" s="53">
        <f t="shared" si="20"/>
        <v>20.381000000000004</v>
      </c>
      <c r="E186" s="53">
        <f t="shared" si="20"/>
        <v>17.311</v>
      </c>
      <c r="F186" s="53">
        <f t="shared" si="20"/>
        <v>80.718000000000004</v>
      </c>
      <c r="G186" s="53">
        <f t="shared" si="20"/>
        <v>559.62300000000005</v>
      </c>
      <c r="H186" s="53">
        <f t="shared" si="20"/>
        <v>670</v>
      </c>
      <c r="I186" s="53">
        <f t="shared" si="20"/>
        <v>23.157999999999998</v>
      </c>
      <c r="J186" s="53">
        <f t="shared" si="20"/>
        <v>20.179000000000002</v>
      </c>
      <c r="K186" s="53">
        <f t="shared" si="20"/>
        <v>96.004999999999995</v>
      </c>
      <c r="L186" s="53">
        <f>SUM(L179:L185)</f>
        <v>683.63800000000003</v>
      </c>
    </row>
    <row r="187" spans="1:23" s="87" customFormat="1" ht="15" customHeight="1" x14ac:dyDescent="0.25">
      <c r="A187" s="155"/>
      <c r="B187" s="155"/>
      <c r="C187" s="155"/>
      <c r="D187" s="156"/>
      <c r="E187" s="156"/>
      <c r="F187" s="156"/>
      <c r="G187" s="156"/>
      <c r="H187" s="156"/>
      <c r="I187" s="156"/>
      <c r="J187" s="156"/>
      <c r="K187" s="156"/>
      <c r="L187" s="156"/>
    </row>
    <row r="188" spans="1:23" s="87" customFormat="1" ht="15" customHeight="1" x14ac:dyDescent="0.25">
      <c r="A188" s="229" t="s">
        <v>125</v>
      </c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1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</row>
    <row r="189" spans="1:23" s="66" customFormat="1" ht="15.75" customHeight="1" x14ac:dyDescent="0.25">
      <c r="A189" s="6" t="s">
        <v>113</v>
      </c>
      <c r="B189" s="59" t="s">
        <v>309</v>
      </c>
      <c r="C189" s="6">
        <v>200</v>
      </c>
      <c r="D189" s="6">
        <v>6</v>
      </c>
      <c r="E189" s="6">
        <v>6.4</v>
      </c>
      <c r="F189" s="6">
        <v>9.4</v>
      </c>
      <c r="G189" s="6">
        <v>116</v>
      </c>
      <c r="H189" s="6">
        <v>200</v>
      </c>
      <c r="I189" s="6">
        <v>6</v>
      </c>
      <c r="J189" s="6">
        <v>6.4</v>
      </c>
      <c r="K189" s="6">
        <v>9.4</v>
      </c>
      <c r="L189" s="6">
        <v>116</v>
      </c>
    </row>
    <row r="190" spans="1:23" s="66" customFormat="1" x14ac:dyDescent="0.25">
      <c r="A190" s="39"/>
      <c r="B190" s="1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</row>
    <row r="191" spans="1:23" s="87" customFormat="1" ht="15" customHeight="1" x14ac:dyDescent="0.25">
      <c r="A191" s="48" t="s">
        <v>111</v>
      </c>
      <c r="B191" s="154"/>
      <c r="C191" s="53">
        <f t="shared" ref="C191:L191" si="21">SUM(C189:C189)</f>
        <v>200</v>
      </c>
      <c r="D191" s="53">
        <f t="shared" si="21"/>
        <v>6</v>
      </c>
      <c r="E191" s="53">
        <f t="shared" si="21"/>
        <v>6.4</v>
      </c>
      <c r="F191" s="53">
        <f t="shared" si="21"/>
        <v>9.4</v>
      </c>
      <c r="G191" s="53">
        <f t="shared" si="21"/>
        <v>116</v>
      </c>
      <c r="H191" s="53">
        <f t="shared" si="21"/>
        <v>200</v>
      </c>
      <c r="I191" s="53">
        <f t="shared" si="21"/>
        <v>6</v>
      </c>
      <c r="J191" s="53">
        <f t="shared" si="21"/>
        <v>6.4</v>
      </c>
      <c r="K191" s="53">
        <f t="shared" si="21"/>
        <v>9.4</v>
      </c>
      <c r="L191" s="53">
        <f t="shared" si="21"/>
        <v>116</v>
      </c>
    </row>
    <row r="192" spans="1:23" s="87" customFormat="1" ht="15" customHeight="1" x14ac:dyDescent="0.25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</row>
    <row r="193" spans="1:23" s="87" customFormat="1" ht="15" customHeight="1" x14ac:dyDescent="0.25">
      <c r="A193" s="229" t="s">
        <v>129</v>
      </c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1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</row>
    <row r="194" spans="1:23" s="66" customFormat="1" x14ac:dyDescent="0.25">
      <c r="A194" s="6">
        <v>114</v>
      </c>
      <c r="B194" s="48" t="s">
        <v>114</v>
      </c>
      <c r="C194" s="6">
        <v>150</v>
      </c>
      <c r="D194" s="6">
        <v>3.52</v>
      </c>
      <c r="E194" s="6">
        <v>6.91</v>
      </c>
      <c r="F194" s="6">
        <v>18.239999999999998</v>
      </c>
      <c r="G194" s="6">
        <v>117.3</v>
      </c>
      <c r="H194" s="6">
        <v>200</v>
      </c>
      <c r="I194" s="6">
        <v>4.6900000000000004</v>
      </c>
      <c r="J194" s="6">
        <v>9.1999999999999993</v>
      </c>
      <c r="K194" s="6">
        <v>13.65</v>
      </c>
      <c r="L194" s="6">
        <v>156.4</v>
      </c>
    </row>
    <row r="195" spans="1:23" s="66" customFormat="1" x14ac:dyDescent="0.25">
      <c r="A195" s="6" t="s">
        <v>145</v>
      </c>
      <c r="B195" s="12" t="s">
        <v>148</v>
      </c>
      <c r="C195" s="6">
        <v>40</v>
      </c>
      <c r="D195" s="6">
        <v>5.32</v>
      </c>
      <c r="E195" s="6">
        <v>1.98</v>
      </c>
      <c r="F195" s="6">
        <v>31.44</v>
      </c>
      <c r="G195" s="6">
        <v>164.71</v>
      </c>
      <c r="H195" s="6">
        <v>60</v>
      </c>
      <c r="I195" s="6">
        <v>7.08</v>
      </c>
      <c r="J195" s="6">
        <v>2.63</v>
      </c>
      <c r="K195" s="6">
        <v>41.81</v>
      </c>
      <c r="L195" s="6">
        <v>219.07</v>
      </c>
    </row>
    <row r="196" spans="1:23" s="87" customFormat="1" ht="15" customHeight="1" x14ac:dyDescent="0.25">
      <c r="A196" s="53">
        <v>410</v>
      </c>
      <c r="B196" s="10" t="s">
        <v>130</v>
      </c>
      <c r="C196" s="32">
        <v>150</v>
      </c>
      <c r="D196" s="32">
        <v>4.4999999999999998E-2</v>
      </c>
      <c r="E196" s="32">
        <v>0</v>
      </c>
      <c r="F196" s="32">
        <v>4.51</v>
      </c>
      <c r="G196" s="32">
        <v>18.239999999999998</v>
      </c>
      <c r="H196" s="32">
        <v>200</v>
      </c>
      <c r="I196" s="32">
        <v>0.06</v>
      </c>
      <c r="J196" s="32">
        <v>0</v>
      </c>
      <c r="K196" s="32">
        <v>6.02</v>
      </c>
      <c r="L196" s="32">
        <v>24.32</v>
      </c>
    </row>
    <row r="197" spans="1:23" s="87" customFormat="1" ht="15" customHeight="1" x14ac:dyDescent="0.25">
      <c r="A197" s="48" t="s">
        <v>111</v>
      </c>
      <c r="B197" s="154"/>
      <c r="C197" s="53">
        <f t="shared" ref="C197:L197" si="22">SUM(C194:C196)</f>
        <v>340</v>
      </c>
      <c r="D197" s="53">
        <f t="shared" si="22"/>
        <v>8.8849999999999998</v>
      </c>
      <c r="E197" s="53">
        <f t="shared" si="22"/>
        <v>8.89</v>
      </c>
      <c r="F197" s="53">
        <f t="shared" si="22"/>
        <v>54.19</v>
      </c>
      <c r="G197" s="53">
        <f t="shared" si="22"/>
        <v>300.25</v>
      </c>
      <c r="H197" s="53">
        <f t="shared" si="22"/>
        <v>460</v>
      </c>
      <c r="I197" s="53">
        <f t="shared" si="22"/>
        <v>11.83</v>
      </c>
      <c r="J197" s="53">
        <f t="shared" si="22"/>
        <v>11.829999999999998</v>
      </c>
      <c r="K197" s="53">
        <f t="shared" si="22"/>
        <v>61.480000000000004</v>
      </c>
      <c r="L197" s="53">
        <f t="shared" si="22"/>
        <v>399.79</v>
      </c>
    </row>
    <row r="198" spans="1:23" s="87" customFormat="1" ht="15" customHeight="1" x14ac:dyDescent="0.25">
      <c r="A198" s="157" t="s">
        <v>131</v>
      </c>
      <c r="B198" s="122"/>
      <c r="C198" s="157">
        <f>C197+C191+C186+C173+C176</f>
        <v>1516</v>
      </c>
      <c r="D198" s="122"/>
      <c r="E198" s="122"/>
      <c r="F198" s="122"/>
      <c r="G198" s="157">
        <f>G170+G171+G172+G179+G180+G181+G182+G183+G184+G185+G189+G190+G194+G195+G196+G176</f>
        <v>1456.873</v>
      </c>
      <c r="H198" s="157">
        <f>H197+H191+H186+H173+H176</f>
        <v>1847</v>
      </c>
      <c r="I198" s="122"/>
      <c r="J198" s="122"/>
      <c r="K198" s="122"/>
      <c r="L198" s="157">
        <f>L170+L171+L172+L179+L180+L181+L182+L183+L184+L185+L189+L194+L195+L196+L176</f>
        <v>1765.1879999999999</v>
      </c>
    </row>
    <row r="199" spans="1:23" s="87" customFormat="1" x14ac:dyDescent="0.25"/>
    <row r="200" spans="1:23" s="87" customFormat="1" ht="15" customHeight="1" x14ac:dyDescent="0.25">
      <c r="A200" s="232">
        <v>45506</v>
      </c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1"/>
    </row>
    <row r="201" spans="1:23" s="87" customFormat="1" ht="15" customHeight="1" x14ac:dyDescent="0.25">
      <c r="A201" s="229" t="s">
        <v>116</v>
      </c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1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</row>
    <row r="202" spans="1:23" s="66" customFormat="1" ht="15.75" customHeight="1" x14ac:dyDescent="0.25">
      <c r="A202" s="6">
        <v>168</v>
      </c>
      <c r="B202" s="11" t="s">
        <v>31</v>
      </c>
      <c r="C202" s="3">
        <v>150</v>
      </c>
      <c r="D202" s="3">
        <v>5.96</v>
      </c>
      <c r="E202" s="3">
        <v>6.16</v>
      </c>
      <c r="F202" s="3">
        <v>26.36</v>
      </c>
      <c r="G202" s="3">
        <v>184.63</v>
      </c>
      <c r="H202" s="3">
        <v>180</v>
      </c>
      <c r="I202" s="3">
        <v>7.16</v>
      </c>
      <c r="J202" s="3">
        <v>7.39</v>
      </c>
      <c r="K202" s="3">
        <v>28.94</v>
      </c>
      <c r="L202" s="3">
        <v>221.54</v>
      </c>
    </row>
    <row r="203" spans="1:23" s="66" customFormat="1" ht="15.75" customHeight="1" x14ac:dyDescent="0.25">
      <c r="A203" s="6">
        <v>3</v>
      </c>
      <c r="B203" s="64" t="s">
        <v>153</v>
      </c>
      <c r="C203" s="6">
        <v>42</v>
      </c>
      <c r="D203" s="6">
        <v>4.41</v>
      </c>
      <c r="E203" s="6">
        <v>6.42</v>
      </c>
      <c r="F203" s="6">
        <v>13.58</v>
      </c>
      <c r="G203" s="6">
        <v>129.69999999999999</v>
      </c>
      <c r="H203" s="6">
        <v>44</v>
      </c>
      <c r="I203" s="6">
        <v>4.7300000000000004</v>
      </c>
      <c r="J203" s="6">
        <v>6.88</v>
      </c>
      <c r="K203" s="6">
        <v>14.56</v>
      </c>
      <c r="L203" s="6">
        <v>139</v>
      </c>
    </row>
    <row r="204" spans="1:23" s="66" customFormat="1" ht="15.75" customHeight="1" x14ac:dyDescent="0.25">
      <c r="A204" s="6">
        <v>413</v>
      </c>
      <c r="B204" s="11" t="s">
        <v>32</v>
      </c>
      <c r="C204" s="3">
        <v>150</v>
      </c>
      <c r="D204" s="3">
        <v>1.05</v>
      </c>
      <c r="E204" s="3">
        <v>1.2</v>
      </c>
      <c r="F204" s="3">
        <v>13.01</v>
      </c>
      <c r="G204" s="3">
        <v>66.989999999999995</v>
      </c>
      <c r="H204" s="3">
        <v>200</v>
      </c>
      <c r="I204" s="3">
        <v>1.4</v>
      </c>
      <c r="J204" s="3">
        <v>1.6</v>
      </c>
      <c r="K204" s="3">
        <v>17.350000000000001</v>
      </c>
      <c r="L204" s="3">
        <v>89.32</v>
      </c>
    </row>
    <row r="205" spans="1:23" s="87" customFormat="1" ht="15" customHeight="1" x14ac:dyDescent="0.25">
      <c r="A205" s="170" t="s">
        <v>111</v>
      </c>
      <c r="B205" s="171"/>
      <c r="C205" s="172">
        <f t="shared" ref="C205:H205" si="23">SUM(C202:C204)</f>
        <v>342</v>
      </c>
      <c r="D205" s="172">
        <f t="shared" si="23"/>
        <v>11.420000000000002</v>
      </c>
      <c r="E205" s="172">
        <f t="shared" si="23"/>
        <v>13.78</v>
      </c>
      <c r="F205" s="172">
        <f t="shared" si="23"/>
        <v>52.949999999999996</v>
      </c>
      <c r="G205" s="172">
        <f t="shared" si="23"/>
        <v>381.32</v>
      </c>
      <c r="H205" s="172">
        <f t="shared" si="23"/>
        <v>424</v>
      </c>
      <c r="I205" s="172">
        <f>SUM(I202:I204)</f>
        <v>13.290000000000001</v>
      </c>
      <c r="J205" s="172">
        <f>SUM(J202:J204)</f>
        <v>15.87</v>
      </c>
      <c r="K205" s="172">
        <f>SUM(K202:K204)</f>
        <v>60.85</v>
      </c>
      <c r="L205" s="172">
        <f>SUM(L202:L204)</f>
        <v>449.85999999999996</v>
      </c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</row>
    <row r="206" spans="1:23" s="174" customFormat="1" ht="15" customHeight="1" x14ac:dyDescent="0.25">
      <c r="A206" s="207" t="s">
        <v>175</v>
      </c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9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</row>
    <row r="207" spans="1:23" s="66" customFormat="1" ht="15" hidden="1" customHeight="1" x14ac:dyDescent="0.25">
      <c r="A207" s="6" t="s">
        <v>113</v>
      </c>
      <c r="B207" s="14" t="s">
        <v>182</v>
      </c>
      <c r="C207" s="3">
        <v>100</v>
      </c>
      <c r="D207" s="3">
        <v>0</v>
      </c>
      <c r="E207" s="3">
        <v>0</v>
      </c>
      <c r="F207" s="3">
        <v>22</v>
      </c>
      <c r="G207" s="3">
        <v>45</v>
      </c>
      <c r="H207" s="3">
        <v>100</v>
      </c>
      <c r="I207" s="3">
        <v>0</v>
      </c>
      <c r="J207" s="3">
        <v>0</v>
      </c>
      <c r="K207" s="3">
        <v>22</v>
      </c>
      <c r="L207" s="3">
        <v>45</v>
      </c>
    </row>
    <row r="208" spans="1:23" s="66" customFormat="1" hidden="1" x14ac:dyDescent="0.25">
      <c r="A208" s="8"/>
      <c r="B208" s="17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</row>
    <row r="209" spans="1:23" s="66" customFormat="1" ht="15.75" customHeight="1" x14ac:dyDescent="0.25">
      <c r="A209" s="6">
        <v>417</v>
      </c>
      <c r="B209" s="11" t="s">
        <v>232</v>
      </c>
      <c r="C209" s="3">
        <v>100</v>
      </c>
      <c r="D209" s="3">
        <v>0.34</v>
      </c>
      <c r="E209" s="3">
        <v>0</v>
      </c>
      <c r="F209" s="3">
        <v>10.5</v>
      </c>
      <c r="G209" s="3">
        <v>23.43</v>
      </c>
      <c r="H209" s="3">
        <v>100</v>
      </c>
      <c r="I209" s="3">
        <v>0.34</v>
      </c>
      <c r="J209" s="3">
        <v>0</v>
      </c>
      <c r="K209" s="3">
        <v>10.5</v>
      </c>
      <c r="L209" s="3">
        <v>23.43</v>
      </c>
    </row>
    <row r="210" spans="1:23" s="87" customFormat="1" ht="15" customHeight="1" x14ac:dyDescent="0.25">
      <c r="A210" s="241" t="s">
        <v>117</v>
      </c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3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</row>
    <row r="211" spans="1:23" ht="15.75" customHeight="1" x14ac:dyDescent="0.25">
      <c r="A211" s="6">
        <v>94</v>
      </c>
      <c r="B211" s="11" t="s">
        <v>69</v>
      </c>
      <c r="C211" s="3">
        <v>150</v>
      </c>
      <c r="D211" s="3">
        <v>1.05</v>
      </c>
      <c r="E211" s="3">
        <v>1.2</v>
      </c>
      <c r="F211" s="3">
        <v>13.01</v>
      </c>
      <c r="G211" s="3">
        <v>66.989999999999995</v>
      </c>
      <c r="H211" s="3">
        <v>200</v>
      </c>
      <c r="I211" s="3">
        <v>1.4</v>
      </c>
      <c r="J211" s="3">
        <v>1.6</v>
      </c>
      <c r="K211" s="3">
        <v>17.350000000000001</v>
      </c>
      <c r="L211" s="3">
        <v>89.32</v>
      </c>
    </row>
    <row r="212" spans="1:23" s="66" customFormat="1" ht="15.75" customHeight="1" x14ac:dyDescent="0.25">
      <c r="A212" s="6">
        <v>637</v>
      </c>
      <c r="B212" s="12" t="s">
        <v>157</v>
      </c>
      <c r="C212" s="6">
        <v>200</v>
      </c>
      <c r="D212" s="6">
        <v>10.32</v>
      </c>
      <c r="E212" s="6">
        <v>13.84</v>
      </c>
      <c r="F212" s="6">
        <v>26.21</v>
      </c>
      <c r="G212" s="6">
        <v>318.88</v>
      </c>
      <c r="H212" s="6">
        <v>220</v>
      </c>
      <c r="I212" s="6">
        <v>11.35</v>
      </c>
      <c r="J212" s="6">
        <v>15.22</v>
      </c>
      <c r="K212" s="6">
        <v>28.83</v>
      </c>
      <c r="L212" s="6">
        <v>350.77</v>
      </c>
    </row>
    <row r="213" spans="1:23" s="66" customFormat="1" ht="15.75" customHeight="1" x14ac:dyDescent="0.25">
      <c r="A213" s="6">
        <v>394</v>
      </c>
      <c r="B213" s="11" t="s">
        <v>55</v>
      </c>
      <c r="C213" s="3">
        <v>150</v>
      </c>
      <c r="D213" s="3">
        <v>0.12</v>
      </c>
      <c r="E213" s="3">
        <v>0</v>
      </c>
      <c r="F213" s="3">
        <v>11.24</v>
      </c>
      <c r="G213" s="3">
        <v>45.48</v>
      </c>
      <c r="H213" s="3">
        <v>200</v>
      </c>
      <c r="I213" s="3">
        <v>0.16</v>
      </c>
      <c r="J213" s="3">
        <v>0</v>
      </c>
      <c r="K213" s="3">
        <v>14.99</v>
      </c>
      <c r="L213" s="3">
        <v>60.64</v>
      </c>
    </row>
    <row r="214" spans="1:23" s="87" customFormat="1" ht="15" customHeight="1" x14ac:dyDescent="0.25">
      <c r="A214" s="125" t="s">
        <v>113</v>
      </c>
      <c r="B214" s="10" t="s">
        <v>124</v>
      </c>
      <c r="C214" s="32">
        <v>40</v>
      </c>
      <c r="D214" s="32">
        <v>2.8</v>
      </c>
      <c r="E214" s="32">
        <v>0.28000000000000003</v>
      </c>
      <c r="F214" s="32">
        <v>19.96</v>
      </c>
      <c r="G214" s="32">
        <v>96</v>
      </c>
      <c r="H214" s="32">
        <v>50</v>
      </c>
      <c r="I214" s="32">
        <v>2.8</v>
      </c>
      <c r="J214" s="32">
        <v>0.28000000000000003</v>
      </c>
      <c r="K214" s="32">
        <v>19.96</v>
      </c>
      <c r="L214" s="32">
        <v>120</v>
      </c>
    </row>
    <row r="215" spans="1:23" s="66" customFormat="1" ht="15.75" customHeight="1" x14ac:dyDescent="0.25">
      <c r="A215" s="6"/>
      <c r="B215" s="12" t="s">
        <v>209</v>
      </c>
      <c r="C215" s="6">
        <v>40</v>
      </c>
      <c r="D215" s="6">
        <v>0</v>
      </c>
      <c r="E215" s="6">
        <v>0</v>
      </c>
      <c r="F215" s="6">
        <v>1.1200000000000001</v>
      </c>
      <c r="G215" s="6">
        <v>6</v>
      </c>
      <c r="H215" s="6">
        <v>50</v>
      </c>
      <c r="I215" s="6">
        <v>0</v>
      </c>
      <c r="J215" s="6">
        <v>0</v>
      </c>
      <c r="K215" s="6">
        <v>1.4</v>
      </c>
      <c r="L215" s="6">
        <v>7.5</v>
      </c>
    </row>
    <row r="216" spans="1:23" s="87" customFormat="1" ht="15" customHeight="1" x14ac:dyDescent="0.25">
      <c r="A216" s="125"/>
      <c r="B216" s="10"/>
      <c r="C216" s="32"/>
      <c r="D216" s="32"/>
      <c r="E216" s="32"/>
      <c r="F216" s="32"/>
      <c r="G216" s="32"/>
      <c r="H216" s="32"/>
      <c r="I216" s="32"/>
      <c r="J216" s="32"/>
      <c r="K216" s="32"/>
      <c r="L216" s="32"/>
    </row>
    <row r="217" spans="1:23" s="87" customFormat="1" ht="15" customHeight="1" x14ac:dyDescent="0.25">
      <c r="A217" s="48" t="s">
        <v>111</v>
      </c>
      <c r="B217" s="154"/>
      <c r="C217" s="53">
        <f t="shared" ref="C217:L217" si="24">SUM(C211:C216)</f>
        <v>580</v>
      </c>
      <c r="D217" s="53">
        <f t="shared" si="24"/>
        <v>14.29</v>
      </c>
      <c r="E217" s="53">
        <f t="shared" si="24"/>
        <v>15.319999999999999</v>
      </c>
      <c r="F217" s="53">
        <f t="shared" si="24"/>
        <v>71.540000000000006</v>
      </c>
      <c r="G217" s="53">
        <f t="shared" si="24"/>
        <v>533.35</v>
      </c>
      <c r="H217" s="53">
        <f t="shared" si="24"/>
        <v>720</v>
      </c>
      <c r="I217" s="53">
        <f t="shared" si="24"/>
        <v>15.71</v>
      </c>
      <c r="J217" s="53">
        <f t="shared" si="24"/>
        <v>17.100000000000001</v>
      </c>
      <c r="K217" s="53">
        <f t="shared" si="24"/>
        <v>82.53</v>
      </c>
      <c r="L217" s="53">
        <f t="shared" si="24"/>
        <v>628.23</v>
      </c>
    </row>
    <row r="218" spans="1:23" s="87" customFormat="1" ht="15" customHeight="1" x14ac:dyDescent="0.25">
      <c r="A218" s="155"/>
      <c r="B218" s="155"/>
      <c r="C218" s="155"/>
      <c r="D218" s="156"/>
      <c r="E218" s="156"/>
      <c r="F218" s="156"/>
      <c r="G218" s="156"/>
      <c r="H218" s="156"/>
      <c r="I218" s="156"/>
      <c r="J218" s="156"/>
      <c r="K218" s="156"/>
      <c r="L218" s="156"/>
    </row>
    <row r="219" spans="1:23" s="87" customFormat="1" ht="15" customHeight="1" x14ac:dyDescent="0.25">
      <c r="A219" s="229" t="s">
        <v>125</v>
      </c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1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</row>
    <row r="220" spans="1:23" s="66" customFormat="1" x14ac:dyDescent="0.25">
      <c r="A220" s="6" t="s">
        <v>113</v>
      </c>
      <c r="B220" s="120" t="s">
        <v>182</v>
      </c>
      <c r="C220" s="3">
        <v>200</v>
      </c>
      <c r="D220" s="3">
        <v>0</v>
      </c>
      <c r="E220" s="3">
        <v>0</v>
      </c>
      <c r="F220" s="3">
        <v>22</v>
      </c>
      <c r="G220" s="3">
        <v>90</v>
      </c>
      <c r="H220" s="3">
        <v>200</v>
      </c>
      <c r="I220" s="3">
        <v>0</v>
      </c>
      <c r="J220" s="3">
        <v>0</v>
      </c>
      <c r="K220" s="3">
        <v>22</v>
      </c>
      <c r="L220" s="3">
        <v>90</v>
      </c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</row>
    <row r="221" spans="1:23" s="87" customFormat="1" ht="15" customHeight="1" x14ac:dyDescent="0.25">
      <c r="A221" s="48" t="s">
        <v>111</v>
      </c>
      <c r="B221" s="154"/>
      <c r="C221" s="53">
        <f t="shared" ref="C221:L221" si="25">SUM(C220:C220)</f>
        <v>200</v>
      </c>
      <c r="D221" s="53">
        <f t="shared" si="25"/>
        <v>0</v>
      </c>
      <c r="E221" s="53">
        <f t="shared" si="25"/>
        <v>0</v>
      </c>
      <c r="F221" s="53">
        <f t="shared" si="25"/>
        <v>22</v>
      </c>
      <c r="G221" s="53">
        <f t="shared" si="25"/>
        <v>90</v>
      </c>
      <c r="H221" s="53">
        <f t="shared" si="25"/>
        <v>200</v>
      </c>
      <c r="I221" s="53">
        <f t="shared" si="25"/>
        <v>0</v>
      </c>
      <c r="J221" s="53">
        <f t="shared" si="25"/>
        <v>0</v>
      </c>
      <c r="K221" s="53">
        <f t="shared" si="25"/>
        <v>22</v>
      </c>
      <c r="L221" s="53">
        <f t="shared" si="25"/>
        <v>90</v>
      </c>
    </row>
    <row r="222" spans="1:23" s="87" customFormat="1" ht="15" customHeight="1" x14ac:dyDescent="0.25">
      <c r="A222" s="122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</row>
    <row r="223" spans="1:23" s="87" customFormat="1" ht="15" customHeight="1" x14ac:dyDescent="0.25">
      <c r="A223" s="229" t="s">
        <v>129</v>
      </c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1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</row>
    <row r="224" spans="1:23" s="66" customFormat="1" ht="15.75" customHeight="1" x14ac:dyDescent="0.25">
      <c r="A224" s="6">
        <v>217</v>
      </c>
      <c r="B224" s="11" t="s">
        <v>51</v>
      </c>
      <c r="C224" s="3">
        <v>150</v>
      </c>
      <c r="D224" s="3">
        <v>19.07</v>
      </c>
      <c r="E224" s="3">
        <v>7.62</v>
      </c>
      <c r="F224" s="3">
        <v>19.34</v>
      </c>
      <c r="G224" s="3">
        <v>222.15</v>
      </c>
      <c r="H224" s="3">
        <v>200</v>
      </c>
      <c r="I224" s="3">
        <v>25.43</v>
      </c>
      <c r="J224" s="3">
        <v>10.16</v>
      </c>
      <c r="K224" s="3">
        <v>25.79</v>
      </c>
      <c r="L224" s="3">
        <v>296.2</v>
      </c>
    </row>
    <row r="225" spans="1:23" s="66" customFormat="1" ht="15.75" customHeight="1" x14ac:dyDescent="0.25">
      <c r="A225" s="6" t="s">
        <v>145</v>
      </c>
      <c r="B225" s="12" t="s">
        <v>146</v>
      </c>
      <c r="C225" s="6">
        <v>40</v>
      </c>
      <c r="D225" s="6">
        <v>5.32</v>
      </c>
      <c r="E225" s="6">
        <v>1.98</v>
      </c>
      <c r="F225" s="6">
        <v>31.44</v>
      </c>
      <c r="G225" s="6">
        <v>164.71</v>
      </c>
      <c r="H225" s="6">
        <v>60</v>
      </c>
      <c r="I225" s="6">
        <v>7.08</v>
      </c>
      <c r="J225" s="6">
        <v>2.63</v>
      </c>
      <c r="K225" s="6">
        <v>41.81</v>
      </c>
      <c r="L225" s="6">
        <v>219.07</v>
      </c>
    </row>
    <row r="226" spans="1:23" s="66" customFormat="1" x14ac:dyDescent="0.25">
      <c r="A226" s="6">
        <v>410</v>
      </c>
      <c r="B226" s="10" t="s">
        <v>130</v>
      </c>
      <c r="C226" s="3">
        <v>150</v>
      </c>
      <c r="D226" s="3">
        <v>4.4999999999999998E-2</v>
      </c>
      <c r="E226" s="3">
        <v>0</v>
      </c>
      <c r="F226" s="3">
        <v>4.51</v>
      </c>
      <c r="G226" s="3">
        <v>18.239999999999998</v>
      </c>
      <c r="H226" s="3">
        <v>200</v>
      </c>
      <c r="I226" s="3">
        <v>0.06</v>
      </c>
      <c r="J226" s="3">
        <v>0</v>
      </c>
      <c r="K226" s="3">
        <v>6.02</v>
      </c>
      <c r="L226" s="3">
        <v>24.32</v>
      </c>
    </row>
    <row r="227" spans="1:23" s="66" customFormat="1" ht="15.75" customHeight="1" x14ac:dyDescent="0.25">
      <c r="A227" s="6" t="s">
        <v>113</v>
      </c>
      <c r="B227" s="11" t="s">
        <v>30</v>
      </c>
      <c r="C227" s="3">
        <v>120</v>
      </c>
      <c r="D227" s="3">
        <v>0.4</v>
      </c>
      <c r="E227" s="3">
        <v>0</v>
      </c>
      <c r="F227" s="3">
        <v>11.3</v>
      </c>
      <c r="G227" s="3">
        <v>48.3</v>
      </c>
      <c r="H227" s="3"/>
      <c r="I227" s="3"/>
      <c r="J227" s="3"/>
      <c r="K227" s="3"/>
      <c r="L227" s="3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</row>
    <row r="228" spans="1:23" s="66" customFormat="1" ht="15.75" customHeight="1" x14ac:dyDescent="0.25">
      <c r="A228" s="6"/>
      <c r="B228" s="1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</row>
    <row r="229" spans="1:23" s="87" customFormat="1" ht="15" customHeight="1" x14ac:dyDescent="0.25">
      <c r="A229" s="12" t="s">
        <v>111</v>
      </c>
      <c r="B229" s="12"/>
      <c r="C229" s="53">
        <f t="shared" ref="C229:L229" si="26">SUM(C224:C228)</f>
        <v>460</v>
      </c>
      <c r="D229" s="53">
        <f t="shared" si="26"/>
        <v>24.835000000000001</v>
      </c>
      <c r="E229" s="53">
        <f t="shared" si="26"/>
        <v>9.6</v>
      </c>
      <c r="F229" s="53">
        <f t="shared" si="26"/>
        <v>66.59</v>
      </c>
      <c r="G229" s="53">
        <f t="shared" si="26"/>
        <v>453.40000000000003</v>
      </c>
      <c r="H229" s="53">
        <f t="shared" si="26"/>
        <v>460</v>
      </c>
      <c r="I229" s="53">
        <f t="shared" si="26"/>
        <v>32.57</v>
      </c>
      <c r="J229" s="53">
        <f t="shared" si="26"/>
        <v>12.79</v>
      </c>
      <c r="K229" s="53">
        <f t="shared" si="26"/>
        <v>73.61999999999999</v>
      </c>
      <c r="L229" s="53">
        <f t="shared" si="26"/>
        <v>539.59</v>
      </c>
    </row>
    <row r="230" spans="1:23" s="87" customFormat="1" x14ac:dyDescent="0.25">
      <c r="A230" s="157" t="s">
        <v>131</v>
      </c>
      <c r="B230" s="122"/>
      <c r="C230" s="157">
        <f>C229+C221+C217+C205+C208</f>
        <v>1582</v>
      </c>
      <c r="D230" s="122"/>
      <c r="E230" s="122"/>
      <c r="F230" s="122"/>
      <c r="G230" s="157">
        <f>G202+G203+G204+G211+G212+G213+G214+G215+G216+G220+G224+G225+G226+G227+G228+G209</f>
        <v>1481.5000000000002</v>
      </c>
      <c r="H230" s="157">
        <f>H229+H221+H217+H205+H208</f>
        <v>1804</v>
      </c>
      <c r="I230" s="122"/>
      <c r="J230" s="122"/>
      <c r="K230" s="122"/>
      <c r="L230" s="157">
        <f>L202+L203+L204+L211+L212+L213+L214+L215+L216+L220+L224+L225+L226+L227+L228+L209</f>
        <v>1731.11</v>
      </c>
    </row>
    <row r="231" spans="1:23" s="87" customFormat="1" x14ac:dyDescent="0.25">
      <c r="A231" s="157"/>
      <c r="B231" s="122"/>
      <c r="C231" s="157"/>
      <c r="D231" s="122"/>
      <c r="E231" s="122"/>
      <c r="F231" s="122"/>
      <c r="G231" s="157"/>
      <c r="H231" s="157"/>
      <c r="I231" s="122"/>
      <c r="J231" s="122"/>
      <c r="K231" s="122"/>
      <c r="L231" s="157"/>
    </row>
    <row r="232" spans="1:23" s="87" customFormat="1" ht="15" customHeight="1" x14ac:dyDescent="0.25">
      <c r="A232" s="232">
        <v>45509</v>
      </c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1"/>
    </row>
    <row r="233" spans="1:23" s="87" customFormat="1" ht="15" customHeight="1" x14ac:dyDescent="0.25">
      <c r="A233" s="229" t="s">
        <v>116</v>
      </c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1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</row>
    <row r="234" spans="1:23" s="66" customFormat="1" ht="15.75" customHeight="1" x14ac:dyDescent="0.25">
      <c r="A234" s="6">
        <v>168</v>
      </c>
      <c r="B234" s="11" t="s">
        <v>77</v>
      </c>
      <c r="C234" s="3">
        <v>150</v>
      </c>
      <c r="D234" s="3">
        <v>3.84</v>
      </c>
      <c r="E234" s="3">
        <v>4.97</v>
      </c>
      <c r="F234" s="3">
        <v>24.46</v>
      </c>
      <c r="G234" s="3">
        <v>157.6</v>
      </c>
      <c r="H234" s="3">
        <v>180</v>
      </c>
      <c r="I234" s="3">
        <v>4.6100000000000003</v>
      </c>
      <c r="J234" s="3">
        <v>5.97</v>
      </c>
      <c r="K234" s="3">
        <v>29.35</v>
      </c>
      <c r="L234" s="3">
        <v>189.12</v>
      </c>
    </row>
    <row r="235" spans="1:23" s="66" customFormat="1" ht="15.75" customHeight="1" x14ac:dyDescent="0.25">
      <c r="A235" s="6">
        <v>1</v>
      </c>
      <c r="B235" s="12" t="s">
        <v>110</v>
      </c>
      <c r="C235" s="6">
        <v>36</v>
      </c>
      <c r="D235" s="6">
        <v>2.17</v>
      </c>
      <c r="E235" s="6">
        <v>6.79</v>
      </c>
      <c r="F235" s="6">
        <v>13.15</v>
      </c>
      <c r="G235" s="6">
        <v>122.4</v>
      </c>
      <c r="H235" s="6">
        <v>37</v>
      </c>
      <c r="I235" s="6">
        <v>2.2599999999999998</v>
      </c>
      <c r="J235" s="6">
        <v>6.98</v>
      </c>
      <c r="K235" s="6">
        <v>13.52</v>
      </c>
      <c r="L235" s="6">
        <v>125.8</v>
      </c>
    </row>
    <row r="236" spans="1:23" s="66" customFormat="1" ht="15.75" customHeight="1" x14ac:dyDescent="0.25">
      <c r="A236" s="6">
        <v>414</v>
      </c>
      <c r="B236" s="11" t="s">
        <v>24</v>
      </c>
      <c r="C236" s="3">
        <v>150</v>
      </c>
      <c r="D236" s="3">
        <v>2.09</v>
      </c>
      <c r="E236" s="3">
        <v>2.39</v>
      </c>
      <c r="F236" s="3">
        <v>14.78</v>
      </c>
      <c r="G236" s="3">
        <v>89.02</v>
      </c>
      <c r="H236" s="3">
        <v>200</v>
      </c>
      <c r="I236" s="3">
        <v>2.79</v>
      </c>
      <c r="J236" s="3">
        <v>3.19</v>
      </c>
      <c r="K236" s="3">
        <v>19.71</v>
      </c>
      <c r="L236" s="3">
        <v>118.69</v>
      </c>
    </row>
    <row r="237" spans="1:23" s="87" customFormat="1" ht="15" customHeight="1" x14ac:dyDescent="0.25">
      <c r="A237" s="170" t="s">
        <v>111</v>
      </c>
      <c r="B237" s="171"/>
      <c r="C237" s="172">
        <f t="shared" ref="C237:H237" si="27">SUM(C234:C236)</f>
        <v>336</v>
      </c>
      <c r="D237" s="172">
        <f t="shared" si="27"/>
        <v>8.1</v>
      </c>
      <c r="E237" s="172">
        <f t="shared" si="27"/>
        <v>14.15</v>
      </c>
      <c r="F237" s="172">
        <f t="shared" si="27"/>
        <v>52.39</v>
      </c>
      <c r="G237" s="172">
        <f t="shared" si="27"/>
        <v>369.02</v>
      </c>
      <c r="H237" s="172">
        <f t="shared" si="27"/>
        <v>417</v>
      </c>
      <c r="I237" s="172">
        <f>SUM(I234:I236)</f>
        <v>9.66</v>
      </c>
      <c r="J237" s="172">
        <f>SUM(J234:J236)</f>
        <v>16.14</v>
      </c>
      <c r="K237" s="172">
        <f>SUM(K234:K236)</f>
        <v>62.580000000000005</v>
      </c>
      <c r="L237" s="172">
        <f>SUM(L234:L236)</f>
        <v>433.61</v>
      </c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</row>
    <row r="238" spans="1:23" s="174" customFormat="1" ht="15" customHeight="1" x14ac:dyDescent="0.25">
      <c r="A238" s="207" t="s">
        <v>175</v>
      </c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9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</row>
    <row r="239" spans="1:23" s="66" customFormat="1" ht="15" hidden="1" customHeight="1" x14ac:dyDescent="0.25">
      <c r="A239" s="6" t="s">
        <v>113</v>
      </c>
      <c r="B239" s="14" t="s">
        <v>182</v>
      </c>
      <c r="C239" s="3">
        <v>100</v>
      </c>
      <c r="D239" s="3">
        <v>0</v>
      </c>
      <c r="E239" s="3">
        <v>0</v>
      </c>
      <c r="F239" s="3">
        <v>22</v>
      </c>
      <c r="G239" s="3">
        <v>45</v>
      </c>
      <c r="H239" s="3">
        <v>100</v>
      </c>
      <c r="I239" s="3">
        <v>0</v>
      </c>
      <c r="J239" s="3">
        <v>0</v>
      </c>
      <c r="K239" s="3">
        <v>22</v>
      </c>
      <c r="L239" s="3">
        <v>45</v>
      </c>
    </row>
    <row r="240" spans="1:23" s="66" customFormat="1" hidden="1" x14ac:dyDescent="0.25">
      <c r="A240" s="8"/>
      <c r="B240" s="17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</row>
    <row r="241" spans="1:23" s="66" customFormat="1" x14ac:dyDescent="0.25">
      <c r="A241" s="6" t="s">
        <v>113</v>
      </c>
      <c r="B241" s="14" t="s">
        <v>182</v>
      </c>
      <c r="C241" s="3">
        <v>100</v>
      </c>
      <c r="D241" s="3">
        <v>0</v>
      </c>
      <c r="E241" s="3">
        <v>0</v>
      </c>
      <c r="F241" s="3">
        <v>22</v>
      </c>
      <c r="G241" s="3">
        <v>45</v>
      </c>
      <c r="H241" s="3">
        <v>100</v>
      </c>
      <c r="I241" s="3">
        <v>0</v>
      </c>
      <c r="J241" s="3">
        <v>0</v>
      </c>
      <c r="K241" s="3">
        <v>22</v>
      </c>
      <c r="L241" s="3">
        <v>45</v>
      </c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</row>
    <row r="242" spans="1:23" s="87" customFormat="1" ht="15" customHeight="1" x14ac:dyDescent="0.25">
      <c r="A242" s="241" t="s">
        <v>117</v>
      </c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3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</row>
    <row r="243" spans="1:23" s="66" customFormat="1" x14ac:dyDescent="0.25">
      <c r="A243" s="39"/>
      <c r="B243" s="11" t="s">
        <v>301</v>
      </c>
      <c r="C243" s="3">
        <v>150</v>
      </c>
      <c r="D243" s="3">
        <v>6</v>
      </c>
      <c r="E243" s="3">
        <v>8.85</v>
      </c>
      <c r="F243" s="3">
        <v>9.24</v>
      </c>
      <c r="G243" s="3">
        <v>155.24</v>
      </c>
      <c r="H243" s="3">
        <v>200</v>
      </c>
      <c r="I243" s="3">
        <v>8</v>
      </c>
      <c r="J243" s="3">
        <v>11.8</v>
      </c>
      <c r="K243" s="3">
        <v>12.32</v>
      </c>
      <c r="L243" s="3">
        <v>206.99</v>
      </c>
    </row>
    <row r="244" spans="1:23" s="66" customFormat="1" x14ac:dyDescent="0.25">
      <c r="A244" s="6">
        <v>332</v>
      </c>
      <c r="B244" s="12" t="s">
        <v>90</v>
      </c>
      <c r="C244" s="6">
        <v>120</v>
      </c>
      <c r="D244" s="6">
        <v>2.92</v>
      </c>
      <c r="E244" s="6">
        <v>4.29</v>
      </c>
      <c r="F244" s="6">
        <v>29.34</v>
      </c>
      <c r="G244" s="6">
        <v>167.76</v>
      </c>
      <c r="H244" s="3">
        <v>130</v>
      </c>
      <c r="I244" s="6">
        <v>3.16</v>
      </c>
      <c r="J244" s="6">
        <v>4.6500000000000004</v>
      </c>
      <c r="K244" s="6">
        <v>31.79</v>
      </c>
      <c r="L244" s="6">
        <v>181.74</v>
      </c>
    </row>
    <row r="245" spans="1:23" s="66" customFormat="1" ht="15.75" customHeight="1" x14ac:dyDescent="0.25">
      <c r="A245" s="6">
        <v>299</v>
      </c>
      <c r="B245" s="11" t="s">
        <v>61</v>
      </c>
      <c r="C245" s="3">
        <v>60</v>
      </c>
      <c r="D245" s="3">
        <v>5.67</v>
      </c>
      <c r="E245" s="3">
        <v>13.74</v>
      </c>
      <c r="F245" s="3">
        <v>1.34</v>
      </c>
      <c r="G245" s="3">
        <v>154.05000000000001</v>
      </c>
      <c r="H245" s="3">
        <v>70</v>
      </c>
      <c r="I245" s="3">
        <v>6.61</v>
      </c>
      <c r="J245" s="3">
        <v>16.03</v>
      </c>
      <c r="K245" s="3">
        <v>1.56</v>
      </c>
      <c r="L245" s="3">
        <v>179.92</v>
      </c>
    </row>
    <row r="246" spans="1:23" s="66" customFormat="1" x14ac:dyDescent="0.25">
      <c r="A246" s="6">
        <v>366</v>
      </c>
      <c r="B246" s="47" t="s">
        <v>36</v>
      </c>
      <c r="C246" s="3">
        <v>30</v>
      </c>
      <c r="D246" s="3">
        <v>0.16</v>
      </c>
      <c r="E246" s="3">
        <v>1.1000000000000001</v>
      </c>
      <c r="F246" s="3">
        <v>1.57</v>
      </c>
      <c r="G246" s="3">
        <v>16.850000000000001</v>
      </c>
      <c r="H246" s="3">
        <v>30</v>
      </c>
      <c r="I246" s="3">
        <v>0.16</v>
      </c>
      <c r="J246" s="3">
        <v>1.1000000000000001</v>
      </c>
      <c r="K246" s="3">
        <v>1.57</v>
      </c>
      <c r="L246" s="3">
        <v>16.850000000000001</v>
      </c>
    </row>
    <row r="247" spans="1:23" s="66" customFormat="1" ht="15.75" customHeight="1" x14ac:dyDescent="0.25">
      <c r="A247" s="6">
        <v>394</v>
      </c>
      <c r="B247" s="10" t="s">
        <v>15</v>
      </c>
      <c r="C247" s="3">
        <v>150</v>
      </c>
      <c r="D247" s="3">
        <v>0.42</v>
      </c>
      <c r="E247" s="3">
        <v>0</v>
      </c>
      <c r="F247" s="3">
        <v>20.92</v>
      </c>
      <c r="G247" s="3">
        <v>85.34</v>
      </c>
      <c r="H247" s="3">
        <v>200</v>
      </c>
      <c r="I247" s="3">
        <v>0.56000000000000005</v>
      </c>
      <c r="J247" s="3">
        <v>0</v>
      </c>
      <c r="K247" s="3">
        <v>27.89</v>
      </c>
      <c r="L247" s="3">
        <v>113.79</v>
      </c>
    </row>
    <row r="248" spans="1:23" s="66" customFormat="1" x14ac:dyDescent="0.25">
      <c r="A248" s="6" t="s">
        <v>113</v>
      </c>
      <c r="B248" s="10" t="s">
        <v>124</v>
      </c>
      <c r="C248" s="3">
        <v>40</v>
      </c>
      <c r="D248" s="3">
        <v>2.8</v>
      </c>
      <c r="E248" s="3">
        <v>0.28000000000000003</v>
      </c>
      <c r="F248" s="3">
        <v>19.96</v>
      </c>
      <c r="G248" s="3">
        <v>96</v>
      </c>
      <c r="H248" s="3">
        <v>50</v>
      </c>
      <c r="I248" s="3">
        <v>3.5</v>
      </c>
      <c r="J248" s="3">
        <v>0.35</v>
      </c>
      <c r="K248" s="3">
        <v>24.95</v>
      </c>
      <c r="L248" s="3">
        <v>120</v>
      </c>
    </row>
    <row r="249" spans="1:23" s="66" customFormat="1" ht="15.75" customHeight="1" x14ac:dyDescent="0.25">
      <c r="A249" s="6"/>
      <c r="B249" s="12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</row>
    <row r="250" spans="1:23" s="87" customFormat="1" ht="15" customHeight="1" x14ac:dyDescent="0.25">
      <c r="A250" s="48" t="s">
        <v>111</v>
      </c>
      <c r="B250" s="154"/>
      <c r="C250" s="53">
        <f t="shared" ref="C250:K250" si="28">SUM(C243:C249)</f>
        <v>550</v>
      </c>
      <c r="D250" s="53">
        <f t="shared" si="28"/>
        <v>17.97</v>
      </c>
      <c r="E250" s="53">
        <f t="shared" si="28"/>
        <v>28.260000000000005</v>
      </c>
      <c r="F250" s="53">
        <f t="shared" si="28"/>
        <v>82.37</v>
      </c>
      <c r="G250" s="53">
        <f t="shared" si="28"/>
        <v>675.24</v>
      </c>
      <c r="H250" s="53">
        <f t="shared" si="28"/>
        <v>680</v>
      </c>
      <c r="I250" s="53">
        <f t="shared" si="28"/>
        <v>21.99</v>
      </c>
      <c r="J250" s="53">
        <f t="shared" si="28"/>
        <v>33.930000000000007</v>
      </c>
      <c r="K250" s="53">
        <f t="shared" si="28"/>
        <v>100.08</v>
      </c>
      <c r="L250" s="53">
        <f>SUM(L243:L249)</f>
        <v>819.29</v>
      </c>
    </row>
    <row r="251" spans="1:23" s="87" customFormat="1" ht="15" customHeight="1" x14ac:dyDescent="0.25">
      <c r="A251" s="155"/>
      <c r="B251" s="155"/>
      <c r="C251" s="155"/>
      <c r="D251" s="156"/>
      <c r="E251" s="156"/>
      <c r="F251" s="156"/>
      <c r="G251" s="156"/>
      <c r="H251" s="156"/>
      <c r="I251" s="156"/>
      <c r="J251" s="156"/>
      <c r="K251" s="156"/>
      <c r="L251" s="156"/>
    </row>
    <row r="252" spans="1:23" s="87" customFormat="1" ht="15" customHeight="1" x14ac:dyDescent="0.25">
      <c r="A252" s="229" t="s">
        <v>125</v>
      </c>
      <c r="B252" s="230"/>
      <c r="C252" s="230"/>
      <c r="D252" s="230"/>
      <c r="E252" s="230"/>
      <c r="F252" s="230"/>
      <c r="G252" s="230"/>
      <c r="H252" s="230"/>
      <c r="I252" s="230"/>
      <c r="J252" s="230"/>
      <c r="K252" s="230"/>
      <c r="L252" s="231"/>
    </row>
    <row r="253" spans="1:23" s="87" customFormat="1" ht="15.75" customHeight="1" x14ac:dyDescent="0.25">
      <c r="A253" s="53">
        <v>394</v>
      </c>
      <c r="B253" s="11" t="s">
        <v>286</v>
      </c>
      <c r="C253" s="32">
        <v>200</v>
      </c>
      <c r="D253" s="32">
        <v>0.56000000000000005</v>
      </c>
      <c r="E253" s="32">
        <v>0</v>
      </c>
      <c r="F253" s="32">
        <v>27.89</v>
      </c>
      <c r="G253" s="32">
        <v>85.34</v>
      </c>
      <c r="H253" s="32">
        <v>200</v>
      </c>
      <c r="I253" s="32">
        <v>0.56000000000000005</v>
      </c>
      <c r="J253" s="32">
        <v>0</v>
      </c>
      <c r="K253" s="32">
        <v>27.89</v>
      </c>
      <c r="L253" s="32">
        <v>85.34</v>
      </c>
    </row>
    <row r="254" spans="1:23" s="87" customFormat="1" ht="15" customHeight="1" x14ac:dyDescent="0.25">
      <c r="A254" s="48" t="s">
        <v>111</v>
      </c>
      <c r="B254" s="154"/>
      <c r="C254" s="53">
        <f t="shared" ref="C254:L254" si="29">SUM(C253:C253)</f>
        <v>200</v>
      </c>
      <c r="D254" s="53">
        <f t="shared" si="29"/>
        <v>0.56000000000000005</v>
      </c>
      <c r="E254" s="53">
        <f t="shared" si="29"/>
        <v>0</v>
      </c>
      <c r="F254" s="53">
        <f t="shared" si="29"/>
        <v>27.89</v>
      </c>
      <c r="G254" s="53">
        <f t="shared" si="29"/>
        <v>85.34</v>
      </c>
      <c r="H254" s="53">
        <f t="shared" si="29"/>
        <v>200</v>
      </c>
      <c r="I254" s="53">
        <f t="shared" si="29"/>
        <v>0.56000000000000005</v>
      </c>
      <c r="J254" s="53">
        <f t="shared" si="29"/>
        <v>0</v>
      </c>
      <c r="K254" s="53">
        <f t="shared" si="29"/>
        <v>27.89</v>
      </c>
      <c r="L254" s="53">
        <f t="shared" si="29"/>
        <v>85.34</v>
      </c>
    </row>
    <row r="255" spans="1:23" s="87" customFormat="1" ht="15" customHeight="1" x14ac:dyDescent="0.25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</row>
    <row r="256" spans="1:23" s="87" customFormat="1" ht="15" customHeight="1" x14ac:dyDescent="0.25">
      <c r="A256" s="229" t="s">
        <v>129</v>
      </c>
      <c r="B256" s="230"/>
      <c r="C256" s="230"/>
      <c r="D256" s="230"/>
      <c r="E256" s="230"/>
      <c r="F256" s="230"/>
      <c r="G256" s="230"/>
      <c r="H256" s="230"/>
      <c r="I256" s="230"/>
      <c r="J256" s="230"/>
      <c r="K256" s="230"/>
      <c r="L256" s="231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</row>
    <row r="257" spans="1:23" s="66" customFormat="1" ht="15.75" customHeight="1" x14ac:dyDescent="0.25">
      <c r="A257" s="6">
        <v>220</v>
      </c>
      <c r="B257" s="11" t="s">
        <v>64</v>
      </c>
      <c r="C257" s="3">
        <v>150</v>
      </c>
      <c r="D257" s="3">
        <v>7.56</v>
      </c>
      <c r="E257" s="3">
        <v>10.39</v>
      </c>
      <c r="F257" s="3">
        <v>0.79</v>
      </c>
      <c r="G257" s="3">
        <v>228.45</v>
      </c>
      <c r="H257" s="3">
        <v>200</v>
      </c>
      <c r="I257" s="3">
        <v>10.1</v>
      </c>
      <c r="J257" s="3">
        <v>13.85</v>
      </c>
      <c r="K257" s="3">
        <v>1.1000000000000001</v>
      </c>
      <c r="L257" s="3">
        <v>304.60000000000002</v>
      </c>
    </row>
    <row r="258" spans="1:23" s="66" customFormat="1" ht="15.75" customHeight="1" x14ac:dyDescent="0.25">
      <c r="A258" s="6" t="s">
        <v>113</v>
      </c>
      <c r="B258" s="12" t="s">
        <v>164</v>
      </c>
      <c r="C258" s="6">
        <v>30</v>
      </c>
      <c r="D258" s="6">
        <v>1.26</v>
      </c>
      <c r="E258" s="6">
        <v>6.36</v>
      </c>
      <c r="F258" s="6">
        <v>19.2</v>
      </c>
      <c r="G258" s="6">
        <v>137.1</v>
      </c>
      <c r="H258" s="6">
        <v>30</v>
      </c>
      <c r="I258" s="6">
        <v>1.26</v>
      </c>
      <c r="J258" s="6">
        <v>6.36</v>
      </c>
      <c r="K258" s="6">
        <v>19.2</v>
      </c>
      <c r="L258" s="6">
        <v>137.1</v>
      </c>
    </row>
    <row r="259" spans="1:23" s="87" customFormat="1" ht="15" customHeight="1" x14ac:dyDescent="0.25">
      <c r="A259" s="53">
        <v>410</v>
      </c>
      <c r="B259" s="10" t="s">
        <v>130</v>
      </c>
      <c r="C259" s="32">
        <v>150</v>
      </c>
      <c r="D259" s="32">
        <v>4.4999999999999998E-2</v>
      </c>
      <c r="E259" s="32">
        <v>0</v>
      </c>
      <c r="F259" s="32">
        <v>4.51</v>
      </c>
      <c r="G259" s="32">
        <v>18.239999999999998</v>
      </c>
      <c r="H259" s="32">
        <v>200</v>
      </c>
      <c r="I259" s="32">
        <v>0.06</v>
      </c>
      <c r="J259" s="32">
        <v>0</v>
      </c>
      <c r="K259" s="32">
        <v>6.02</v>
      </c>
      <c r="L259" s="32">
        <v>18.239999999999998</v>
      </c>
    </row>
    <row r="260" spans="1:23" s="87" customFormat="1" ht="15" customHeight="1" x14ac:dyDescent="0.25">
      <c r="A260" s="12" t="s">
        <v>111</v>
      </c>
      <c r="B260" s="12"/>
      <c r="C260" s="53">
        <f t="shared" ref="C260:K260" si="30">SUM(C257:C259)</f>
        <v>330</v>
      </c>
      <c r="D260" s="53">
        <f t="shared" si="30"/>
        <v>8.8650000000000002</v>
      </c>
      <c r="E260" s="53">
        <f t="shared" si="30"/>
        <v>16.75</v>
      </c>
      <c r="F260" s="53">
        <f t="shared" si="30"/>
        <v>24.5</v>
      </c>
      <c r="G260" s="53">
        <f t="shared" si="30"/>
        <v>383.78999999999996</v>
      </c>
      <c r="H260" s="53">
        <f t="shared" si="30"/>
        <v>430</v>
      </c>
      <c r="I260" s="53">
        <f t="shared" si="30"/>
        <v>11.42</v>
      </c>
      <c r="J260" s="53">
        <f t="shared" si="30"/>
        <v>20.21</v>
      </c>
      <c r="K260" s="53">
        <f t="shared" si="30"/>
        <v>26.32</v>
      </c>
      <c r="L260" s="53">
        <f>SUM(L257:L259)</f>
        <v>459.94000000000005</v>
      </c>
    </row>
    <row r="261" spans="1:23" s="87" customFormat="1" x14ac:dyDescent="0.25">
      <c r="A261" s="157" t="s">
        <v>131</v>
      </c>
      <c r="B261" s="122"/>
      <c r="C261" s="157">
        <f>C260+C254+C250+C237+C240</f>
        <v>1416</v>
      </c>
      <c r="D261" s="122"/>
      <c r="E261" s="122"/>
      <c r="F261" s="122"/>
      <c r="G261" s="157">
        <f>G234+G235+G236+G243+G244+G245+G246+G247+G248+G253+G257+G258+G259+G241</f>
        <v>1558.3899999999999</v>
      </c>
      <c r="H261" s="157">
        <f>H260+H254+H250+H237+H240</f>
        <v>1727</v>
      </c>
      <c r="I261" s="122"/>
      <c r="J261" s="122"/>
      <c r="K261" s="122"/>
      <c r="L261" s="157">
        <f>L234+L235+L236+L243+L244+L245+L246+L247+L248+L249+L253+L257+L258+L259+L241</f>
        <v>1843.18</v>
      </c>
    </row>
    <row r="262" spans="1:23" s="87" customFormat="1" x14ac:dyDescent="0.25">
      <c r="A262" s="157"/>
      <c r="B262" s="122"/>
      <c r="C262" s="157"/>
      <c r="D262" s="122"/>
      <c r="E262" s="122"/>
      <c r="F262" s="122"/>
      <c r="G262" s="157"/>
      <c r="H262" s="157"/>
      <c r="I262" s="122"/>
      <c r="J262" s="122"/>
      <c r="K262" s="122"/>
      <c r="L262" s="157"/>
    </row>
    <row r="263" spans="1:23" s="87" customFormat="1" ht="15" customHeight="1" x14ac:dyDescent="0.25">
      <c r="A263" s="232">
        <v>45510</v>
      </c>
      <c r="B263" s="230"/>
      <c r="C263" s="230"/>
      <c r="D263" s="230"/>
      <c r="E263" s="230"/>
      <c r="F263" s="230"/>
      <c r="G263" s="230"/>
      <c r="H263" s="230"/>
      <c r="I263" s="230"/>
      <c r="J263" s="230"/>
      <c r="K263" s="230"/>
      <c r="L263" s="231"/>
    </row>
    <row r="264" spans="1:23" s="87" customFormat="1" ht="15" customHeight="1" x14ac:dyDescent="0.25">
      <c r="A264" s="229" t="s">
        <v>116</v>
      </c>
      <c r="B264" s="230"/>
      <c r="C264" s="230"/>
      <c r="D264" s="230"/>
      <c r="E264" s="230"/>
      <c r="F264" s="230"/>
      <c r="G264" s="230"/>
      <c r="H264" s="230"/>
      <c r="I264" s="230"/>
      <c r="J264" s="230"/>
      <c r="K264" s="230"/>
      <c r="L264" s="231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</row>
    <row r="265" spans="1:23" s="66" customFormat="1" ht="15" customHeight="1" x14ac:dyDescent="0.25">
      <c r="A265" s="6">
        <v>100</v>
      </c>
      <c r="B265" s="11" t="s">
        <v>70</v>
      </c>
      <c r="C265" s="3">
        <v>150</v>
      </c>
      <c r="D265" s="3">
        <v>4.1900000000000004</v>
      </c>
      <c r="E265" s="3">
        <v>4.59</v>
      </c>
      <c r="F265" s="3">
        <v>14.8</v>
      </c>
      <c r="G265" s="3">
        <v>117.06</v>
      </c>
      <c r="H265" s="3">
        <v>200</v>
      </c>
      <c r="I265" s="3">
        <v>5.59</v>
      </c>
      <c r="J265" s="3">
        <v>6.12</v>
      </c>
      <c r="K265" s="3">
        <v>19.73</v>
      </c>
      <c r="L265" s="3">
        <v>156.1</v>
      </c>
    </row>
    <row r="266" spans="1:23" s="66" customFormat="1" ht="15.75" customHeight="1" x14ac:dyDescent="0.25">
      <c r="A266" s="6">
        <v>2</v>
      </c>
      <c r="B266" s="64" t="s">
        <v>135</v>
      </c>
      <c r="C266" s="6">
        <v>42</v>
      </c>
      <c r="D266" s="6">
        <v>2.17</v>
      </c>
      <c r="E266" s="6">
        <v>6.79</v>
      </c>
      <c r="F266" s="6">
        <v>13.15</v>
      </c>
      <c r="G266" s="6">
        <v>136.91999999999999</v>
      </c>
      <c r="H266" s="6">
        <v>44</v>
      </c>
      <c r="I266" s="6">
        <v>2.2599999999999998</v>
      </c>
      <c r="J266" s="6">
        <v>6.98</v>
      </c>
      <c r="K266" s="6">
        <v>13.52</v>
      </c>
      <c r="L266" s="6">
        <v>142.74</v>
      </c>
    </row>
    <row r="267" spans="1:23" s="87" customFormat="1" ht="15" customHeight="1" x14ac:dyDescent="0.25">
      <c r="A267" s="53">
        <v>410</v>
      </c>
      <c r="B267" s="10" t="s">
        <v>130</v>
      </c>
      <c r="C267" s="32">
        <v>150</v>
      </c>
      <c r="D267" s="32">
        <v>4.4999999999999998E-2</v>
      </c>
      <c r="E267" s="32">
        <v>0</v>
      </c>
      <c r="F267" s="32">
        <v>4.51</v>
      </c>
      <c r="G267" s="32">
        <v>18.239999999999998</v>
      </c>
      <c r="H267" s="32">
        <v>200</v>
      </c>
      <c r="I267" s="32">
        <v>0.06</v>
      </c>
      <c r="J267" s="32">
        <v>0</v>
      </c>
      <c r="K267" s="32">
        <v>6.02</v>
      </c>
      <c r="L267" s="32">
        <v>18.239999999999998</v>
      </c>
    </row>
    <row r="268" spans="1:23" s="87" customFormat="1" ht="15" customHeight="1" x14ac:dyDescent="0.25">
      <c r="A268" s="48" t="s">
        <v>111</v>
      </c>
      <c r="B268" s="154"/>
      <c r="C268" s="53">
        <f t="shared" ref="C268:H268" si="31">SUM(C265:C267)</f>
        <v>342</v>
      </c>
      <c r="D268" s="53">
        <f t="shared" si="31"/>
        <v>6.4050000000000002</v>
      </c>
      <c r="E268" s="53">
        <f t="shared" si="31"/>
        <v>11.379999999999999</v>
      </c>
      <c r="F268" s="53">
        <f t="shared" si="31"/>
        <v>32.46</v>
      </c>
      <c r="G268" s="53">
        <f t="shared" si="31"/>
        <v>272.21999999999997</v>
      </c>
      <c r="H268" s="53">
        <f t="shared" si="31"/>
        <v>444</v>
      </c>
      <c r="I268" s="53">
        <f>SUM(I265:I267)</f>
        <v>7.9099999999999993</v>
      </c>
      <c r="J268" s="53">
        <f>SUM(J265:J267)</f>
        <v>13.100000000000001</v>
      </c>
      <c r="K268" s="53">
        <f>SUM(K265:K267)</f>
        <v>39.269999999999996</v>
      </c>
      <c r="L268" s="53">
        <f>SUM(L265:L267)</f>
        <v>317.08000000000004</v>
      </c>
    </row>
    <row r="269" spans="1:23" s="87" customFormat="1" ht="15" customHeight="1" x14ac:dyDescent="0.25">
      <c r="A269" s="122"/>
      <c r="B269" s="122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</row>
    <row r="270" spans="1:23" s="66" customFormat="1" x14ac:dyDescent="0.25">
      <c r="A270" s="207" t="s">
        <v>175</v>
      </c>
      <c r="B270" s="208"/>
      <c r="C270" s="208"/>
      <c r="D270" s="208"/>
      <c r="E270" s="208"/>
      <c r="F270" s="208"/>
      <c r="G270" s="208"/>
      <c r="H270" s="208"/>
      <c r="I270" s="208"/>
      <c r="J270" s="208"/>
      <c r="K270" s="208"/>
      <c r="L270" s="209"/>
    </row>
    <row r="271" spans="1:23" s="87" customFormat="1" ht="15.75" customHeight="1" x14ac:dyDescent="0.25">
      <c r="A271" s="53">
        <v>394</v>
      </c>
      <c r="B271" s="11" t="s">
        <v>286</v>
      </c>
      <c r="C271" s="32">
        <v>100</v>
      </c>
      <c r="D271" s="32">
        <v>0.28000000000000003</v>
      </c>
      <c r="E271" s="32">
        <v>0</v>
      </c>
      <c r="F271" s="32">
        <v>13.95</v>
      </c>
      <c r="G271" s="32">
        <v>42.67</v>
      </c>
      <c r="H271" s="32">
        <v>100</v>
      </c>
      <c r="I271" s="32">
        <v>0.28000000000000003</v>
      </c>
      <c r="J271" s="32">
        <v>0</v>
      </c>
      <c r="K271" s="32">
        <v>13.95</v>
      </c>
      <c r="L271" s="32">
        <v>42.67</v>
      </c>
    </row>
    <row r="272" spans="1:23" s="87" customFormat="1" ht="15" customHeight="1" x14ac:dyDescent="0.25">
      <c r="A272" s="155"/>
      <c r="B272" s="155"/>
      <c r="C272" s="155"/>
      <c r="D272" s="156"/>
      <c r="E272" s="156"/>
      <c r="F272" s="156"/>
      <c r="G272" s="156"/>
      <c r="H272" s="156"/>
      <c r="I272" s="156"/>
      <c r="J272" s="156"/>
      <c r="K272" s="156"/>
      <c r="L272" s="156"/>
    </row>
    <row r="273" spans="1:23" s="87" customFormat="1" ht="15" customHeight="1" x14ac:dyDescent="0.25">
      <c r="A273" s="229" t="s">
        <v>117</v>
      </c>
      <c r="B273" s="230"/>
      <c r="C273" s="230"/>
      <c r="D273" s="230"/>
      <c r="E273" s="230"/>
      <c r="F273" s="230"/>
      <c r="G273" s="230"/>
      <c r="H273" s="230"/>
      <c r="I273" s="230"/>
      <c r="J273" s="230"/>
      <c r="K273" s="230"/>
      <c r="L273" s="231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</row>
    <row r="274" spans="1:23" s="66" customFormat="1" x14ac:dyDescent="0.25">
      <c r="A274" s="6">
        <v>89</v>
      </c>
      <c r="B274" s="12" t="s">
        <v>87</v>
      </c>
      <c r="C274" s="6">
        <v>150</v>
      </c>
      <c r="D274" s="6">
        <v>3.98</v>
      </c>
      <c r="E274" s="6">
        <v>3.11</v>
      </c>
      <c r="F274" s="6">
        <v>9.26</v>
      </c>
      <c r="G274" s="6">
        <v>81</v>
      </c>
      <c r="H274" s="6">
        <v>200</v>
      </c>
      <c r="I274" s="6">
        <v>6.64</v>
      </c>
      <c r="J274" s="6">
        <v>5.18</v>
      </c>
      <c r="K274" s="6">
        <v>15.44</v>
      </c>
      <c r="L274" s="6">
        <v>139</v>
      </c>
    </row>
    <row r="275" spans="1:23" s="66" customFormat="1" ht="15.75" customHeight="1" x14ac:dyDescent="0.25">
      <c r="A275" s="6">
        <v>332</v>
      </c>
      <c r="B275" s="11" t="s">
        <v>72</v>
      </c>
      <c r="C275" s="3">
        <v>120</v>
      </c>
      <c r="D275" s="3">
        <v>6.99</v>
      </c>
      <c r="E275" s="3">
        <v>4.34</v>
      </c>
      <c r="F275" s="3">
        <v>36</v>
      </c>
      <c r="G275" s="3">
        <v>211.05</v>
      </c>
      <c r="H275" s="3">
        <v>130</v>
      </c>
      <c r="I275" s="3">
        <v>7.57</v>
      </c>
      <c r="J275" s="3">
        <v>4.7</v>
      </c>
      <c r="K275" s="3">
        <v>39</v>
      </c>
      <c r="L275" s="3">
        <v>228.64</v>
      </c>
    </row>
    <row r="276" spans="1:23" s="66" customFormat="1" ht="12.75" customHeight="1" x14ac:dyDescent="0.25">
      <c r="A276" s="6">
        <v>296</v>
      </c>
      <c r="B276" s="12" t="s">
        <v>105</v>
      </c>
      <c r="C276" s="6">
        <v>60</v>
      </c>
      <c r="D276" s="6">
        <v>11.67</v>
      </c>
      <c r="E276" s="6">
        <v>8.5399999999999991</v>
      </c>
      <c r="F276" s="6">
        <v>12.53</v>
      </c>
      <c r="G276" s="6">
        <v>174</v>
      </c>
      <c r="H276" s="6">
        <v>70</v>
      </c>
      <c r="I276" s="6">
        <v>13.6</v>
      </c>
      <c r="J276" s="6">
        <v>9.9600000000000009</v>
      </c>
      <c r="K276" s="6">
        <v>14.61</v>
      </c>
      <c r="L276" s="6">
        <v>232</v>
      </c>
    </row>
    <row r="277" spans="1:23" s="66" customFormat="1" ht="15.75" customHeight="1" x14ac:dyDescent="0.25">
      <c r="A277" s="6">
        <v>385</v>
      </c>
      <c r="B277" s="48" t="s">
        <v>219</v>
      </c>
      <c r="C277" s="6">
        <v>30</v>
      </c>
      <c r="D277" s="6">
        <v>0.5</v>
      </c>
      <c r="E277" s="6">
        <v>4.0199999999999996</v>
      </c>
      <c r="F277" s="6">
        <v>1.5</v>
      </c>
      <c r="G277" s="6">
        <v>44.04</v>
      </c>
      <c r="H277" s="6">
        <v>30</v>
      </c>
      <c r="I277" s="6">
        <v>0.5</v>
      </c>
      <c r="J277" s="6">
        <v>4.0199999999999996</v>
      </c>
      <c r="K277" s="6">
        <v>1.5</v>
      </c>
      <c r="L277" s="6">
        <v>44.04</v>
      </c>
    </row>
    <row r="278" spans="1:23" s="66" customFormat="1" ht="15.75" customHeight="1" x14ac:dyDescent="0.25">
      <c r="A278" s="6">
        <v>394</v>
      </c>
      <c r="B278" s="11" t="s">
        <v>156</v>
      </c>
      <c r="C278" s="3">
        <v>150</v>
      </c>
      <c r="D278" s="3">
        <v>0.12</v>
      </c>
      <c r="E278" s="3">
        <v>0</v>
      </c>
      <c r="F278" s="3">
        <v>11.24</v>
      </c>
      <c r="G278" s="3">
        <v>45.48</v>
      </c>
      <c r="H278" s="3">
        <v>200</v>
      </c>
      <c r="I278" s="3">
        <v>0.16</v>
      </c>
      <c r="J278" s="3">
        <v>0</v>
      </c>
      <c r="K278" s="3">
        <v>14.99</v>
      </c>
      <c r="L278" s="3">
        <v>60.64</v>
      </c>
    </row>
    <row r="279" spans="1:23" s="87" customFormat="1" ht="15" customHeight="1" x14ac:dyDescent="0.25">
      <c r="A279" s="125" t="s">
        <v>113</v>
      </c>
      <c r="B279" s="10" t="s">
        <v>124</v>
      </c>
      <c r="C279" s="32">
        <v>40</v>
      </c>
      <c r="D279" s="32">
        <v>2.8</v>
      </c>
      <c r="E279" s="32">
        <v>0.28000000000000003</v>
      </c>
      <c r="F279" s="32">
        <v>19.96</v>
      </c>
      <c r="G279" s="32">
        <v>96</v>
      </c>
      <c r="H279" s="32">
        <v>50</v>
      </c>
      <c r="I279" s="32">
        <v>2.8</v>
      </c>
      <c r="J279" s="32">
        <v>0.28000000000000003</v>
      </c>
      <c r="K279" s="32">
        <v>19.96</v>
      </c>
      <c r="L279" s="32">
        <v>120</v>
      </c>
    </row>
    <row r="280" spans="1:23" s="66" customFormat="1" ht="15.75" customHeight="1" x14ac:dyDescent="0.25">
      <c r="A280" s="8" t="s">
        <v>113</v>
      </c>
      <c r="B280" s="123" t="s">
        <v>143</v>
      </c>
      <c r="C280" s="8">
        <v>40</v>
      </c>
      <c r="D280" s="8">
        <v>0.4</v>
      </c>
      <c r="E280" s="8">
        <v>4</v>
      </c>
      <c r="F280" s="8">
        <v>2.8</v>
      </c>
      <c r="G280" s="8">
        <v>48.8</v>
      </c>
      <c r="H280" s="6">
        <v>50</v>
      </c>
      <c r="I280" s="8">
        <v>0.5</v>
      </c>
      <c r="J280" s="8">
        <v>5</v>
      </c>
      <c r="K280" s="8">
        <v>3.5</v>
      </c>
      <c r="L280" s="6">
        <v>61</v>
      </c>
    </row>
    <row r="281" spans="1:23" s="87" customFormat="1" ht="15" customHeight="1" x14ac:dyDescent="0.25">
      <c r="A281" s="48" t="s">
        <v>111</v>
      </c>
      <c r="B281" s="154"/>
      <c r="C281" s="53">
        <f t="shared" ref="C281:L281" si="32">SUM(C274:C280)</f>
        <v>590</v>
      </c>
      <c r="D281" s="53">
        <f t="shared" si="32"/>
        <v>26.46</v>
      </c>
      <c r="E281" s="53">
        <f t="shared" si="32"/>
        <v>24.29</v>
      </c>
      <c r="F281" s="53">
        <f t="shared" si="32"/>
        <v>93.29</v>
      </c>
      <c r="G281" s="53">
        <f t="shared" si="32"/>
        <v>700.37</v>
      </c>
      <c r="H281" s="53">
        <f t="shared" si="32"/>
        <v>730</v>
      </c>
      <c r="I281" s="53">
        <f t="shared" si="32"/>
        <v>31.770000000000003</v>
      </c>
      <c r="J281" s="53">
        <f t="shared" si="32"/>
        <v>29.14</v>
      </c>
      <c r="K281" s="53">
        <f t="shared" si="32"/>
        <v>109</v>
      </c>
      <c r="L281" s="53">
        <f t="shared" si="32"/>
        <v>885.31999999999994</v>
      </c>
    </row>
    <row r="282" spans="1:23" s="87" customFormat="1" ht="15" customHeight="1" x14ac:dyDescent="0.25">
      <c r="A282" s="155"/>
      <c r="B282" s="155"/>
      <c r="C282" s="155"/>
      <c r="D282" s="156"/>
      <c r="E282" s="156"/>
      <c r="F282" s="156"/>
      <c r="G282" s="156"/>
      <c r="H282" s="156"/>
      <c r="I282" s="156"/>
      <c r="J282" s="156"/>
      <c r="K282" s="156"/>
      <c r="L282" s="156"/>
    </row>
    <row r="283" spans="1:23" s="87" customFormat="1" ht="15" customHeight="1" x14ac:dyDescent="0.25">
      <c r="A283" s="229" t="s">
        <v>125</v>
      </c>
      <c r="B283" s="230"/>
      <c r="C283" s="230"/>
      <c r="D283" s="230"/>
      <c r="E283" s="230"/>
      <c r="F283" s="230"/>
      <c r="G283" s="230"/>
      <c r="H283" s="230"/>
      <c r="I283" s="230"/>
      <c r="J283" s="230"/>
      <c r="K283" s="230"/>
      <c r="L283" s="231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</row>
    <row r="284" spans="1:23" s="66" customFormat="1" x14ac:dyDescent="0.25">
      <c r="A284" s="6" t="s">
        <v>113</v>
      </c>
      <c r="B284" s="120" t="s">
        <v>306</v>
      </c>
      <c r="C284" s="3">
        <v>200</v>
      </c>
      <c r="D284" s="3">
        <v>0</v>
      </c>
      <c r="E284" s="3">
        <v>0</v>
      </c>
      <c r="F284" s="3">
        <v>22</v>
      </c>
      <c r="G284" s="3">
        <v>90</v>
      </c>
      <c r="H284" s="3">
        <v>200</v>
      </c>
      <c r="I284" s="3">
        <v>0</v>
      </c>
      <c r="J284" s="3">
        <v>0</v>
      </c>
      <c r="K284" s="3">
        <v>22</v>
      </c>
      <c r="L284" s="3">
        <v>90</v>
      </c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</row>
    <row r="285" spans="1:23" s="87" customFormat="1" ht="15" customHeight="1" x14ac:dyDescent="0.25">
      <c r="A285" s="48" t="s">
        <v>111</v>
      </c>
      <c r="B285" s="154"/>
      <c r="C285" s="53">
        <f t="shared" ref="C285:L285" si="33">SUM(C284:C284)</f>
        <v>200</v>
      </c>
      <c r="D285" s="53">
        <f t="shared" si="33"/>
        <v>0</v>
      </c>
      <c r="E285" s="53">
        <f t="shared" si="33"/>
        <v>0</v>
      </c>
      <c r="F285" s="53">
        <f t="shared" si="33"/>
        <v>22</v>
      </c>
      <c r="G285" s="53">
        <f t="shared" si="33"/>
        <v>90</v>
      </c>
      <c r="H285" s="53">
        <f t="shared" si="33"/>
        <v>200</v>
      </c>
      <c r="I285" s="53">
        <f t="shared" si="33"/>
        <v>0</v>
      </c>
      <c r="J285" s="53">
        <f t="shared" si="33"/>
        <v>0</v>
      </c>
      <c r="K285" s="53">
        <f t="shared" si="33"/>
        <v>22</v>
      </c>
      <c r="L285" s="53">
        <f t="shared" si="33"/>
        <v>90</v>
      </c>
    </row>
    <row r="286" spans="1:23" s="87" customFormat="1" ht="15" customHeight="1" x14ac:dyDescent="0.25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</row>
    <row r="287" spans="1:23" s="87" customFormat="1" ht="15" customHeight="1" x14ac:dyDescent="0.25">
      <c r="A287" s="229" t="s">
        <v>129</v>
      </c>
      <c r="B287" s="230"/>
      <c r="C287" s="230"/>
      <c r="D287" s="230"/>
      <c r="E287" s="230"/>
      <c r="F287" s="230"/>
      <c r="G287" s="230"/>
      <c r="H287" s="230"/>
      <c r="I287" s="230"/>
      <c r="J287" s="230"/>
      <c r="K287" s="230"/>
      <c r="L287" s="231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</row>
    <row r="288" spans="1:23" s="66" customFormat="1" ht="15.75" customHeight="1" x14ac:dyDescent="0.25">
      <c r="A288" s="6">
        <v>217</v>
      </c>
      <c r="B288" s="11" t="s">
        <v>97</v>
      </c>
      <c r="C288" s="3">
        <v>150</v>
      </c>
      <c r="D288" s="3">
        <v>19.07</v>
      </c>
      <c r="E288" s="3">
        <v>7.62</v>
      </c>
      <c r="F288" s="3">
        <v>19.34</v>
      </c>
      <c r="G288" s="3">
        <v>222.15</v>
      </c>
      <c r="H288" s="3">
        <v>200</v>
      </c>
      <c r="I288" s="3">
        <v>25.43</v>
      </c>
      <c r="J288" s="3">
        <v>10.16</v>
      </c>
      <c r="K288" s="3">
        <v>25.79</v>
      </c>
      <c r="L288" s="3">
        <v>296.2</v>
      </c>
    </row>
    <row r="289" spans="1:23" s="66" customFormat="1" x14ac:dyDescent="0.25">
      <c r="A289" s="6" t="s">
        <v>171</v>
      </c>
      <c r="B289" s="47" t="s">
        <v>189</v>
      </c>
      <c r="C289" s="3">
        <v>40</v>
      </c>
      <c r="D289" s="3">
        <v>3.1</v>
      </c>
      <c r="E289" s="3">
        <v>2.6</v>
      </c>
      <c r="F289" s="3">
        <v>19.32</v>
      </c>
      <c r="G289" s="3">
        <v>113.15</v>
      </c>
      <c r="H289" s="3">
        <v>60</v>
      </c>
      <c r="I289" s="3">
        <v>3.88</v>
      </c>
      <c r="J289" s="3">
        <v>3.25</v>
      </c>
      <c r="K289" s="3">
        <v>24.15</v>
      </c>
      <c r="L289" s="3">
        <v>141.44</v>
      </c>
      <c r="Q289" s="66" t="s">
        <v>223</v>
      </c>
    </row>
    <row r="290" spans="1:23" s="87" customFormat="1" ht="15" customHeight="1" x14ac:dyDescent="0.25">
      <c r="A290" s="53">
        <v>410</v>
      </c>
      <c r="B290" s="10" t="s">
        <v>130</v>
      </c>
      <c r="C290" s="32">
        <v>150</v>
      </c>
      <c r="D290" s="32">
        <v>4.4999999999999998E-2</v>
      </c>
      <c r="E290" s="32">
        <v>0</v>
      </c>
      <c r="F290" s="32">
        <v>4.51</v>
      </c>
      <c r="G290" s="32">
        <v>18.239999999999998</v>
      </c>
      <c r="H290" s="32">
        <v>200</v>
      </c>
      <c r="I290" s="32">
        <v>0.06</v>
      </c>
      <c r="J290" s="32">
        <v>0</v>
      </c>
      <c r="K290" s="32">
        <v>6.02</v>
      </c>
      <c r="L290" s="32">
        <v>18.239999999999998</v>
      </c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</row>
    <row r="291" spans="1:23" s="87" customFormat="1" ht="15" customHeight="1" x14ac:dyDescent="0.25">
      <c r="A291" s="6"/>
      <c r="B291" s="11"/>
      <c r="C291" s="3"/>
      <c r="D291" s="3"/>
      <c r="E291" s="3"/>
      <c r="F291" s="3"/>
      <c r="G291" s="3"/>
      <c r="H291" s="32"/>
      <c r="I291" s="32"/>
      <c r="J291" s="32"/>
      <c r="K291" s="32"/>
      <c r="L291" s="32"/>
    </row>
    <row r="292" spans="1:23" s="87" customFormat="1" ht="15" customHeight="1" x14ac:dyDescent="0.25">
      <c r="A292" s="12" t="s">
        <v>111</v>
      </c>
      <c r="B292" s="12"/>
      <c r="C292" s="53">
        <f t="shared" ref="C292:K292" si="34">SUM(C288:C291)</f>
        <v>340</v>
      </c>
      <c r="D292" s="53">
        <f t="shared" si="34"/>
        <v>22.215000000000003</v>
      </c>
      <c r="E292" s="53">
        <f t="shared" si="34"/>
        <v>10.220000000000001</v>
      </c>
      <c r="F292" s="53">
        <f t="shared" si="34"/>
        <v>43.169999999999995</v>
      </c>
      <c r="G292" s="53">
        <f t="shared" si="34"/>
        <v>353.54</v>
      </c>
      <c r="H292" s="53">
        <f t="shared" si="34"/>
        <v>460</v>
      </c>
      <c r="I292" s="53">
        <f t="shared" si="34"/>
        <v>29.369999999999997</v>
      </c>
      <c r="J292" s="53">
        <f t="shared" si="34"/>
        <v>13.41</v>
      </c>
      <c r="K292" s="53">
        <f t="shared" si="34"/>
        <v>55.959999999999994</v>
      </c>
      <c r="L292" s="53">
        <f>SUM(L288:L291)</f>
        <v>455.88</v>
      </c>
    </row>
    <row r="293" spans="1:23" s="87" customFormat="1" x14ac:dyDescent="0.25">
      <c r="A293" s="157" t="s">
        <v>131</v>
      </c>
      <c r="B293" s="122"/>
      <c r="C293" s="157">
        <f>C292+C285+C281+C268+C271</f>
        <v>1572</v>
      </c>
      <c r="D293" s="122"/>
      <c r="E293" s="122"/>
      <c r="F293" s="122"/>
      <c r="G293" s="157">
        <f>G265+G266+G267+G274+G275+G276+G278+G279+G280+G284+G288+G289+G290+G271+G277</f>
        <v>1458.8000000000002</v>
      </c>
      <c r="H293" s="157">
        <f>H292+H285+H281+H268+H271</f>
        <v>1934</v>
      </c>
      <c r="I293" s="122"/>
      <c r="J293" s="122"/>
      <c r="K293" s="122"/>
      <c r="L293" s="157">
        <f>L265+L266+L267+L271+L274+L275+L276+L278+L279+L280+L284+L288+L289+L290+L291+L277</f>
        <v>1790.9500000000003</v>
      </c>
    </row>
    <row r="294" spans="1:23" s="87" customFormat="1" x14ac:dyDescent="0.25">
      <c r="A294" s="157"/>
      <c r="B294" s="122"/>
      <c r="C294" s="157"/>
      <c r="D294" s="122"/>
      <c r="E294" s="122"/>
      <c r="F294" s="122"/>
      <c r="G294" s="157"/>
      <c r="H294" s="157"/>
      <c r="I294" s="122"/>
      <c r="J294" s="122"/>
      <c r="K294" s="122"/>
      <c r="L294" s="157"/>
    </row>
    <row r="295" spans="1:23" s="87" customFormat="1" ht="15" customHeight="1" x14ac:dyDescent="0.25">
      <c r="A295" s="232">
        <v>45511</v>
      </c>
      <c r="B295" s="230"/>
      <c r="C295" s="230"/>
      <c r="D295" s="230"/>
      <c r="E295" s="230"/>
      <c r="F295" s="230"/>
      <c r="G295" s="230"/>
      <c r="H295" s="230"/>
      <c r="I295" s="230"/>
      <c r="J295" s="230"/>
      <c r="K295" s="230"/>
      <c r="L295" s="231"/>
    </row>
    <row r="296" spans="1:23" s="87" customFormat="1" ht="15" customHeight="1" x14ac:dyDescent="0.25">
      <c r="A296" s="229" t="s">
        <v>116</v>
      </c>
      <c r="B296" s="230"/>
      <c r="C296" s="230"/>
      <c r="D296" s="230"/>
      <c r="E296" s="230"/>
      <c r="F296" s="230"/>
      <c r="G296" s="230"/>
      <c r="H296" s="230"/>
      <c r="I296" s="230"/>
      <c r="J296" s="230"/>
      <c r="K296" s="230"/>
      <c r="L296" s="231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</row>
    <row r="297" spans="1:23" s="66" customFormat="1" ht="15.75" customHeight="1" x14ac:dyDescent="0.25">
      <c r="A297" s="6">
        <v>168</v>
      </c>
      <c r="B297" s="10" t="s">
        <v>8</v>
      </c>
      <c r="C297" s="3">
        <v>150</v>
      </c>
      <c r="D297" s="3">
        <v>4.74</v>
      </c>
      <c r="E297" s="3">
        <v>6.68</v>
      </c>
      <c r="F297" s="3">
        <v>19.12</v>
      </c>
      <c r="G297" s="3">
        <v>155.54</v>
      </c>
      <c r="H297" s="3">
        <v>180</v>
      </c>
      <c r="I297" s="3">
        <v>5.69</v>
      </c>
      <c r="J297" s="3">
        <v>8.02</v>
      </c>
      <c r="K297" s="3">
        <v>22.94</v>
      </c>
      <c r="L297" s="3">
        <v>186.65</v>
      </c>
    </row>
    <row r="298" spans="1:23" s="66" customFormat="1" ht="15.75" customHeight="1" x14ac:dyDescent="0.25">
      <c r="A298" s="6">
        <v>1</v>
      </c>
      <c r="B298" s="12" t="s">
        <v>110</v>
      </c>
      <c r="C298" s="6">
        <v>36</v>
      </c>
      <c r="D298" s="6">
        <v>2.17</v>
      </c>
      <c r="E298" s="6">
        <v>6.79</v>
      </c>
      <c r="F298" s="6">
        <v>13.15</v>
      </c>
      <c r="G298" s="6">
        <v>122.4</v>
      </c>
      <c r="H298" s="6">
        <v>37</v>
      </c>
      <c r="I298" s="6">
        <v>2.2599999999999998</v>
      </c>
      <c r="J298" s="6">
        <v>6.98</v>
      </c>
      <c r="K298" s="6">
        <v>13.52</v>
      </c>
      <c r="L298" s="6">
        <v>125.8</v>
      </c>
    </row>
    <row r="299" spans="1:23" s="66" customFormat="1" ht="15.75" customHeight="1" x14ac:dyDescent="0.25">
      <c r="A299" s="6">
        <v>416</v>
      </c>
      <c r="B299" s="12" t="s">
        <v>108</v>
      </c>
      <c r="C299" s="6">
        <v>150</v>
      </c>
      <c r="D299" s="6">
        <v>3.15</v>
      </c>
      <c r="E299" s="6">
        <v>2.72</v>
      </c>
      <c r="F299" s="6">
        <v>12.96</v>
      </c>
      <c r="G299" s="6">
        <v>89</v>
      </c>
      <c r="H299" s="6">
        <v>200</v>
      </c>
      <c r="I299" s="6">
        <v>4.2</v>
      </c>
      <c r="J299" s="6">
        <v>3.62</v>
      </c>
      <c r="K299" s="6">
        <v>17.28</v>
      </c>
      <c r="L299" s="6">
        <v>118.66</v>
      </c>
    </row>
    <row r="300" spans="1:23" s="87" customFormat="1" ht="15" customHeight="1" x14ac:dyDescent="0.25">
      <c r="A300" s="48" t="s">
        <v>111</v>
      </c>
      <c r="B300" s="154"/>
      <c r="C300" s="53">
        <f t="shared" ref="C300:H300" si="35">SUM(C297:C299)</f>
        <v>336</v>
      </c>
      <c r="D300" s="53">
        <f t="shared" si="35"/>
        <v>10.06</v>
      </c>
      <c r="E300" s="53">
        <f t="shared" si="35"/>
        <v>16.189999999999998</v>
      </c>
      <c r="F300" s="53">
        <f t="shared" si="35"/>
        <v>45.230000000000004</v>
      </c>
      <c r="G300" s="53">
        <f t="shared" si="35"/>
        <v>366.94</v>
      </c>
      <c r="H300" s="53">
        <f t="shared" si="35"/>
        <v>417</v>
      </c>
      <c r="I300" s="53">
        <f>SUM(I297:I299)</f>
        <v>12.15</v>
      </c>
      <c r="J300" s="53">
        <f>SUM(J297:J299)</f>
        <v>18.62</v>
      </c>
      <c r="K300" s="53">
        <f>SUM(K297:K299)</f>
        <v>53.74</v>
      </c>
      <c r="L300" s="53">
        <f>SUM(L297:L299)</f>
        <v>431.11</v>
      </c>
    </row>
    <row r="301" spans="1:23" s="87" customFormat="1" ht="15" customHeight="1" x14ac:dyDescent="0.25">
      <c r="A301" s="122"/>
      <c r="B301" s="122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</row>
    <row r="302" spans="1:23" s="66" customFormat="1" x14ac:dyDescent="0.25">
      <c r="A302" s="207" t="s">
        <v>175</v>
      </c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9"/>
    </row>
    <row r="303" spans="1:23" s="66" customFormat="1" x14ac:dyDescent="0.25">
      <c r="A303" s="6" t="s">
        <v>113</v>
      </c>
      <c r="B303" s="14" t="s">
        <v>182</v>
      </c>
      <c r="C303" s="3">
        <v>100</v>
      </c>
      <c r="D303" s="3">
        <v>0</v>
      </c>
      <c r="E303" s="3">
        <v>0</v>
      </c>
      <c r="F303" s="3">
        <v>22</v>
      </c>
      <c r="G303" s="3">
        <v>45</v>
      </c>
      <c r="H303" s="3">
        <v>100</v>
      </c>
      <c r="I303" s="3">
        <v>0</v>
      </c>
      <c r="J303" s="3">
        <v>0</v>
      </c>
      <c r="K303" s="3">
        <v>22</v>
      </c>
      <c r="L303" s="3">
        <v>45</v>
      </c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</row>
    <row r="304" spans="1:23" s="87" customFormat="1" ht="15" customHeight="1" x14ac:dyDescent="0.25">
      <c r="A304" s="155"/>
      <c r="B304" s="155"/>
      <c r="C304" s="155"/>
      <c r="D304" s="156"/>
      <c r="E304" s="156"/>
      <c r="F304" s="156"/>
      <c r="G304" s="156"/>
      <c r="H304" s="156"/>
      <c r="I304" s="156"/>
      <c r="J304" s="156"/>
      <c r="K304" s="156"/>
      <c r="L304" s="156"/>
    </row>
    <row r="305" spans="1:23" ht="15.75" customHeight="1" x14ac:dyDescent="0.25">
      <c r="A305" s="6">
        <v>91</v>
      </c>
      <c r="B305" s="12" t="s">
        <v>85</v>
      </c>
      <c r="C305" s="6">
        <v>150</v>
      </c>
      <c r="D305" s="3">
        <v>1.23</v>
      </c>
      <c r="E305" s="3">
        <v>1.86</v>
      </c>
      <c r="F305" s="3">
        <v>7.54</v>
      </c>
      <c r="G305" s="3">
        <v>51.9</v>
      </c>
      <c r="H305" s="6">
        <v>200</v>
      </c>
      <c r="I305" s="3">
        <v>1.64</v>
      </c>
      <c r="J305" s="3">
        <v>2.48</v>
      </c>
      <c r="K305" s="3">
        <v>10.06</v>
      </c>
      <c r="L305" s="3">
        <v>69.2</v>
      </c>
    </row>
    <row r="306" spans="1:23" s="66" customFormat="1" x14ac:dyDescent="0.25">
      <c r="A306" s="6">
        <v>321</v>
      </c>
      <c r="B306" s="12" t="s">
        <v>162</v>
      </c>
      <c r="C306" s="6">
        <v>200</v>
      </c>
      <c r="D306" s="6">
        <v>16.940000000000001</v>
      </c>
      <c r="E306" s="6">
        <v>14.65</v>
      </c>
      <c r="F306" s="6">
        <v>30.09</v>
      </c>
      <c r="G306" s="6">
        <v>316.8</v>
      </c>
      <c r="H306" s="6">
        <v>220</v>
      </c>
      <c r="I306" s="6">
        <v>18.89</v>
      </c>
      <c r="J306" s="6">
        <v>15.94</v>
      </c>
      <c r="K306" s="6">
        <v>33.44</v>
      </c>
      <c r="L306" s="6">
        <v>352</v>
      </c>
    </row>
    <row r="307" spans="1:23" s="66" customFormat="1" x14ac:dyDescent="0.25">
      <c r="A307" s="6"/>
      <c r="B307" s="12" t="s">
        <v>214</v>
      </c>
      <c r="C307" s="6">
        <v>40</v>
      </c>
      <c r="D307" s="6">
        <v>0</v>
      </c>
      <c r="E307" s="6">
        <v>0</v>
      </c>
      <c r="F307" s="6">
        <v>1.52</v>
      </c>
      <c r="G307" s="6">
        <v>14.8</v>
      </c>
      <c r="H307" s="6">
        <v>50</v>
      </c>
      <c r="I307" s="6">
        <v>0</v>
      </c>
      <c r="J307" s="6">
        <v>0</v>
      </c>
      <c r="K307" s="6">
        <v>1.9</v>
      </c>
      <c r="L307" s="6">
        <v>18.5</v>
      </c>
    </row>
    <row r="308" spans="1:23" s="66" customFormat="1" ht="15.75" customHeight="1" x14ac:dyDescent="0.25">
      <c r="A308" s="6">
        <v>394</v>
      </c>
      <c r="B308" s="10" t="s">
        <v>15</v>
      </c>
      <c r="C308" s="3">
        <v>150</v>
      </c>
      <c r="D308" s="3">
        <v>0.42</v>
      </c>
      <c r="E308" s="3">
        <v>0</v>
      </c>
      <c r="F308" s="3">
        <v>20.92</v>
      </c>
      <c r="G308" s="3">
        <v>85.34</v>
      </c>
      <c r="H308" s="3">
        <v>200</v>
      </c>
      <c r="I308" s="3">
        <v>0.56000000000000005</v>
      </c>
      <c r="J308" s="3">
        <v>0</v>
      </c>
      <c r="K308" s="3">
        <v>27.89</v>
      </c>
      <c r="L308" s="3">
        <v>113.79</v>
      </c>
    </row>
    <row r="309" spans="1:23" s="87" customFormat="1" ht="15" customHeight="1" x14ac:dyDescent="0.25">
      <c r="A309" s="125" t="s">
        <v>113</v>
      </c>
      <c r="B309" s="10" t="s">
        <v>124</v>
      </c>
      <c r="C309" s="32">
        <v>40</v>
      </c>
      <c r="D309" s="32">
        <v>2.8</v>
      </c>
      <c r="E309" s="32">
        <v>0.28000000000000003</v>
      </c>
      <c r="F309" s="32">
        <v>19.96</v>
      </c>
      <c r="G309" s="32">
        <v>96</v>
      </c>
      <c r="H309" s="32">
        <v>50</v>
      </c>
      <c r="I309" s="32">
        <v>2.8</v>
      </c>
      <c r="J309" s="32">
        <v>0.28000000000000003</v>
      </c>
      <c r="K309" s="32">
        <v>19.96</v>
      </c>
      <c r="L309" s="32">
        <v>120</v>
      </c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</row>
    <row r="310" spans="1:23" s="87" customFormat="1" ht="15" customHeight="1" x14ac:dyDescent="0.25">
      <c r="A310" s="125"/>
      <c r="B310" s="10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</row>
    <row r="311" spans="1:23" s="66" customFormat="1" ht="15.75" customHeight="1" x14ac:dyDescent="0.25">
      <c r="A311" s="6"/>
      <c r="B311" s="1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</row>
    <row r="312" spans="1:23" s="87" customFormat="1" ht="15" customHeight="1" x14ac:dyDescent="0.25">
      <c r="A312" s="125"/>
      <c r="B312" s="10"/>
      <c r="C312" s="32"/>
      <c r="D312" s="32"/>
      <c r="E312" s="32"/>
      <c r="F312" s="32"/>
      <c r="G312" s="32"/>
      <c r="H312" s="32"/>
      <c r="I312" s="32"/>
      <c r="J312" s="32"/>
      <c r="K312" s="32"/>
      <c r="L312" s="32"/>
    </row>
    <row r="313" spans="1:23" s="87" customFormat="1" ht="15" customHeight="1" x14ac:dyDescent="0.25">
      <c r="A313" s="48" t="s">
        <v>111</v>
      </c>
      <c r="B313" s="154"/>
      <c r="C313" s="53">
        <f t="shared" ref="C313:L313" si="36">SUM(C306:C312)</f>
        <v>430</v>
      </c>
      <c r="D313" s="53">
        <f t="shared" si="36"/>
        <v>20.160000000000004</v>
      </c>
      <c r="E313" s="53">
        <f t="shared" si="36"/>
        <v>14.93</v>
      </c>
      <c r="F313" s="53">
        <f t="shared" si="36"/>
        <v>72.490000000000009</v>
      </c>
      <c r="G313" s="53">
        <f t="shared" si="36"/>
        <v>512.94000000000005</v>
      </c>
      <c r="H313" s="53">
        <f t="shared" si="36"/>
        <v>520</v>
      </c>
      <c r="I313" s="53">
        <f t="shared" si="36"/>
        <v>22.25</v>
      </c>
      <c r="J313" s="53">
        <f t="shared" si="36"/>
        <v>16.22</v>
      </c>
      <c r="K313" s="53">
        <f t="shared" si="36"/>
        <v>83.19</v>
      </c>
      <c r="L313" s="53">
        <f t="shared" si="36"/>
        <v>604.29</v>
      </c>
    </row>
    <row r="314" spans="1:23" s="87" customFormat="1" ht="15" customHeight="1" x14ac:dyDescent="0.25">
      <c r="A314" s="155"/>
      <c r="B314" s="155"/>
      <c r="C314" s="155"/>
      <c r="D314" s="156"/>
      <c r="E314" s="156"/>
      <c r="F314" s="156"/>
      <c r="G314" s="156"/>
      <c r="H314" s="156"/>
      <c r="I314" s="156"/>
      <c r="J314" s="156"/>
      <c r="K314" s="156"/>
      <c r="L314" s="156"/>
    </row>
    <row r="315" spans="1:23" s="87" customFormat="1" ht="15" customHeight="1" x14ac:dyDescent="0.25">
      <c r="A315" s="229" t="s">
        <v>125</v>
      </c>
      <c r="B315" s="230"/>
      <c r="C315" s="230"/>
      <c r="D315" s="230"/>
      <c r="E315" s="230"/>
      <c r="F315" s="230"/>
      <c r="G315" s="230"/>
      <c r="H315" s="230"/>
      <c r="I315" s="230"/>
      <c r="J315" s="230"/>
      <c r="K315" s="230"/>
      <c r="L315" s="231"/>
      <c r="M315"/>
      <c r="N315"/>
      <c r="O315"/>
      <c r="P315"/>
      <c r="Q315"/>
      <c r="R315"/>
      <c r="S315"/>
      <c r="T315"/>
      <c r="U315"/>
      <c r="V315"/>
      <c r="W315"/>
    </row>
    <row r="316" spans="1:23" s="66" customFormat="1" ht="15.75" customHeight="1" x14ac:dyDescent="0.25">
      <c r="A316" s="6" t="s">
        <v>113</v>
      </c>
      <c r="B316" s="11" t="s">
        <v>56</v>
      </c>
      <c r="C316" s="3">
        <v>200</v>
      </c>
      <c r="D316" s="3">
        <v>1</v>
      </c>
      <c r="E316" s="3">
        <v>3</v>
      </c>
      <c r="F316" s="3">
        <v>42</v>
      </c>
      <c r="G316" s="3">
        <v>192</v>
      </c>
      <c r="H316" s="3">
        <v>200</v>
      </c>
      <c r="I316" s="3">
        <v>1</v>
      </c>
      <c r="J316" s="3">
        <v>3</v>
      </c>
      <c r="K316" s="3">
        <v>42</v>
      </c>
      <c r="L316" s="3">
        <v>192</v>
      </c>
    </row>
    <row r="317" spans="1:23" s="66" customFormat="1" ht="15.75" customHeight="1" x14ac:dyDescent="0.25">
      <c r="A317" s="6"/>
      <c r="B317" s="12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</row>
    <row r="318" spans="1:23" s="87" customFormat="1" ht="15" customHeight="1" x14ac:dyDescent="0.25">
      <c r="A318" s="233" t="s">
        <v>111</v>
      </c>
      <c r="B318" s="235"/>
      <c r="C318" s="53">
        <f>SUM(C316:C316)</f>
        <v>200</v>
      </c>
      <c r="D318" s="53">
        <f>SUM(D316:D316)</f>
        <v>1</v>
      </c>
      <c r="E318" s="53">
        <f>SUM(E316:E316)</f>
        <v>3</v>
      </c>
      <c r="F318" s="53">
        <f>SUM(F316:F316)</f>
        <v>42</v>
      </c>
      <c r="G318" s="53">
        <f>SUM(G316:G316)</f>
        <v>192</v>
      </c>
      <c r="H318" s="53">
        <f>SUM(H316:H317)</f>
        <v>200</v>
      </c>
      <c r="I318" s="53">
        <f>SUM(I316:I317)</f>
        <v>1</v>
      </c>
      <c r="J318" s="53">
        <f>SUM(J316:J317)</f>
        <v>3</v>
      </c>
      <c r="K318" s="53">
        <f>SUM(K316:K317)</f>
        <v>42</v>
      </c>
      <c r="L318" s="53">
        <f>SUM(L316:L317)</f>
        <v>192</v>
      </c>
    </row>
    <row r="319" spans="1:23" s="87" customFormat="1" ht="15" customHeight="1" x14ac:dyDescent="0.25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</row>
    <row r="320" spans="1:23" s="87" customFormat="1" ht="15" customHeight="1" x14ac:dyDescent="0.25">
      <c r="A320" s="229" t="s">
        <v>129</v>
      </c>
      <c r="B320" s="230"/>
      <c r="C320" s="230"/>
      <c r="D320" s="230"/>
      <c r="E320" s="230"/>
      <c r="F320" s="230"/>
      <c r="G320" s="230"/>
      <c r="H320" s="230"/>
      <c r="I320" s="230"/>
      <c r="J320" s="230"/>
      <c r="K320" s="230"/>
      <c r="L320" s="231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</row>
    <row r="321" spans="1:23" s="66" customFormat="1" ht="15.75" customHeight="1" x14ac:dyDescent="0.25">
      <c r="A321" s="6">
        <v>135</v>
      </c>
      <c r="B321" s="12" t="s">
        <v>178</v>
      </c>
      <c r="C321" s="6">
        <v>180</v>
      </c>
      <c r="D321" s="6">
        <v>21.21</v>
      </c>
      <c r="E321" s="6">
        <v>14.85</v>
      </c>
      <c r="F321" s="6">
        <v>29.47</v>
      </c>
      <c r="G321" s="6">
        <v>328.77</v>
      </c>
      <c r="H321" s="6">
        <v>220</v>
      </c>
      <c r="I321" s="6">
        <v>25.92</v>
      </c>
      <c r="J321" s="6">
        <v>18.149999999999999</v>
      </c>
      <c r="K321" s="6">
        <v>36.020000000000003</v>
      </c>
      <c r="L321" s="6">
        <v>401.81</v>
      </c>
    </row>
    <row r="322" spans="1:23" s="66" customFormat="1" x14ac:dyDescent="0.25">
      <c r="A322" s="6" t="s">
        <v>113</v>
      </c>
      <c r="B322" s="48" t="s">
        <v>137</v>
      </c>
      <c r="C322" s="6">
        <v>30</v>
      </c>
      <c r="D322" s="6">
        <v>0</v>
      </c>
      <c r="E322" s="6">
        <v>0</v>
      </c>
      <c r="F322" s="6">
        <v>3.18</v>
      </c>
      <c r="G322" s="6">
        <v>12.75</v>
      </c>
      <c r="H322" s="6">
        <v>30</v>
      </c>
      <c r="I322" s="6">
        <v>0</v>
      </c>
      <c r="J322" s="6">
        <v>0</v>
      </c>
      <c r="K322" s="6">
        <v>3.18</v>
      </c>
      <c r="L322" s="6">
        <v>12.75</v>
      </c>
    </row>
    <row r="323" spans="1:23" s="87" customFormat="1" ht="15" customHeight="1" x14ac:dyDescent="0.25">
      <c r="A323" s="53">
        <v>410</v>
      </c>
      <c r="B323" s="10" t="s">
        <v>130</v>
      </c>
      <c r="C323" s="32">
        <v>150</v>
      </c>
      <c r="D323" s="32">
        <v>4.4999999999999998E-2</v>
      </c>
      <c r="E323" s="32">
        <v>0</v>
      </c>
      <c r="F323" s="32">
        <v>4.51</v>
      </c>
      <c r="G323" s="32">
        <v>18.239999999999998</v>
      </c>
      <c r="H323" s="32">
        <v>200</v>
      </c>
      <c r="I323" s="32">
        <v>0.06</v>
      </c>
      <c r="J323" s="32">
        <v>0</v>
      </c>
      <c r="K323" s="32">
        <v>6.02</v>
      </c>
      <c r="L323" s="32">
        <v>18.239999999999998</v>
      </c>
    </row>
    <row r="324" spans="1:23" s="87" customFormat="1" ht="15" customHeight="1" x14ac:dyDescent="0.25">
      <c r="A324" s="12" t="s">
        <v>111</v>
      </c>
      <c r="B324" s="12"/>
      <c r="C324" s="53">
        <f t="shared" ref="C324:L324" si="37">SUM(C321:C323)</f>
        <v>360</v>
      </c>
      <c r="D324" s="53">
        <f t="shared" si="37"/>
        <v>21.255000000000003</v>
      </c>
      <c r="E324" s="53">
        <f t="shared" si="37"/>
        <v>14.85</v>
      </c>
      <c r="F324" s="53">
        <f t="shared" si="37"/>
        <v>37.159999999999997</v>
      </c>
      <c r="G324" s="53">
        <f t="shared" si="37"/>
        <v>359.76</v>
      </c>
      <c r="H324" s="53">
        <f t="shared" si="37"/>
        <v>450</v>
      </c>
      <c r="I324" s="53">
        <f t="shared" si="37"/>
        <v>25.98</v>
      </c>
      <c r="J324" s="53">
        <f t="shared" si="37"/>
        <v>18.149999999999999</v>
      </c>
      <c r="K324" s="53">
        <f t="shared" si="37"/>
        <v>45.22</v>
      </c>
      <c r="L324" s="53">
        <f t="shared" si="37"/>
        <v>432.8</v>
      </c>
    </row>
    <row r="325" spans="1:23" s="87" customFormat="1" x14ac:dyDescent="0.25">
      <c r="A325" s="157" t="s">
        <v>131</v>
      </c>
      <c r="B325" s="122"/>
      <c r="C325" s="157">
        <f>C324+C318+C313+C300+C303</f>
        <v>1426</v>
      </c>
      <c r="D325" s="122"/>
      <c r="E325" s="122"/>
      <c r="F325" s="122"/>
      <c r="G325" s="157">
        <f>G297+G298+G299+G306+G307+G308+G309+G310+G311+G312+G316+G321+G322+G323+G303+G305</f>
        <v>1528.5400000000002</v>
      </c>
      <c r="H325" s="157">
        <f>H324+H318+H313+H300+H303</f>
        <v>1687</v>
      </c>
      <c r="I325" s="122"/>
      <c r="J325" s="122"/>
      <c r="K325" s="122"/>
      <c r="L325" s="157">
        <f>L297+L298+L299+L306+L307+L308+L309+L310+L311+L312+L316+L321+L322+L323+L303+L305</f>
        <v>1774.4</v>
      </c>
    </row>
    <row r="326" spans="1:23" s="87" customFormat="1" x14ac:dyDescent="0.25">
      <c r="A326" s="236" t="s">
        <v>174</v>
      </c>
      <c r="B326" s="236"/>
      <c r="C326" s="236"/>
      <c r="D326" s="236"/>
      <c r="E326" s="157"/>
      <c r="F326" s="157"/>
      <c r="G326" s="157">
        <f>(G39+G72+G102+G134+G166+G198+G230+G261+G293+G325)/10</f>
        <v>1500.5933</v>
      </c>
      <c r="H326" s="122"/>
      <c r="I326" s="157"/>
      <c r="J326" s="157"/>
      <c r="K326" s="157"/>
      <c r="L326" s="157">
        <f>(L325+L293+L261+L230+L198+L166+L134+L102+L72+L39)/10</f>
        <v>1776.8418000000001</v>
      </c>
    </row>
    <row r="327" spans="1:23" s="87" customFormat="1" ht="15" customHeight="1" x14ac:dyDescent="0.25">
      <c r="A327" s="157"/>
      <c r="B327" s="122"/>
      <c r="C327" s="157"/>
      <c r="D327" s="122"/>
      <c r="E327" s="122"/>
      <c r="F327" s="122"/>
      <c r="G327" s="157"/>
      <c r="H327" s="157"/>
      <c r="I327" s="122"/>
      <c r="J327" s="122"/>
      <c r="K327" s="122"/>
      <c r="L327" s="157"/>
    </row>
    <row r="328" spans="1:23" s="87" customFormat="1" x14ac:dyDescent="0.25">
      <c r="A328" s="158"/>
      <c r="B328" s="158"/>
      <c r="C328" s="158"/>
      <c r="D328" s="158"/>
      <c r="E328" s="122"/>
      <c r="F328" s="122"/>
      <c r="G328" s="157"/>
      <c r="H328" s="122"/>
      <c r="I328" s="122"/>
      <c r="J328" s="122"/>
      <c r="K328" s="122"/>
      <c r="L328" s="157"/>
    </row>
    <row r="329" spans="1:23" s="87" customFormat="1" x14ac:dyDescent="0.25">
      <c r="A329" s="237" t="s">
        <v>203</v>
      </c>
      <c r="B329" s="237"/>
      <c r="C329" s="237"/>
      <c r="D329" s="237"/>
      <c r="E329" s="237"/>
      <c r="F329" s="237"/>
      <c r="G329" s="237"/>
      <c r="H329" s="237"/>
      <c r="I329" s="237"/>
      <c r="J329" s="237"/>
      <c r="K329" s="237"/>
      <c r="L329" s="237"/>
    </row>
    <row r="330" spans="1:23" s="87" customFormat="1" ht="28.5" customHeight="1" x14ac:dyDescent="0.25">
      <c r="A330" s="237" t="s">
        <v>204</v>
      </c>
      <c r="B330" s="237"/>
      <c r="C330" s="237"/>
      <c r="D330" s="237"/>
      <c r="E330" s="237"/>
      <c r="F330" s="237"/>
      <c r="G330" s="237"/>
      <c r="H330" s="237"/>
      <c r="I330" s="237"/>
      <c r="J330" s="237"/>
      <c r="K330" s="237"/>
      <c r="L330" s="237"/>
    </row>
    <row r="331" spans="1:23" s="87" customFormat="1" x14ac:dyDescent="0.25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</row>
    <row r="332" spans="1:23" s="87" customFormat="1" ht="15" hidden="1" customHeight="1" x14ac:dyDescent="0.25">
      <c r="A332" s="48"/>
      <c r="B332" s="154"/>
      <c r="C332" s="53"/>
      <c r="D332" s="53"/>
      <c r="E332" s="53"/>
      <c r="F332" s="53"/>
      <c r="G332" s="53"/>
      <c r="H332" s="53"/>
      <c r="I332" s="53"/>
      <c r="J332" s="53"/>
      <c r="K332" s="53"/>
      <c r="L332" s="53"/>
    </row>
    <row r="333" spans="1:23" s="87" customFormat="1" ht="15" hidden="1" customHeight="1" x14ac:dyDescent="0.25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</row>
    <row r="334" spans="1:23" s="87" customFormat="1" ht="15" hidden="1" customHeight="1" x14ac:dyDescent="0.25">
      <c r="A334" s="229"/>
      <c r="B334" s="230"/>
      <c r="C334" s="230"/>
      <c r="D334" s="230"/>
      <c r="E334" s="230"/>
      <c r="F334" s="230"/>
      <c r="G334" s="230"/>
      <c r="H334" s="230"/>
      <c r="I334" s="230"/>
      <c r="J334" s="230"/>
      <c r="K334" s="230"/>
      <c r="L334" s="231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</row>
    <row r="335" spans="1:23" s="66" customFormat="1" hidden="1" x14ac:dyDescent="0.25">
      <c r="A335" s="6"/>
      <c r="B335" s="48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1:23" s="66" customFormat="1" ht="15.75" hidden="1" customHeight="1" x14ac:dyDescent="0.25">
      <c r="A336" s="6"/>
      <c r="B336" s="12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1:23" s="66" customFormat="1" hidden="1" x14ac:dyDescent="0.25">
      <c r="A337" s="6"/>
      <c r="B337" s="10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23" s="66" customFormat="1" hidden="1" x14ac:dyDescent="0.25">
      <c r="A338" s="6"/>
      <c r="B338" s="10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</row>
    <row r="339" spans="1:23" s="87" customFormat="1" ht="15" hidden="1" customHeight="1" x14ac:dyDescent="0.25">
      <c r="A339" s="12"/>
      <c r="B339" s="12"/>
      <c r="C339" s="53"/>
      <c r="D339" s="53"/>
      <c r="E339" s="53"/>
      <c r="F339" s="53"/>
      <c r="G339" s="53"/>
      <c r="H339" s="53"/>
      <c r="I339" s="53"/>
      <c r="J339" s="53"/>
      <c r="K339" s="53"/>
      <c r="L339" s="53"/>
    </row>
    <row r="340" spans="1:23" s="87" customFormat="1" hidden="1" x14ac:dyDescent="0.25">
      <c r="A340" s="157"/>
      <c r="B340" s="122"/>
      <c r="C340" s="157"/>
      <c r="D340" s="122"/>
      <c r="E340" s="122"/>
      <c r="F340" s="122"/>
      <c r="G340" s="157"/>
      <c r="H340" s="157"/>
      <c r="I340" s="122"/>
      <c r="J340" s="122"/>
      <c r="K340" s="122"/>
      <c r="L340" s="157"/>
    </row>
    <row r="341" spans="1:23" s="87" customFormat="1" hidden="1" x14ac:dyDescent="0.25">
      <c r="A341" s="236"/>
      <c r="B341" s="236"/>
      <c r="C341" s="236"/>
      <c r="D341" s="236"/>
      <c r="E341" s="157"/>
      <c r="F341" s="157"/>
      <c r="G341" s="159"/>
      <c r="H341" s="122"/>
      <c r="I341" s="157"/>
      <c r="J341" s="157"/>
      <c r="K341" s="157"/>
      <c r="L341" s="157"/>
    </row>
    <row r="342" spans="1:23" s="87" customFormat="1" ht="15" hidden="1" customHeight="1" x14ac:dyDescent="0.25">
      <c r="A342" s="157"/>
      <c r="B342" s="122"/>
      <c r="C342" s="157"/>
      <c r="D342" s="122"/>
      <c r="E342" s="122"/>
      <c r="F342" s="122"/>
      <c r="G342" s="157"/>
      <c r="H342" s="157"/>
      <c r="I342" s="122"/>
      <c r="J342" s="122"/>
      <c r="K342" s="122"/>
      <c r="L342" s="157"/>
    </row>
    <row r="343" spans="1:23" s="87" customFormat="1" hidden="1" x14ac:dyDescent="0.25">
      <c r="A343" s="158"/>
      <c r="B343" s="158"/>
      <c r="C343" s="158"/>
      <c r="D343" s="158"/>
      <c r="E343" s="122"/>
      <c r="F343" s="122"/>
      <c r="G343" s="157"/>
      <c r="H343" s="122"/>
      <c r="I343" s="122"/>
      <c r="J343" s="122"/>
      <c r="K343" s="122"/>
      <c r="L343" s="157"/>
    </row>
    <row r="344" spans="1:23" s="87" customFormat="1" hidden="1" x14ac:dyDescent="0.25">
      <c r="A344" s="237"/>
      <c r="B344" s="237"/>
      <c r="C344" s="237"/>
      <c r="D344" s="237"/>
      <c r="E344" s="237"/>
      <c r="F344" s="237"/>
      <c r="G344" s="237"/>
      <c r="H344" s="237"/>
      <c r="I344" s="237"/>
      <c r="J344" s="237"/>
      <c r="K344" s="237"/>
      <c r="L344" s="237"/>
    </row>
    <row r="345" spans="1:23" s="87" customFormat="1" ht="28.5" hidden="1" customHeight="1" x14ac:dyDescent="0.25">
      <c r="A345" s="237"/>
      <c r="B345" s="237"/>
      <c r="C345" s="237"/>
      <c r="D345" s="237"/>
      <c r="E345" s="237"/>
      <c r="F345" s="237"/>
      <c r="G345" s="237"/>
      <c r="H345" s="237"/>
      <c r="I345" s="237"/>
      <c r="J345" s="237"/>
      <c r="K345" s="237"/>
      <c r="L345" s="237"/>
    </row>
    <row r="346" spans="1:23" s="87" customFormat="1" x14ac:dyDescent="0.25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</row>
    <row r="347" spans="1:23" s="87" customFormat="1" x14ac:dyDescent="0.25">
      <c r="A347" s="238" t="s">
        <v>287</v>
      </c>
      <c r="B347" s="238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/>
      <c r="N347"/>
      <c r="O347"/>
      <c r="P347"/>
      <c r="Q347"/>
      <c r="R347"/>
      <c r="S347"/>
      <c r="T347"/>
      <c r="U347"/>
      <c r="V347"/>
      <c r="W347"/>
    </row>
  </sheetData>
  <mergeCells count="77">
    <mergeCell ref="A347:B347"/>
    <mergeCell ref="A302:L302"/>
    <mergeCell ref="A320:L320"/>
    <mergeCell ref="A329:L329"/>
    <mergeCell ref="A334:L334"/>
    <mergeCell ref="A341:D341"/>
    <mergeCell ref="A344:L344"/>
    <mergeCell ref="A345:L345"/>
    <mergeCell ref="A318:B318"/>
    <mergeCell ref="A326:D326"/>
    <mergeCell ref="A330:L330"/>
    <mergeCell ref="A315:L315"/>
    <mergeCell ref="A201:L201"/>
    <mergeCell ref="A200:L200"/>
    <mergeCell ref="A210:L210"/>
    <mergeCell ref="A219:L219"/>
    <mergeCell ref="A206:L206"/>
    <mergeCell ref="A74:L74"/>
    <mergeCell ref="A75:L75"/>
    <mergeCell ref="A97:L97"/>
    <mergeCell ref="A83:L83"/>
    <mergeCell ref="A92:L92"/>
    <mergeCell ref="A80:L80"/>
    <mergeCell ref="A136:L136"/>
    <mergeCell ref="A137:L137"/>
    <mergeCell ref="A143:L143"/>
    <mergeCell ref="A146:L146"/>
    <mergeCell ref="A156:L156"/>
    <mergeCell ref="H4:K4"/>
    <mergeCell ref="B7:K7"/>
    <mergeCell ref="A11:L11"/>
    <mergeCell ref="H2:K2"/>
    <mergeCell ref="H3:J3"/>
    <mergeCell ref="H5:K5"/>
    <mergeCell ref="B8:K8"/>
    <mergeCell ref="C9:G9"/>
    <mergeCell ref="H9:L9"/>
    <mergeCell ref="A12:L12"/>
    <mergeCell ref="A20:L20"/>
    <mergeCell ref="A29:L29"/>
    <mergeCell ref="A60:L60"/>
    <mergeCell ref="A66:L66"/>
    <mergeCell ref="A33:L33"/>
    <mergeCell ref="A41:L41"/>
    <mergeCell ref="A42:L42"/>
    <mergeCell ref="A50:L50"/>
    <mergeCell ref="A17:L17"/>
    <mergeCell ref="A47:L47"/>
    <mergeCell ref="A104:L104"/>
    <mergeCell ref="A105:L105"/>
    <mergeCell ref="A112:L112"/>
    <mergeCell ref="A125:C125"/>
    <mergeCell ref="A127:L127"/>
    <mergeCell ref="A122:L122"/>
    <mergeCell ref="A110:L110"/>
    <mergeCell ref="A160:L160"/>
    <mergeCell ref="A169:L169"/>
    <mergeCell ref="A175:L175"/>
    <mergeCell ref="A178:L178"/>
    <mergeCell ref="A193:L193"/>
    <mergeCell ref="A188:L188"/>
    <mergeCell ref="A168:L168"/>
    <mergeCell ref="A223:L223"/>
    <mergeCell ref="A232:L232"/>
    <mergeCell ref="A233:L233"/>
    <mergeCell ref="A242:L242"/>
    <mergeCell ref="A252:L252"/>
    <mergeCell ref="A238:L238"/>
    <mergeCell ref="A283:L283"/>
    <mergeCell ref="A287:L287"/>
    <mergeCell ref="A295:L295"/>
    <mergeCell ref="A296:L296"/>
    <mergeCell ref="A256:L256"/>
    <mergeCell ref="A264:L264"/>
    <mergeCell ref="A263:L263"/>
    <mergeCell ref="A270:L270"/>
    <mergeCell ref="A273:L273"/>
  </mergeCells>
  <pageMargins left="0.25" right="0.25" top="0.75" bottom="0.75" header="0.3" footer="0.3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/>
  </sheetPr>
  <dimension ref="A1:Q213"/>
  <sheetViews>
    <sheetView topLeftCell="A193" workbookViewId="0">
      <selection activeCell="O217" sqref="O217"/>
    </sheetView>
  </sheetViews>
  <sheetFormatPr defaultRowHeight="15" x14ac:dyDescent="0.25"/>
  <cols>
    <col min="1" max="1" width="6.28515625" customWidth="1"/>
    <col min="2" max="2" width="26.28515625" customWidth="1"/>
  </cols>
  <sheetData>
    <row r="1" spans="1:12" s="66" customFormat="1" ht="17.25" customHeight="1" x14ac:dyDescent="0.25">
      <c r="A1" s="57"/>
      <c r="B1" s="57"/>
      <c r="C1" s="57"/>
      <c r="D1" s="57"/>
      <c r="E1" s="57"/>
      <c r="F1" s="57"/>
      <c r="G1" s="57"/>
      <c r="H1" s="210" t="s">
        <v>267</v>
      </c>
      <c r="I1" s="210"/>
      <c r="J1" s="210"/>
      <c r="K1" s="210"/>
      <c r="L1" s="57"/>
    </row>
    <row r="2" spans="1:12" s="66" customFormat="1" ht="17.25" customHeight="1" x14ac:dyDescent="0.25">
      <c r="A2" s="57"/>
      <c r="B2" s="57"/>
      <c r="C2" s="57"/>
      <c r="D2" s="57"/>
      <c r="E2" s="57"/>
      <c r="F2" s="57"/>
      <c r="G2" s="57"/>
      <c r="H2" s="210" t="s">
        <v>122</v>
      </c>
      <c r="I2" s="210"/>
      <c r="J2" s="210"/>
      <c r="K2" s="57"/>
      <c r="L2" s="57"/>
    </row>
    <row r="3" spans="1:12" s="66" customFormat="1" ht="17.25" customHeight="1" x14ac:dyDescent="0.25">
      <c r="A3" s="57"/>
      <c r="B3" s="57"/>
      <c r="C3" s="57"/>
      <c r="D3" s="57"/>
      <c r="E3" s="57"/>
      <c r="F3" s="57"/>
      <c r="G3" s="57"/>
      <c r="H3" s="210" t="s">
        <v>120</v>
      </c>
      <c r="I3" s="210"/>
      <c r="J3" s="210"/>
      <c r="K3" s="210"/>
      <c r="L3" s="57"/>
    </row>
    <row r="4" spans="1:12" s="66" customFormat="1" ht="17.25" customHeight="1" x14ac:dyDescent="0.25">
      <c r="A4" s="57"/>
      <c r="B4" s="57"/>
      <c r="C4" s="57"/>
      <c r="D4" s="57"/>
      <c r="E4" s="57"/>
      <c r="F4" s="57"/>
      <c r="G4" s="57"/>
      <c r="H4" s="210" t="s">
        <v>285</v>
      </c>
      <c r="I4" s="210"/>
      <c r="J4" s="210"/>
      <c r="K4" s="210"/>
      <c r="L4" s="57"/>
    </row>
    <row r="5" spans="1:12" s="66" customFormat="1" ht="17.25" customHeight="1" x14ac:dyDescent="0.25">
      <c r="A5" s="57"/>
      <c r="B5" s="57"/>
      <c r="C5" s="57"/>
      <c r="D5" s="57"/>
      <c r="E5" s="57"/>
      <c r="F5" s="57"/>
      <c r="G5" s="57"/>
      <c r="H5" s="58"/>
      <c r="I5" s="58"/>
      <c r="J5" s="58"/>
      <c r="K5" s="58"/>
      <c r="L5" s="57"/>
    </row>
    <row r="6" spans="1:12" s="161" customFormat="1" ht="17.25" customHeight="1" x14ac:dyDescent="0.25">
      <c r="A6" s="160"/>
      <c r="B6" s="244" t="s">
        <v>321</v>
      </c>
      <c r="C6" s="244"/>
      <c r="D6" s="244"/>
      <c r="E6" s="244"/>
      <c r="F6" s="244"/>
      <c r="G6" s="244"/>
      <c r="H6" s="244"/>
      <c r="I6" s="244"/>
      <c r="J6" s="244"/>
      <c r="K6" s="244"/>
      <c r="L6" s="160"/>
    </row>
    <row r="7" spans="1:12" s="161" customFormat="1" ht="17.25" customHeight="1" x14ac:dyDescent="0.25">
      <c r="A7" s="160"/>
      <c r="B7" s="245" t="s">
        <v>291</v>
      </c>
      <c r="C7" s="245"/>
      <c r="D7" s="245"/>
      <c r="E7" s="245"/>
      <c r="F7" s="245"/>
      <c r="G7" s="245"/>
      <c r="H7" s="245"/>
      <c r="I7" s="245"/>
      <c r="J7" s="245"/>
      <c r="K7" s="245"/>
      <c r="L7" s="160"/>
    </row>
    <row r="8" spans="1:12" s="161" customFormat="1" ht="17.25" customHeight="1" x14ac:dyDescent="0.25">
      <c r="A8" s="162"/>
      <c r="B8" s="163"/>
      <c r="C8" s="246" t="s">
        <v>6</v>
      </c>
      <c r="D8" s="247"/>
      <c r="E8" s="247"/>
      <c r="F8" s="247"/>
      <c r="G8" s="248"/>
      <c r="H8" s="249" t="s">
        <v>7</v>
      </c>
      <c r="I8" s="249"/>
      <c r="J8" s="249"/>
      <c r="K8" s="249"/>
      <c r="L8" s="250"/>
    </row>
    <row r="9" spans="1:12" s="161" customFormat="1" ht="55.5" customHeight="1" x14ac:dyDescent="0.25">
      <c r="A9" s="164" t="s">
        <v>81</v>
      </c>
      <c r="B9" s="165" t="s">
        <v>0</v>
      </c>
      <c r="C9" s="166" t="s">
        <v>1</v>
      </c>
      <c r="D9" s="166" t="s">
        <v>2</v>
      </c>
      <c r="E9" s="166" t="s">
        <v>3</v>
      </c>
      <c r="F9" s="164" t="s">
        <v>4</v>
      </c>
      <c r="G9" s="164" t="s">
        <v>5</v>
      </c>
      <c r="H9" s="166" t="s">
        <v>1</v>
      </c>
      <c r="I9" s="166" t="s">
        <v>2</v>
      </c>
      <c r="J9" s="166" t="s">
        <v>3</v>
      </c>
      <c r="K9" s="164" t="s">
        <v>4</v>
      </c>
      <c r="L9" s="164" t="s">
        <v>5</v>
      </c>
    </row>
    <row r="10" spans="1:12" s="167" customFormat="1" ht="17.25" customHeight="1" x14ac:dyDescent="0.25">
      <c r="A10" s="251">
        <v>45568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3"/>
    </row>
    <row r="11" spans="1:12" s="167" customFormat="1" ht="17.25" customHeight="1" x14ac:dyDescent="0.25">
      <c r="A11" s="254" t="s">
        <v>116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3"/>
    </row>
    <row r="12" spans="1:12" s="66" customFormat="1" ht="15.75" customHeight="1" x14ac:dyDescent="0.25">
      <c r="A12" s="6">
        <v>168</v>
      </c>
      <c r="B12" s="11" t="s">
        <v>42</v>
      </c>
      <c r="C12" s="3">
        <v>150</v>
      </c>
      <c r="D12" s="3">
        <v>5.58</v>
      </c>
      <c r="E12" s="3">
        <v>6.05</v>
      </c>
      <c r="F12" s="3">
        <v>26.46</v>
      </c>
      <c r="G12" s="3">
        <v>182.94</v>
      </c>
      <c r="H12" s="3">
        <v>180</v>
      </c>
      <c r="I12" s="3">
        <v>6.7</v>
      </c>
      <c r="J12" s="3">
        <v>7.3</v>
      </c>
      <c r="K12" s="3">
        <v>31.75</v>
      </c>
      <c r="L12" s="3">
        <v>219.53</v>
      </c>
    </row>
    <row r="13" spans="1:12" s="66" customFormat="1" ht="15.75" customHeight="1" x14ac:dyDescent="0.25">
      <c r="A13" s="6">
        <v>3</v>
      </c>
      <c r="B13" s="64" t="s">
        <v>153</v>
      </c>
      <c r="C13" s="6">
        <v>42</v>
      </c>
      <c r="D13" s="6">
        <v>4.41</v>
      </c>
      <c r="E13" s="6">
        <v>6.42</v>
      </c>
      <c r="F13" s="6">
        <v>13.58</v>
      </c>
      <c r="G13" s="6">
        <v>129.69999999999999</v>
      </c>
      <c r="H13" s="6">
        <v>44</v>
      </c>
      <c r="I13" s="6">
        <v>4.7300000000000004</v>
      </c>
      <c r="J13" s="6">
        <v>6.88</v>
      </c>
      <c r="K13" s="6">
        <v>14.56</v>
      </c>
      <c r="L13" s="6">
        <v>139</v>
      </c>
    </row>
    <row r="14" spans="1:12" s="66" customFormat="1" x14ac:dyDescent="0.25">
      <c r="A14" s="6">
        <v>412</v>
      </c>
      <c r="B14" s="10" t="s">
        <v>12</v>
      </c>
      <c r="C14" s="3">
        <v>150</v>
      </c>
      <c r="D14" s="3">
        <v>0.05</v>
      </c>
      <c r="E14" s="3">
        <v>0.01</v>
      </c>
      <c r="F14" s="3">
        <v>11.48</v>
      </c>
      <c r="G14" s="3">
        <v>46.22</v>
      </c>
      <c r="H14" s="3">
        <v>200</v>
      </c>
      <c r="I14" s="3">
        <v>0.1</v>
      </c>
      <c r="J14" s="3">
        <v>0.01</v>
      </c>
      <c r="K14" s="3">
        <v>15.31</v>
      </c>
      <c r="L14" s="3">
        <v>61.63</v>
      </c>
    </row>
    <row r="15" spans="1:12" s="87" customFormat="1" ht="17.25" customHeight="1" x14ac:dyDescent="0.25">
      <c r="A15" s="48" t="s">
        <v>111</v>
      </c>
      <c r="B15" s="154"/>
      <c r="C15" s="53">
        <f t="shared" ref="C15:H15" si="0">SUM(C12:C14)</f>
        <v>342</v>
      </c>
      <c r="D15" s="53">
        <f t="shared" si="0"/>
        <v>10.040000000000001</v>
      </c>
      <c r="E15" s="53">
        <f t="shared" si="0"/>
        <v>12.479999999999999</v>
      </c>
      <c r="F15" s="53">
        <f t="shared" si="0"/>
        <v>51.519999999999996</v>
      </c>
      <c r="G15" s="53">
        <f t="shared" si="0"/>
        <v>358.86</v>
      </c>
      <c r="H15" s="53">
        <f t="shared" si="0"/>
        <v>424</v>
      </c>
      <c r="I15" s="53">
        <f>SUM(I12:I14)</f>
        <v>11.53</v>
      </c>
      <c r="J15" s="53">
        <f>SUM(J12:J14)</f>
        <v>14.19</v>
      </c>
      <c r="K15" s="53">
        <f>SUM(K12:K14)</f>
        <v>61.620000000000005</v>
      </c>
      <c r="L15" s="53">
        <f>SUM(L12:L14)</f>
        <v>420.15999999999997</v>
      </c>
    </row>
    <row r="16" spans="1:12" s="66" customFormat="1" ht="17.25" customHeight="1" x14ac:dyDescent="0.25">
      <c r="A16" s="58"/>
      <c r="B16" s="58"/>
      <c r="C16" s="58"/>
      <c r="D16" s="37"/>
      <c r="E16" s="37"/>
      <c r="F16" s="37"/>
      <c r="G16" s="37"/>
      <c r="H16" s="37"/>
      <c r="I16" s="37"/>
      <c r="J16" s="37"/>
      <c r="K16" s="37"/>
      <c r="L16" s="37"/>
    </row>
    <row r="17" spans="1:12" s="66" customFormat="1" ht="17.25" customHeight="1" x14ac:dyDescent="0.25">
      <c r="A17" s="207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9"/>
    </row>
    <row r="18" spans="1:12" s="66" customFormat="1" ht="15.75" customHeight="1" x14ac:dyDescent="0.25">
      <c r="A18" s="6"/>
      <c r="B18" s="8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s="66" customFormat="1" ht="17.25" customHeight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s="87" customFormat="1" ht="17.25" customHeight="1" x14ac:dyDescent="0.25">
      <c r="A20" s="229" t="s">
        <v>117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1"/>
    </row>
    <row r="21" spans="1:12" s="66" customFormat="1" ht="24" customHeight="1" x14ac:dyDescent="0.25">
      <c r="A21" s="6">
        <v>88</v>
      </c>
      <c r="B21" s="11" t="s">
        <v>25</v>
      </c>
      <c r="C21" s="3">
        <v>150</v>
      </c>
      <c r="D21" s="3">
        <v>1.61</v>
      </c>
      <c r="E21" s="3">
        <v>1.7</v>
      </c>
      <c r="F21" s="3">
        <v>10.31</v>
      </c>
      <c r="G21" s="3">
        <v>62.85</v>
      </c>
      <c r="H21" s="3">
        <v>200</v>
      </c>
      <c r="I21" s="3">
        <v>2.15</v>
      </c>
      <c r="J21" s="3">
        <v>2.27</v>
      </c>
      <c r="K21" s="3">
        <v>13.75</v>
      </c>
      <c r="L21" s="3">
        <v>83.8</v>
      </c>
    </row>
    <row r="22" spans="1:12" s="66" customFormat="1" ht="17.25" customHeight="1" x14ac:dyDescent="0.25">
      <c r="A22" s="6">
        <v>332</v>
      </c>
      <c r="B22" s="12" t="s">
        <v>90</v>
      </c>
      <c r="C22" s="6">
        <v>120</v>
      </c>
      <c r="D22" s="6">
        <v>2.92</v>
      </c>
      <c r="E22" s="6">
        <v>4.29</v>
      </c>
      <c r="F22" s="6">
        <v>29.34</v>
      </c>
      <c r="G22" s="6">
        <v>167.76</v>
      </c>
      <c r="H22" s="3">
        <v>130</v>
      </c>
      <c r="I22" s="6">
        <v>3.16</v>
      </c>
      <c r="J22" s="6">
        <v>4.6500000000000004</v>
      </c>
      <c r="K22" s="6">
        <v>31.79</v>
      </c>
      <c r="L22" s="6">
        <v>181.74</v>
      </c>
    </row>
    <row r="23" spans="1:12" s="66" customFormat="1" ht="15.75" customHeight="1" x14ac:dyDescent="0.25">
      <c r="A23" s="6" t="s">
        <v>212</v>
      </c>
      <c r="B23" s="12" t="s">
        <v>213</v>
      </c>
      <c r="C23" s="3">
        <v>60</v>
      </c>
      <c r="D23" s="6">
        <v>7.34</v>
      </c>
      <c r="E23" s="6">
        <v>9.0500000000000007</v>
      </c>
      <c r="F23" s="6">
        <v>8.4700000000000006</v>
      </c>
      <c r="G23" s="6">
        <v>144.6</v>
      </c>
      <c r="H23" s="3">
        <v>70</v>
      </c>
      <c r="I23" s="6">
        <v>8.57</v>
      </c>
      <c r="J23" s="6">
        <v>10.55</v>
      </c>
      <c r="K23" s="6">
        <v>9.8800000000000008</v>
      </c>
      <c r="L23" s="6">
        <v>168.7</v>
      </c>
    </row>
    <row r="24" spans="1:12" s="66" customFormat="1" x14ac:dyDescent="0.25">
      <c r="A24" s="6">
        <v>366</v>
      </c>
      <c r="B24" s="47" t="s">
        <v>36</v>
      </c>
      <c r="C24" s="3">
        <v>30</v>
      </c>
      <c r="D24" s="3">
        <v>0.16</v>
      </c>
      <c r="E24" s="3">
        <v>1.1000000000000001</v>
      </c>
      <c r="F24" s="3">
        <v>1.57</v>
      </c>
      <c r="G24" s="3">
        <v>16.850000000000001</v>
      </c>
      <c r="H24" s="3">
        <v>30</v>
      </c>
      <c r="I24" s="3">
        <v>0.16</v>
      </c>
      <c r="J24" s="3">
        <v>1.1000000000000001</v>
      </c>
      <c r="K24" s="3">
        <v>1.57</v>
      </c>
      <c r="L24" s="3">
        <v>16.850000000000001</v>
      </c>
    </row>
    <row r="25" spans="1:12" s="66" customFormat="1" ht="15.75" customHeight="1" x14ac:dyDescent="0.25">
      <c r="A25" s="6"/>
      <c r="B25" s="12" t="s">
        <v>209</v>
      </c>
      <c r="C25" s="6">
        <v>40</v>
      </c>
      <c r="D25" s="6">
        <v>0</v>
      </c>
      <c r="E25" s="6">
        <v>0</v>
      </c>
      <c r="F25" s="6">
        <v>1.1200000000000001</v>
      </c>
      <c r="G25" s="6">
        <v>6</v>
      </c>
      <c r="H25" s="6">
        <v>50</v>
      </c>
      <c r="I25" s="6">
        <v>0</v>
      </c>
      <c r="J25" s="6">
        <v>0</v>
      </c>
      <c r="K25" s="6">
        <v>1.4</v>
      </c>
      <c r="L25" s="6">
        <v>7.5</v>
      </c>
    </row>
    <row r="26" spans="1:12" s="87" customFormat="1" ht="17.25" customHeight="1" x14ac:dyDescent="0.25">
      <c r="A26" s="53">
        <v>396</v>
      </c>
      <c r="B26" s="11" t="s">
        <v>28</v>
      </c>
      <c r="C26" s="32">
        <v>150</v>
      </c>
      <c r="D26" s="32">
        <v>0.1</v>
      </c>
      <c r="E26" s="32">
        <v>0</v>
      </c>
      <c r="F26" s="32">
        <v>15.86</v>
      </c>
      <c r="G26" s="32">
        <v>63.8</v>
      </c>
      <c r="H26" s="32">
        <v>200</v>
      </c>
      <c r="I26" s="32">
        <v>0.13</v>
      </c>
      <c r="J26" s="32">
        <v>0</v>
      </c>
      <c r="K26" s="32">
        <v>21.15</v>
      </c>
      <c r="L26" s="32">
        <v>85.1</v>
      </c>
    </row>
    <row r="27" spans="1:12" s="66" customFormat="1" x14ac:dyDescent="0.25">
      <c r="A27" s="6" t="s">
        <v>113</v>
      </c>
      <c r="B27" s="10" t="s">
        <v>124</v>
      </c>
      <c r="C27" s="3">
        <v>40</v>
      </c>
      <c r="D27" s="3">
        <v>2.8</v>
      </c>
      <c r="E27" s="3">
        <v>0.28000000000000003</v>
      </c>
      <c r="F27" s="3">
        <v>19.96</v>
      </c>
      <c r="G27" s="3">
        <v>96</v>
      </c>
      <c r="H27" s="3">
        <v>50</v>
      </c>
      <c r="I27" s="3">
        <v>3.5</v>
      </c>
      <c r="J27" s="3">
        <v>0.35</v>
      </c>
      <c r="K27" s="3">
        <v>24.95</v>
      </c>
      <c r="L27" s="3">
        <v>120</v>
      </c>
    </row>
    <row r="28" spans="1:12" s="87" customFormat="1" ht="17.25" customHeight="1" x14ac:dyDescent="0.25">
      <c r="A28" s="48" t="s">
        <v>111</v>
      </c>
      <c r="B28" s="154"/>
      <c r="C28" s="53">
        <f t="shared" ref="C28:L28" si="1">SUM(C21:C27)</f>
        <v>590</v>
      </c>
      <c r="D28" s="53">
        <f t="shared" si="1"/>
        <v>14.93</v>
      </c>
      <c r="E28" s="53">
        <f t="shared" si="1"/>
        <v>16.420000000000002</v>
      </c>
      <c r="F28" s="53">
        <f t="shared" si="1"/>
        <v>86.63</v>
      </c>
      <c r="G28" s="53">
        <f t="shared" si="1"/>
        <v>557.86</v>
      </c>
      <c r="H28" s="53">
        <f t="shared" si="1"/>
        <v>730</v>
      </c>
      <c r="I28" s="53">
        <f t="shared" si="1"/>
        <v>17.670000000000002</v>
      </c>
      <c r="J28" s="53">
        <f t="shared" si="1"/>
        <v>18.920000000000002</v>
      </c>
      <c r="K28" s="53">
        <f t="shared" si="1"/>
        <v>104.49</v>
      </c>
      <c r="L28" s="53">
        <f t="shared" si="1"/>
        <v>663.69</v>
      </c>
    </row>
    <row r="29" spans="1:12" s="87" customFormat="1" ht="17.25" customHeight="1" x14ac:dyDescent="0.25">
      <c r="A29" s="155"/>
      <c r="B29" s="155"/>
      <c r="C29" s="155"/>
      <c r="D29" s="156"/>
      <c r="E29" s="156"/>
      <c r="F29" s="156"/>
      <c r="G29" s="156"/>
      <c r="H29" s="156"/>
      <c r="I29" s="156"/>
      <c r="J29" s="156"/>
      <c r="K29" s="156"/>
      <c r="L29" s="156"/>
    </row>
    <row r="30" spans="1:12" s="87" customFormat="1" ht="17.25" customHeight="1" x14ac:dyDescent="0.25">
      <c r="A30" s="229" t="s">
        <v>125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1"/>
    </row>
    <row r="31" spans="1:12" s="66" customFormat="1" ht="17.25" customHeight="1" x14ac:dyDescent="0.25">
      <c r="A31" s="6" t="s">
        <v>113</v>
      </c>
      <c r="B31" s="59" t="s">
        <v>216</v>
      </c>
      <c r="C31" s="6">
        <v>200</v>
      </c>
      <c r="D31" s="6">
        <v>6</v>
      </c>
      <c r="E31" s="6">
        <v>6.4</v>
      </c>
      <c r="F31" s="6">
        <v>9.4</v>
      </c>
      <c r="G31" s="6">
        <v>116</v>
      </c>
      <c r="H31" s="6">
        <v>200</v>
      </c>
      <c r="I31" s="6">
        <v>6</v>
      </c>
      <c r="J31" s="6">
        <v>6.4</v>
      </c>
      <c r="K31" s="6">
        <v>9.4</v>
      </c>
      <c r="L31" s="6">
        <v>116</v>
      </c>
    </row>
    <row r="32" spans="1:12" s="66" customFormat="1" x14ac:dyDescent="0.25">
      <c r="A32" s="6" t="s">
        <v>113</v>
      </c>
      <c r="B32" s="12" t="s">
        <v>112</v>
      </c>
      <c r="C32" s="6">
        <v>30</v>
      </c>
      <c r="D32" s="6">
        <v>2.25</v>
      </c>
      <c r="E32" s="6">
        <v>4.5</v>
      </c>
      <c r="F32" s="6">
        <v>20.399999999999999</v>
      </c>
      <c r="G32" s="6">
        <v>88</v>
      </c>
      <c r="H32" s="6">
        <v>30</v>
      </c>
      <c r="I32" s="6">
        <v>2.25</v>
      </c>
      <c r="J32" s="6">
        <v>4.5</v>
      </c>
      <c r="K32" s="6">
        <v>20.399999999999999</v>
      </c>
      <c r="L32" s="6">
        <v>88</v>
      </c>
    </row>
    <row r="33" spans="1:17" s="87" customFormat="1" ht="17.25" customHeight="1" x14ac:dyDescent="0.25">
      <c r="A33" s="48" t="s">
        <v>111</v>
      </c>
      <c r="B33" s="154"/>
      <c r="C33" s="53">
        <f t="shared" ref="C33:L33" si="2">SUM(C31:C31)</f>
        <v>200</v>
      </c>
      <c r="D33" s="53">
        <f t="shared" si="2"/>
        <v>6</v>
      </c>
      <c r="E33" s="53">
        <f t="shared" si="2"/>
        <v>6.4</v>
      </c>
      <c r="F33" s="53">
        <f t="shared" si="2"/>
        <v>9.4</v>
      </c>
      <c r="G33" s="53">
        <f t="shared" si="2"/>
        <v>116</v>
      </c>
      <c r="H33" s="53">
        <f t="shared" si="2"/>
        <v>200</v>
      </c>
      <c r="I33" s="53">
        <f t="shared" si="2"/>
        <v>6</v>
      </c>
      <c r="J33" s="53">
        <f t="shared" si="2"/>
        <v>6.4</v>
      </c>
      <c r="K33" s="53">
        <f t="shared" si="2"/>
        <v>9.4</v>
      </c>
      <c r="L33" s="53">
        <f t="shared" si="2"/>
        <v>116</v>
      </c>
    </row>
    <row r="34" spans="1:17" s="87" customFormat="1" ht="17.25" customHeight="1" x14ac:dyDescent="0.25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7" s="87" customFormat="1" ht="17.25" customHeight="1" x14ac:dyDescent="0.25">
      <c r="A35" s="229" t="s">
        <v>129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1"/>
    </row>
    <row r="36" spans="1:17" s="66" customFormat="1" ht="17.25" customHeight="1" x14ac:dyDescent="0.25">
      <c r="A36" s="6">
        <v>233</v>
      </c>
      <c r="B36" s="11" t="s">
        <v>47</v>
      </c>
      <c r="C36" s="3">
        <v>180</v>
      </c>
      <c r="D36" s="3">
        <v>13.8</v>
      </c>
      <c r="E36" s="3">
        <v>17.100000000000001</v>
      </c>
      <c r="F36" s="3">
        <v>20.12</v>
      </c>
      <c r="G36" s="3">
        <v>252</v>
      </c>
      <c r="H36" s="3">
        <v>200</v>
      </c>
      <c r="I36" s="3">
        <v>15.33</v>
      </c>
      <c r="J36" s="3">
        <v>19</v>
      </c>
      <c r="K36" s="3">
        <v>22.36</v>
      </c>
      <c r="L36" s="3">
        <v>280</v>
      </c>
    </row>
    <row r="37" spans="1:17" s="66" customFormat="1" ht="17.25" customHeight="1" x14ac:dyDescent="0.25">
      <c r="A37" s="6">
        <v>410</v>
      </c>
      <c r="B37" s="10" t="s">
        <v>130</v>
      </c>
      <c r="C37" s="3">
        <v>150</v>
      </c>
      <c r="D37" s="3">
        <v>4.4999999999999998E-2</v>
      </c>
      <c r="E37" s="3">
        <v>0</v>
      </c>
      <c r="F37" s="3">
        <v>4.51</v>
      </c>
      <c r="G37" s="3">
        <v>18.239999999999998</v>
      </c>
      <c r="H37" s="3">
        <v>200</v>
      </c>
      <c r="I37" s="3">
        <v>0.06</v>
      </c>
      <c r="J37" s="3">
        <v>0</v>
      </c>
      <c r="K37" s="3">
        <v>6.02</v>
      </c>
      <c r="L37" s="3">
        <v>24.32</v>
      </c>
      <c r="Q37" s="66" t="s">
        <v>223</v>
      </c>
    </row>
    <row r="38" spans="1:17" s="66" customFormat="1" ht="17.25" customHeight="1" x14ac:dyDescent="0.25">
      <c r="A38" s="6" t="s">
        <v>113</v>
      </c>
      <c r="B38" s="10" t="s">
        <v>16</v>
      </c>
      <c r="C38" s="3">
        <v>20</v>
      </c>
      <c r="D38" s="3">
        <v>1.7</v>
      </c>
      <c r="E38" s="3">
        <v>0.66</v>
      </c>
      <c r="F38" s="3">
        <v>8.5</v>
      </c>
      <c r="G38" s="3">
        <v>51.8</v>
      </c>
      <c r="H38" s="3">
        <v>25</v>
      </c>
      <c r="I38" s="3">
        <v>2.13</v>
      </c>
      <c r="J38" s="3">
        <v>0.83</v>
      </c>
      <c r="K38" s="3">
        <v>10.63</v>
      </c>
      <c r="L38" s="3">
        <v>64.7</v>
      </c>
    </row>
    <row r="39" spans="1:17" s="87" customFormat="1" ht="17.25" customHeight="1" x14ac:dyDescent="0.25">
      <c r="A39" s="12" t="s">
        <v>111</v>
      </c>
      <c r="B39" s="12"/>
      <c r="C39" s="53">
        <f t="shared" ref="C39:L39" si="3">SUM(C36:C38)</f>
        <v>350</v>
      </c>
      <c r="D39" s="53">
        <f t="shared" si="3"/>
        <v>15.545</v>
      </c>
      <c r="E39" s="53">
        <f t="shared" si="3"/>
        <v>17.760000000000002</v>
      </c>
      <c r="F39" s="53">
        <f t="shared" si="3"/>
        <v>33.130000000000003</v>
      </c>
      <c r="G39" s="53">
        <f t="shared" si="3"/>
        <v>322.04000000000002</v>
      </c>
      <c r="H39" s="53">
        <f t="shared" si="3"/>
        <v>425</v>
      </c>
      <c r="I39" s="53">
        <f t="shared" si="3"/>
        <v>17.52</v>
      </c>
      <c r="J39" s="53">
        <f t="shared" si="3"/>
        <v>19.829999999999998</v>
      </c>
      <c r="K39" s="53">
        <f t="shared" si="3"/>
        <v>39.01</v>
      </c>
      <c r="L39" s="53">
        <f t="shared" si="3"/>
        <v>369.02</v>
      </c>
    </row>
    <row r="40" spans="1:17" s="87" customFormat="1" ht="17.25" customHeight="1" x14ac:dyDescent="0.25">
      <c r="A40" s="157" t="s">
        <v>131</v>
      </c>
      <c r="B40" s="122"/>
      <c r="C40" s="157">
        <f>C39+C33+C28+C15+C18</f>
        <v>1482</v>
      </c>
      <c r="D40" s="122"/>
      <c r="E40" s="122"/>
      <c r="F40" s="122"/>
      <c r="G40" s="157">
        <f>G12+G13+G14+G18+G21+G22+G23+G24+G25+G26+G27+G31+G32+G36+G37+G38</f>
        <v>1442.76</v>
      </c>
      <c r="H40" s="157">
        <f>H39+H33+H28+H15+H18</f>
        <v>1779</v>
      </c>
      <c r="I40" s="122"/>
      <c r="J40" s="122"/>
      <c r="K40" s="122"/>
      <c r="L40" s="157">
        <f>L12+L13+L14+L18+L21+L22+L23+L24+L25+L26+L27+L31+L32+L36+L37+L38</f>
        <v>1656.8700000000001</v>
      </c>
    </row>
    <row r="41" spans="1:17" s="87" customFormat="1" ht="17.25" customHeight="1" x14ac:dyDescent="0.25"/>
    <row r="42" spans="1:17" s="87" customFormat="1" ht="17.25" customHeight="1" x14ac:dyDescent="0.25">
      <c r="A42" s="232">
        <v>45569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1"/>
    </row>
    <row r="43" spans="1:17" s="87" customFormat="1" ht="17.25" customHeight="1" x14ac:dyDescent="0.25">
      <c r="A43" s="229" t="s">
        <v>116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1"/>
    </row>
    <row r="44" spans="1:17" s="66" customFormat="1" ht="15.75" customHeight="1" x14ac:dyDescent="0.25">
      <c r="A44" s="6">
        <v>177</v>
      </c>
      <c r="B44" s="11" t="s">
        <v>83</v>
      </c>
      <c r="C44" s="3">
        <v>150</v>
      </c>
      <c r="D44" s="3">
        <v>3.86</v>
      </c>
      <c r="E44" s="3">
        <v>8.2899999999999991</v>
      </c>
      <c r="F44" s="3">
        <v>30.1</v>
      </c>
      <c r="G44" s="3">
        <v>224.6</v>
      </c>
      <c r="H44" s="3">
        <v>180</v>
      </c>
      <c r="I44" s="3">
        <v>4.75</v>
      </c>
      <c r="J44" s="3">
        <v>10.210000000000001</v>
      </c>
      <c r="K44" s="3">
        <v>37.130000000000003</v>
      </c>
      <c r="L44" s="3">
        <v>276.3</v>
      </c>
    </row>
    <row r="45" spans="1:17" s="66" customFormat="1" ht="15.75" customHeight="1" x14ac:dyDescent="0.25">
      <c r="A45" s="6">
        <v>2</v>
      </c>
      <c r="B45" s="64" t="s">
        <v>135</v>
      </c>
      <c r="C45" s="6">
        <v>42</v>
      </c>
      <c r="D45" s="6">
        <v>2.17</v>
      </c>
      <c r="E45" s="6">
        <v>6.79</v>
      </c>
      <c r="F45" s="6">
        <v>13.15</v>
      </c>
      <c r="G45" s="6">
        <v>136.91999999999999</v>
      </c>
      <c r="H45" s="6">
        <v>44</v>
      </c>
      <c r="I45" s="6">
        <v>2.2599999999999998</v>
      </c>
      <c r="J45" s="6">
        <v>6.98</v>
      </c>
      <c r="K45" s="6">
        <v>13.52</v>
      </c>
      <c r="L45" s="6">
        <v>142.74</v>
      </c>
    </row>
    <row r="46" spans="1:17" s="66" customFormat="1" x14ac:dyDescent="0.25">
      <c r="A46" s="6">
        <v>410</v>
      </c>
      <c r="B46" s="10" t="s">
        <v>130</v>
      </c>
      <c r="C46" s="3">
        <v>150</v>
      </c>
      <c r="D46" s="3">
        <v>4.4999999999999998E-2</v>
      </c>
      <c r="E46" s="3">
        <v>0</v>
      </c>
      <c r="F46" s="3">
        <v>4.51</v>
      </c>
      <c r="G46" s="3">
        <v>18.239999999999998</v>
      </c>
      <c r="H46" s="3">
        <v>200</v>
      </c>
      <c r="I46" s="3">
        <v>0.06</v>
      </c>
      <c r="J46" s="3">
        <v>0</v>
      </c>
      <c r="K46" s="3">
        <v>6.02</v>
      </c>
      <c r="L46" s="3">
        <v>24.32</v>
      </c>
      <c r="Q46" s="66" t="s">
        <v>223</v>
      </c>
    </row>
    <row r="47" spans="1:17" s="87" customFormat="1" ht="17.25" customHeight="1" x14ac:dyDescent="0.25">
      <c r="A47" s="48" t="s">
        <v>111</v>
      </c>
      <c r="B47" s="154"/>
      <c r="C47" s="53">
        <f t="shared" ref="C47:H47" si="4">SUM(C44:C46)</f>
        <v>342</v>
      </c>
      <c r="D47" s="53">
        <f t="shared" si="4"/>
        <v>6.0749999999999993</v>
      </c>
      <c r="E47" s="53">
        <f t="shared" si="4"/>
        <v>15.079999999999998</v>
      </c>
      <c r="F47" s="53">
        <f t="shared" si="4"/>
        <v>47.76</v>
      </c>
      <c r="G47" s="53">
        <f>SUM(G44:G46)</f>
        <v>379.76</v>
      </c>
      <c r="H47" s="53">
        <f t="shared" si="4"/>
        <v>424</v>
      </c>
      <c r="I47" s="53">
        <f>SUM(I44:I46)</f>
        <v>7.0699999999999994</v>
      </c>
      <c r="J47" s="53">
        <f>SUM(J44:J46)</f>
        <v>17.190000000000001</v>
      </c>
      <c r="K47" s="53">
        <f>SUM(K44:K46)</f>
        <v>56.67</v>
      </c>
      <c r="L47" s="53">
        <f>SUM(L44:L46)</f>
        <v>443.36</v>
      </c>
    </row>
    <row r="48" spans="1:17" s="87" customFormat="1" ht="17.25" customHeight="1" x14ac:dyDescent="0.25">
      <c r="A48" s="122"/>
      <c r="B48" s="122"/>
      <c r="C48" s="156"/>
      <c r="D48" s="156"/>
      <c r="E48" s="156"/>
      <c r="F48" s="156"/>
      <c r="G48" s="156"/>
      <c r="H48" s="156"/>
      <c r="I48" s="156"/>
      <c r="J48" s="156"/>
      <c r="K48" s="156"/>
      <c r="L48" s="156"/>
    </row>
    <row r="49" spans="1:12" s="66" customFormat="1" ht="17.25" customHeight="1" x14ac:dyDescent="0.25">
      <c r="A49" s="207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9"/>
    </row>
    <row r="50" spans="1:12" s="66" customFormat="1" ht="17.25" customHeight="1" x14ac:dyDescent="0.25">
      <c r="A50" s="6"/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s="87" customFormat="1" ht="17.25" customHeight="1" x14ac:dyDescent="0.25">
      <c r="A51" s="155"/>
      <c r="B51" s="155"/>
      <c r="C51" s="155"/>
      <c r="D51" s="156"/>
      <c r="E51" s="156"/>
      <c r="F51" s="156"/>
      <c r="G51" s="156"/>
      <c r="H51" s="156"/>
      <c r="I51" s="156"/>
      <c r="J51" s="156"/>
      <c r="K51" s="156"/>
      <c r="L51" s="156"/>
    </row>
    <row r="52" spans="1:12" s="87" customFormat="1" ht="17.25" customHeight="1" x14ac:dyDescent="0.25">
      <c r="A52" s="229" t="s">
        <v>117</v>
      </c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1"/>
    </row>
    <row r="53" spans="1:12" s="66" customFormat="1" x14ac:dyDescent="0.25">
      <c r="A53" s="6">
        <v>73</v>
      </c>
      <c r="B53" s="11" t="s">
        <v>71</v>
      </c>
      <c r="C53" s="3">
        <v>150</v>
      </c>
      <c r="D53" s="3">
        <v>1.94</v>
      </c>
      <c r="E53" s="3">
        <v>5.87</v>
      </c>
      <c r="F53" s="3">
        <v>6.84</v>
      </c>
      <c r="G53" s="3">
        <v>85.76</v>
      </c>
      <c r="H53" s="3">
        <v>200</v>
      </c>
      <c r="I53" s="3">
        <v>2.59</v>
      </c>
      <c r="J53" s="3">
        <v>7.83</v>
      </c>
      <c r="K53" s="3">
        <v>9.1199999999999992</v>
      </c>
      <c r="L53" s="3">
        <v>114.34</v>
      </c>
    </row>
    <row r="54" spans="1:12" s="66" customFormat="1" ht="17.25" customHeight="1" x14ac:dyDescent="0.25">
      <c r="A54" s="6">
        <v>219</v>
      </c>
      <c r="B54" s="11" t="s">
        <v>34</v>
      </c>
      <c r="C54" s="3">
        <v>120</v>
      </c>
      <c r="D54" s="3">
        <v>4.41</v>
      </c>
      <c r="E54" s="3">
        <v>4.25</v>
      </c>
      <c r="F54" s="3">
        <v>28.27</v>
      </c>
      <c r="G54" s="3">
        <v>168.87</v>
      </c>
      <c r="H54" s="3">
        <v>130</v>
      </c>
      <c r="I54" s="3">
        <v>4.78</v>
      </c>
      <c r="J54" s="3">
        <v>4.5999999999999996</v>
      </c>
      <c r="K54" s="3">
        <v>30.63</v>
      </c>
      <c r="L54" s="3">
        <v>182.94</v>
      </c>
    </row>
    <row r="55" spans="1:12" s="66" customFormat="1" x14ac:dyDescent="0.25">
      <c r="A55" s="6">
        <v>304</v>
      </c>
      <c r="B55" s="12" t="s">
        <v>150</v>
      </c>
      <c r="C55" s="3">
        <v>60</v>
      </c>
      <c r="D55" s="3">
        <v>5.67</v>
      </c>
      <c r="E55" s="3">
        <v>13.74</v>
      </c>
      <c r="F55" s="3">
        <v>1.34</v>
      </c>
      <c r="G55" s="3">
        <v>154.05000000000001</v>
      </c>
      <c r="H55" s="3">
        <v>70</v>
      </c>
      <c r="I55" s="3">
        <v>6.61</v>
      </c>
      <c r="J55" s="3">
        <v>16.03</v>
      </c>
      <c r="K55" s="3">
        <v>1.56</v>
      </c>
      <c r="L55" s="3">
        <v>179.92</v>
      </c>
    </row>
    <row r="56" spans="1:12" s="66" customFormat="1" x14ac:dyDescent="0.25">
      <c r="A56" s="6">
        <v>366</v>
      </c>
      <c r="B56" s="47" t="s">
        <v>36</v>
      </c>
      <c r="C56" s="3">
        <v>30</v>
      </c>
      <c r="D56" s="3">
        <v>0.16</v>
      </c>
      <c r="E56" s="3">
        <v>1.1000000000000001</v>
      </c>
      <c r="F56" s="3">
        <v>1.57</v>
      </c>
      <c r="G56" s="3">
        <v>16.850000000000001</v>
      </c>
      <c r="H56" s="3">
        <v>30</v>
      </c>
      <c r="I56" s="3">
        <v>0.16</v>
      </c>
      <c r="J56" s="3">
        <v>1.1000000000000001</v>
      </c>
      <c r="K56" s="3">
        <v>1.57</v>
      </c>
      <c r="L56" s="3">
        <v>16.850000000000001</v>
      </c>
    </row>
    <row r="57" spans="1:12" s="66" customFormat="1" ht="17.25" customHeight="1" x14ac:dyDescent="0.25">
      <c r="A57" s="6">
        <v>413</v>
      </c>
      <c r="B57" s="11" t="s">
        <v>32</v>
      </c>
      <c r="C57" s="3">
        <v>150</v>
      </c>
      <c r="D57" s="3">
        <v>1.05</v>
      </c>
      <c r="E57" s="3">
        <v>1.2</v>
      </c>
      <c r="F57" s="3">
        <v>13.01</v>
      </c>
      <c r="G57" s="3">
        <v>66.989999999999995</v>
      </c>
      <c r="H57" s="3">
        <v>200</v>
      </c>
      <c r="I57" s="3">
        <v>1.4</v>
      </c>
      <c r="J57" s="3">
        <v>1.6</v>
      </c>
      <c r="K57" s="3">
        <v>17.350000000000001</v>
      </c>
      <c r="L57" s="3">
        <v>89.32</v>
      </c>
    </row>
    <row r="58" spans="1:12" s="87" customFormat="1" ht="17.25" customHeight="1" x14ac:dyDescent="0.25">
      <c r="A58" s="53" t="s">
        <v>113</v>
      </c>
      <c r="B58" s="10" t="s">
        <v>124</v>
      </c>
      <c r="C58" s="32">
        <v>40</v>
      </c>
      <c r="D58" s="32">
        <v>2.8</v>
      </c>
      <c r="E58" s="32">
        <v>0.28000000000000003</v>
      </c>
      <c r="F58" s="32">
        <v>19.96</v>
      </c>
      <c r="G58" s="32">
        <v>96</v>
      </c>
      <c r="H58" s="32">
        <v>50</v>
      </c>
      <c r="I58" s="32">
        <v>2.8</v>
      </c>
      <c r="J58" s="32">
        <v>0.28000000000000003</v>
      </c>
      <c r="K58" s="32">
        <v>19.96</v>
      </c>
      <c r="L58" s="32">
        <v>120</v>
      </c>
    </row>
    <row r="59" spans="1:12" s="87" customFormat="1" ht="17.25" customHeight="1" x14ac:dyDescent="0.25">
      <c r="A59" s="53"/>
      <c r="B59" s="10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s="87" customFormat="1" ht="17.25" customHeight="1" x14ac:dyDescent="0.25">
      <c r="A60" s="48" t="s">
        <v>111</v>
      </c>
      <c r="B60" s="154"/>
      <c r="C60" s="53">
        <f t="shared" ref="C60:K60" si="5">SUM(C53:C59)</f>
        <v>550</v>
      </c>
      <c r="D60" s="53">
        <f t="shared" si="5"/>
        <v>16.03</v>
      </c>
      <c r="E60" s="53">
        <f t="shared" si="5"/>
        <v>26.44</v>
      </c>
      <c r="F60" s="53">
        <f t="shared" si="5"/>
        <v>70.990000000000009</v>
      </c>
      <c r="G60" s="53">
        <f t="shared" si="5"/>
        <v>588.52</v>
      </c>
      <c r="H60" s="53">
        <f t="shared" si="5"/>
        <v>680</v>
      </c>
      <c r="I60" s="53">
        <f t="shared" si="5"/>
        <v>18.34</v>
      </c>
      <c r="J60" s="53">
        <f t="shared" si="5"/>
        <v>31.440000000000005</v>
      </c>
      <c r="K60" s="53">
        <f t="shared" si="5"/>
        <v>80.19</v>
      </c>
      <c r="L60" s="53">
        <f>SUM(L53:L59)</f>
        <v>703.36999999999989</v>
      </c>
    </row>
    <row r="61" spans="1:12" s="87" customFormat="1" ht="17.25" customHeight="1" x14ac:dyDescent="0.25">
      <c r="A61" s="155"/>
      <c r="B61" s="155"/>
      <c r="C61" s="155"/>
      <c r="D61" s="156"/>
      <c r="E61" s="156"/>
      <c r="F61" s="156"/>
      <c r="G61" s="156"/>
      <c r="H61" s="156"/>
      <c r="I61" s="156"/>
      <c r="J61" s="156"/>
      <c r="K61" s="156"/>
      <c r="L61" s="156"/>
    </row>
    <row r="62" spans="1:12" s="87" customFormat="1" ht="17.25" customHeight="1" x14ac:dyDescent="0.25">
      <c r="A62" s="53">
        <v>394</v>
      </c>
      <c r="B62" s="11" t="s">
        <v>286</v>
      </c>
      <c r="C62" s="32">
        <v>200</v>
      </c>
      <c r="D62" s="32">
        <v>0.56000000000000005</v>
      </c>
      <c r="E62" s="32">
        <v>0</v>
      </c>
      <c r="F62" s="32">
        <v>27.89</v>
      </c>
      <c r="G62" s="32">
        <v>85.34</v>
      </c>
      <c r="H62" s="32">
        <v>200</v>
      </c>
      <c r="I62" s="32">
        <v>0.56000000000000005</v>
      </c>
      <c r="J62" s="32">
        <v>0</v>
      </c>
      <c r="K62" s="32">
        <v>27.89</v>
      </c>
      <c r="L62" s="32">
        <v>85.34</v>
      </c>
    </row>
    <row r="63" spans="1:12" s="66" customFormat="1" x14ac:dyDescent="0.25">
      <c r="A63" s="6"/>
      <c r="B63" s="12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s="87" customFormat="1" ht="17.25" customHeight="1" x14ac:dyDescent="0.25">
      <c r="A64" s="48" t="s">
        <v>111</v>
      </c>
      <c r="B64" s="154"/>
      <c r="C64" s="53">
        <f t="shared" ref="C64:L64" si="6">SUM(C63:C63)</f>
        <v>0</v>
      </c>
      <c r="D64" s="53">
        <f t="shared" si="6"/>
        <v>0</v>
      </c>
      <c r="E64" s="53">
        <f t="shared" si="6"/>
        <v>0</v>
      </c>
      <c r="F64" s="53">
        <f t="shared" si="6"/>
        <v>0</v>
      </c>
      <c r="G64" s="53">
        <f t="shared" si="6"/>
        <v>0</v>
      </c>
      <c r="H64" s="53">
        <f t="shared" si="6"/>
        <v>0</v>
      </c>
      <c r="I64" s="53">
        <f t="shared" si="6"/>
        <v>0</v>
      </c>
      <c r="J64" s="53">
        <f t="shared" si="6"/>
        <v>0</v>
      </c>
      <c r="K64" s="53">
        <f t="shared" si="6"/>
        <v>0</v>
      </c>
      <c r="L64" s="53">
        <f t="shared" si="6"/>
        <v>0</v>
      </c>
    </row>
    <row r="65" spans="1:17" s="87" customFormat="1" ht="17.25" customHeight="1" x14ac:dyDescent="0.2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</row>
    <row r="66" spans="1:17" s="87" customFormat="1" ht="17.25" customHeight="1" x14ac:dyDescent="0.25">
      <c r="A66" s="229" t="s">
        <v>129</v>
      </c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1"/>
    </row>
    <row r="67" spans="1:17" s="66" customFormat="1" ht="15.75" customHeight="1" x14ac:dyDescent="0.25">
      <c r="A67" s="6">
        <v>338</v>
      </c>
      <c r="B67" s="11" t="s">
        <v>57</v>
      </c>
      <c r="C67" s="3">
        <v>180</v>
      </c>
      <c r="D67" s="3">
        <v>3.78</v>
      </c>
      <c r="E67" s="3">
        <v>8.2799999999999994</v>
      </c>
      <c r="F67" s="3">
        <v>19.03</v>
      </c>
      <c r="G67" s="3">
        <v>185.4</v>
      </c>
      <c r="H67" s="3">
        <v>200</v>
      </c>
      <c r="I67" s="3">
        <v>4.2</v>
      </c>
      <c r="J67" s="3">
        <v>9.1999999999999993</v>
      </c>
      <c r="K67" s="3">
        <v>21.4</v>
      </c>
      <c r="L67" s="3">
        <v>206</v>
      </c>
    </row>
    <row r="68" spans="1:17" s="87" customFormat="1" ht="15.75" customHeight="1" x14ac:dyDescent="0.25">
      <c r="A68" s="6">
        <v>472</v>
      </c>
      <c r="B68" s="11" t="s">
        <v>92</v>
      </c>
      <c r="C68" s="3">
        <v>40</v>
      </c>
      <c r="D68" s="3">
        <v>2.71</v>
      </c>
      <c r="E68" s="3">
        <v>5.58</v>
      </c>
      <c r="F68" s="3">
        <v>20.85</v>
      </c>
      <c r="G68" s="3">
        <v>144.80000000000001</v>
      </c>
      <c r="H68" s="3">
        <v>60</v>
      </c>
      <c r="I68" s="3">
        <v>4.0599999999999996</v>
      </c>
      <c r="J68" s="3">
        <v>8.3699999999999992</v>
      </c>
      <c r="K68" s="3">
        <v>31.28</v>
      </c>
      <c r="L68" s="3">
        <v>217.2</v>
      </c>
    </row>
    <row r="69" spans="1:17" s="66" customFormat="1" ht="17.25" customHeight="1" x14ac:dyDescent="0.25">
      <c r="A69" s="6">
        <v>410</v>
      </c>
      <c r="B69" s="10" t="s">
        <v>130</v>
      </c>
      <c r="C69" s="3">
        <v>150</v>
      </c>
      <c r="D69" s="3">
        <v>4.4999999999999998E-2</v>
      </c>
      <c r="E69" s="3">
        <v>0</v>
      </c>
      <c r="F69" s="3">
        <v>4.51</v>
      </c>
      <c r="G69" s="3">
        <v>18.239999999999998</v>
      </c>
      <c r="H69" s="3">
        <v>200</v>
      </c>
      <c r="I69" s="3">
        <v>0.06</v>
      </c>
      <c r="J69" s="3">
        <v>0</v>
      </c>
      <c r="K69" s="3">
        <v>6.02</v>
      </c>
      <c r="L69" s="3">
        <v>24.32</v>
      </c>
      <c r="Q69" s="66" t="s">
        <v>223</v>
      </c>
    </row>
    <row r="70" spans="1:17" s="66" customFormat="1" ht="17.25" customHeight="1" x14ac:dyDescent="0.25">
      <c r="A70" s="6"/>
      <c r="B70" s="10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7" s="66" customFormat="1" ht="17.25" customHeight="1" x14ac:dyDescent="0.25">
      <c r="A71" s="6"/>
      <c r="B71" s="10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7" s="87" customFormat="1" ht="17.25" customHeight="1" x14ac:dyDescent="0.25">
      <c r="A72" s="48" t="s">
        <v>111</v>
      </c>
      <c r="B72" s="154"/>
      <c r="C72" s="53">
        <f t="shared" ref="C72:L72" si="7">SUM(C67:C70)</f>
        <v>370</v>
      </c>
      <c r="D72" s="53">
        <f t="shared" si="7"/>
        <v>6.5350000000000001</v>
      </c>
      <c r="E72" s="53">
        <f t="shared" si="7"/>
        <v>13.86</v>
      </c>
      <c r="F72" s="53">
        <f t="shared" si="7"/>
        <v>44.39</v>
      </c>
      <c r="G72" s="53">
        <f t="shared" si="7"/>
        <v>348.44000000000005</v>
      </c>
      <c r="H72" s="53">
        <f t="shared" si="7"/>
        <v>460</v>
      </c>
      <c r="I72" s="53">
        <f t="shared" si="7"/>
        <v>8.32</v>
      </c>
      <c r="J72" s="53">
        <f t="shared" si="7"/>
        <v>17.57</v>
      </c>
      <c r="K72" s="53">
        <f t="shared" si="7"/>
        <v>58.7</v>
      </c>
      <c r="L72" s="53">
        <f t="shared" si="7"/>
        <v>447.52</v>
      </c>
      <c r="N72" s="156"/>
    </row>
    <row r="73" spans="1:17" s="87" customFormat="1" ht="17.25" customHeight="1" x14ac:dyDescent="0.25">
      <c r="A73" s="157" t="s">
        <v>131</v>
      </c>
      <c r="B73" s="122"/>
      <c r="C73" s="157">
        <f>C72+C64+C60+C47+C50</f>
        <v>1262</v>
      </c>
      <c r="D73" s="122"/>
      <c r="E73" s="122"/>
      <c r="F73" s="122"/>
      <c r="G73" s="157">
        <f>G44+G45+G46+G50+G53+G54+G55+G56+G57+G58+G62+G63+G67+G68+G69</f>
        <v>1402.0600000000002</v>
      </c>
      <c r="H73" s="157">
        <f>H72+H64+H60+H47+H50</f>
        <v>1564</v>
      </c>
      <c r="I73" s="122"/>
      <c r="J73" s="122"/>
      <c r="K73" s="122"/>
      <c r="L73" s="157">
        <f>L44+L45+L46+L50+L53+L54+L55+L56+L57+L58+L62+L63+L67+L68+L69</f>
        <v>1679.59</v>
      </c>
      <c r="N73" s="157"/>
    </row>
    <row r="74" spans="1:17" s="87" customFormat="1" ht="17.25" customHeight="1" x14ac:dyDescent="0.25"/>
    <row r="75" spans="1:17" s="87" customFormat="1" ht="17.25" customHeight="1" x14ac:dyDescent="0.25">
      <c r="A75" s="157"/>
      <c r="B75" s="122"/>
      <c r="C75" s="157"/>
      <c r="D75" s="122"/>
      <c r="E75" s="122"/>
      <c r="F75" s="122"/>
      <c r="G75" s="157"/>
      <c r="H75" s="157"/>
      <c r="I75" s="122"/>
      <c r="J75" s="122"/>
      <c r="K75" s="122"/>
      <c r="L75" s="157"/>
    </row>
    <row r="76" spans="1:17" s="87" customFormat="1" ht="17.25" customHeight="1" x14ac:dyDescent="0.25">
      <c r="A76" s="232">
        <v>45572</v>
      </c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1"/>
    </row>
    <row r="77" spans="1:17" s="87" customFormat="1" ht="17.25" customHeight="1" x14ac:dyDescent="0.25">
      <c r="A77" s="229" t="s">
        <v>116</v>
      </c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1"/>
    </row>
    <row r="78" spans="1:17" s="66" customFormat="1" ht="15.75" customHeight="1" x14ac:dyDescent="0.25">
      <c r="A78" s="6">
        <v>168</v>
      </c>
      <c r="B78" s="11" t="s">
        <v>48</v>
      </c>
      <c r="C78" s="3">
        <v>150</v>
      </c>
      <c r="D78" s="3">
        <v>5.3</v>
      </c>
      <c r="E78" s="3">
        <v>4.88</v>
      </c>
      <c r="F78" s="3">
        <v>28.93</v>
      </c>
      <c r="G78" s="3">
        <v>180.64</v>
      </c>
      <c r="H78" s="3">
        <v>180</v>
      </c>
      <c r="I78" s="3">
        <v>6.39</v>
      </c>
      <c r="J78" s="3">
        <v>5.86</v>
      </c>
      <c r="K78" s="3">
        <v>34.72</v>
      </c>
      <c r="L78" s="3">
        <v>216.77</v>
      </c>
    </row>
    <row r="79" spans="1:17" s="66" customFormat="1" ht="15.75" customHeight="1" x14ac:dyDescent="0.25">
      <c r="A79" s="6">
        <v>1</v>
      </c>
      <c r="B79" s="12" t="s">
        <v>110</v>
      </c>
      <c r="C79" s="6">
        <v>36</v>
      </c>
      <c r="D79" s="6">
        <v>2.17</v>
      </c>
      <c r="E79" s="6">
        <v>6.79</v>
      </c>
      <c r="F79" s="6">
        <v>13.15</v>
      </c>
      <c r="G79" s="6">
        <v>122.4</v>
      </c>
      <c r="H79" s="6">
        <v>37</v>
      </c>
      <c r="I79" s="6">
        <v>2.2599999999999998</v>
      </c>
      <c r="J79" s="6">
        <v>6.98</v>
      </c>
      <c r="K79" s="6">
        <v>13.52</v>
      </c>
      <c r="L79" s="6">
        <v>125.8</v>
      </c>
    </row>
    <row r="80" spans="1:17" s="66" customFormat="1" ht="15.75" customHeight="1" x14ac:dyDescent="0.25">
      <c r="A80" s="6">
        <v>414</v>
      </c>
      <c r="B80" s="11" t="s">
        <v>24</v>
      </c>
      <c r="C80" s="3">
        <v>150</v>
      </c>
      <c r="D80" s="3">
        <v>2.09</v>
      </c>
      <c r="E80" s="3">
        <v>2.39</v>
      </c>
      <c r="F80" s="3">
        <v>14.78</v>
      </c>
      <c r="G80" s="3">
        <v>89.02</v>
      </c>
      <c r="H80" s="3">
        <v>200</v>
      </c>
      <c r="I80" s="3">
        <v>2.79</v>
      </c>
      <c r="J80" s="3">
        <v>3.19</v>
      </c>
      <c r="K80" s="3">
        <v>19.71</v>
      </c>
      <c r="L80" s="3">
        <v>118.69</v>
      </c>
    </row>
    <row r="81" spans="1:12" s="87" customFormat="1" ht="17.25" customHeight="1" x14ac:dyDescent="0.25">
      <c r="A81" s="48" t="s">
        <v>111</v>
      </c>
      <c r="B81" s="154"/>
      <c r="C81" s="53">
        <f t="shared" ref="C81:H81" si="8">SUM(C78:C80)</f>
        <v>336</v>
      </c>
      <c r="D81" s="53">
        <f t="shared" si="8"/>
        <v>9.5599999999999987</v>
      </c>
      <c r="E81" s="53">
        <f t="shared" si="8"/>
        <v>14.06</v>
      </c>
      <c r="F81" s="53">
        <f t="shared" si="8"/>
        <v>56.86</v>
      </c>
      <c r="G81" s="53">
        <f t="shared" si="8"/>
        <v>392.05999999999995</v>
      </c>
      <c r="H81" s="53">
        <f t="shared" si="8"/>
        <v>417</v>
      </c>
      <c r="I81" s="53">
        <f>SUM(I78:I80)</f>
        <v>11.439999999999998</v>
      </c>
      <c r="J81" s="53">
        <f>SUM(J78:J80)</f>
        <v>16.03</v>
      </c>
      <c r="K81" s="53">
        <f>SUM(K78:K80)</f>
        <v>67.949999999999989</v>
      </c>
      <c r="L81" s="53">
        <f>SUM(L78:L80)</f>
        <v>461.26</v>
      </c>
    </row>
    <row r="82" spans="1:12" s="87" customFormat="1" ht="17.25" customHeight="1" x14ac:dyDescent="0.25">
      <c r="A82" s="122"/>
      <c r="B82" s="122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1:12" s="66" customFormat="1" ht="17.25" customHeight="1" x14ac:dyDescent="0.25">
      <c r="A83" s="207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9"/>
    </row>
    <row r="84" spans="1:12" s="66" customFormat="1" ht="17.25" customHeight="1" x14ac:dyDescent="0.25">
      <c r="A84" s="6"/>
      <c r="B84" s="14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s="87" customFormat="1" ht="17.25" customHeight="1" x14ac:dyDescent="0.25">
      <c r="A85" s="155"/>
      <c r="B85" s="155"/>
      <c r="C85" s="155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1:12" s="87" customFormat="1" ht="17.25" customHeight="1" x14ac:dyDescent="0.25">
      <c r="A86" s="229" t="s">
        <v>117</v>
      </c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1"/>
    </row>
    <row r="87" spans="1:12" s="66" customFormat="1" x14ac:dyDescent="0.25">
      <c r="A87" s="6">
        <v>80</v>
      </c>
      <c r="B87" s="11" t="s">
        <v>188</v>
      </c>
      <c r="C87" s="3">
        <v>150</v>
      </c>
      <c r="D87" s="3">
        <v>2.95</v>
      </c>
      <c r="E87" s="3">
        <v>3.68</v>
      </c>
      <c r="F87" s="3">
        <v>12.63</v>
      </c>
      <c r="G87" s="3">
        <v>90.66</v>
      </c>
      <c r="H87" s="3">
        <v>200</v>
      </c>
      <c r="I87" s="3">
        <v>3.93</v>
      </c>
      <c r="J87" s="3">
        <v>4.91</v>
      </c>
      <c r="K87" s="3">
        <v>16.84</v>
      </c>
      <c r="L87" s="3">
        <v>120.88</v>
      </c>
    </row>
    <row r="88" spans="1:12" s="66" customFormat="1" ht="17.25" customHeight="1" x14ac:dyDescent="0.25">
      <c r="A88" s="6">
        <v>332</v>
      </c>
      <c r="B88" s="11" t="s">
        <v>72</v>
      </c>
      <c r="C88" s="3">
        <v>120</v>
      </c>
      <c r="D88" s="3">
        <v>6.99</v>
      </c>
      <c r="E88" s="3">
        <v>4.34</v>
      </c>
      <c r="F88" s="3">
        <v>36</v>
      </c>
      <c r="G88" s="3">
        <v>211.05</v>
      </c>
      <c r="H88" s="3">
        <v>130</v>
      </c>
      <c r="I88" s="3">
        <v>7.57</v>
      </c>
      <c r="J88" s="3">
        <v>4.7</v>
      </c>
      <c r="K88" s="3">
        <v>39</v>
      </c>
      <c r="L88" s="3">
        <v>228.64</v>
      </c>
    </row>
    <row r="89" spans="1:12" s="66" customFormat="1" x14ac:dyDescent="0.25">
      <c r="A89" s="6">
        <v>312</v>
      </c>
      <c r="B89" s="47" t="s">
        <v>50</v>
      </c>
      <c r="C89" s="3">
        <v>60</v>
      </c>
      <c r="D89" s="3">
        <v>8.3000000000000007</v>
      </c>
      <c r="E89" s="3">
        <v>5.6</v>
      </c>
      <c r="F89" s="3">
        <v>3.36</v>
      </c>
      <c r="G89" s="3">
        <v>97.04</v>
      </c>
      <c r="H89" s="3">
        <v>70</v>
      </c>
      <c r="I89" s="3">
        <v>9.68</v>
      </c>
      <c r="J89" s="3">
        <v>6.53</v>
      </c>
      <c r="K89" s="3">
        <v>3.92</v>
      </c>
      <c r="L89" s="3">
        <v>113.21</v>
      </c>
    </row>
    <row r="90" spans="1:12" s="66" customFormat="1" x14ac:dyDescent="0.25">
      <c r="A90" s="6">
        <v>366</v>
      </c>
      <c r="B90" s="47" t="s">
        <v>36</v>
      </c>
      <c r="C90" s="3">
        <v>30</v>
      </c>
      <c r="D90" s="3">
        <v>0.16</v>
      </c>
      <c r="E90" s="3">
        <v>1.1000000000000001</v>
      </c>
      <c r="F90" s="3">
        <v>1.57</v>
      </c>
      <c r="G90" s="3">
        <v>16.850000000000001</v>
      </c>
      <c r="H90" s="3">
        <v>30</v>
      </c>
      <c r="I90" s="3">
        <v>0.16</v>
      </c>
      <c r="J90" s="3">
        <v>1.1000000000000001</v>
      </c>
      <c r="K90" s="3">
        <v>1.57</v>
      </c>
      <c r="L90" s="3">
        <v>16.850000000000001</v>
      </c>
    </row>
    <row r="91" spans="1:12" s="66" customFormat="1" ht="17.25" customHeight="1" x14ac:dyDescent="0.25">
      <c r="A91" s="6">
        <v>394</v>
      </c>
      <c r="B91" s="10" t="s">
        <v>15</v>
      </c>
      <c r="C91" s="3">
        <v>150</v>
      </c>
      <c r="D91" s="3">
        <v>0.42</v>
      </c>
      <c r="E91" s="3">
        <v>0</v>
      </c>
      <c r="F91" s="3">
        <v>20.92</v>
      </c>
      <c r="G91" s="3">
        <v>85.34</v>
      </c>
      <c r="H91" s="3">
        <v>200</v>
      </c>
      <c r="I91" s="3">
        <v>0.56000000000000005</v>
      </c>
      <c r="J91" s="3">
        <v>0</v>
      </c>
      <c r="K91" s="3">
        <v>27.89</v>
      </c>
      <c r="L91" s="3">
        <v>113.79</v>
      </c>
    </row>
    <row r="92" spans="1:12" s="66" customFormat="1" ht="17.25" customHeight="1" x14ac:dyDescent="0.25">
      <c r="A92" s="6" t="s">
        <v>113</v>
      </c>
      <c r="B92" s="10" t="s">
        <v>124</v>
      </c>
      <c r="C92" s="3">
        <v>20</v>
      </c>
      <c r="D92" s="3">
        <v>1.4</v>
      </c>
      <c r="E92" s="3">
        <v>0.14000000000000001</v>
      </c>
      <c r="F92" s="3">
        <v>10</v>
      </c>
      <c r="G92" s="3">
        <v>48</v>
      </c>
      <c r="H92" s="3">
        <v>25</v>
      </c>
      <c r="I92" s="3">
        <v>1.75</v>
      </c>
      <c r="J92" s="3">
        <v>0.18</v>
      </c>
      <c r="K92" s="3">
        <v>12.48</v>
      </c>
      <c r="L92" s="3">
        <v>60</v>
      </c>
    </row>
    <row r="93" spans="1:12" s="66" customFormat="1" ht="17.25" customHeight="1" x14ac:dyDescent="0.25">
      <c r="A93" s="6"/>
      <c r="B93" s="10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s="87" customFormat="1" ht="17.25" customHeight="1" x14ac:dyDescent="0.25">
      <c r="A94" s="48" t="s">
        <v>111</v>
      </c>
      <c r="B94" s="154"/>
      <c r="C94" s="53">
        <f t="shared" ref="C94:K94" si="9">SUM(C87:C93)</f>
        <v>530</v>
      </c>
      <c r="D94" s="53">
        <f t="shared" si="9"/>
        <v>20.220000000000002</v>
      </c>
      <c r="E94" s="53">
        <f t="shared" si="9"/>
        <v>14.86</v>
      </c>
      <c r="F94" s="53">
        <f t="shared" si="9"/>
        <v>84.48</v>
      </c>
      <c r="G94" s="53">
        <f t="shared" si="9"/>
        <v>548.94000000000005</v>
      </c>
      <c r="H94" s="53">
        <f t="shared" si="9"/>
        <v>655</v>
      </c>
      <c r="I94" s="53">
        <f t="shared" si="9"/>
        <v>23.65</v>
      </c>
      <c r="J94" s="53">
        <f t="shared" si="9"/>
        <v>17.420000000000002</v>
      </c>
      <c r="K94" s="53">
        <f t="shared" si="9"/>
        <v>101.7</v>
      </c>
      <c r="L94" s="53">
        <f>SUM(L87:L93)</f>
        <v>653.37</v>
      </c>
    </row>
    <row r="95" spans="1:12" s="87" customFormat="1" ht="17.25" customHeight="1" x14ac:dyDescent="0.25">
      <c r="A95" s="155"/>
      <c r="B95" s="155"/>
      <c r="C95" s="155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1:12" s="87" customFormat="1" ht="17.25" customHeight="1" x14ac:dyDescent="0.25">
      <c r="A96" s="229" t="s">
        <v>125</v>
      </c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1"/>
    </row>
    <row r="97" spans="1:17" s="66" customFormat="1" ht="15.75" customHeight="1" x14ac:dyDescent="0.25">
      <c r="A97" s="6">
        <v>394</v>
      </c>
      <c r="B97" s="11" t="s">
        <v>55</v>
      </c>
      <c r="C97" s="3">
        <v>200</v>
      </c>
      <c r="D97" s="3">
        <v>0.16</v>
      </c>
      <c r="E97" s="3">
        <v>0</v>
      </c>
      <c r="F97" s="3">
        <v>14.99</v>
      </c>
      <c r="G97" s="3">
        <v>60.64</v>
      </c>
      <c r="H97" s="3">
        <v>200</v>
      </c>
      <c r="I97" s="3">
        <v>0.16</v>
      </c>
      <c r="J97" s="3">
        <v>0</v>
      </c>
      <c r="K97" s="3">
        <v>14.99</v>
      </c>
      <c r="L97" s="3">
        <v>60.64</v>
      </c>
    </row>
    <row r="98" spans="1:17" s="87" customFormat="1" ht="17.25" customHeight="1" x14ac:dyDescent="0.25">
      <c r="A98" s="48" t="s">
        <v>111</v>
      </c>
      <c r="B98" s="154"/>
      <c r="C98" s="53">
        <f t="shared" ref="C98:L98" si="10">SUM(C97:C97)</f>
        <v>200</v>
      </c>
      <c r="D98" s="53">
        <f t="shared" si="10"/>
        <v>0.16</v>
      </c>
      <c r="E98" s="53">
        <f t="shared" si="10"/>
        <v>0</v>
      </c>
      <c r="F98" s="53">
        <f t="shared" si="10"/>
        <v>14.99</v>
      </c>
      <c r="G98" s="53">
        <f t="shared" si="10"/>
        <v>60.64</v>
      </c>
      <c r="H98" s="53">
        <f t="shared" si="10"/>
        <v>200</v>
      </c>
      <c r="I98" s="53">
        <f t="shared" si="10"/>
        <v>0.16</v>
      </c>
      <c r="J98" s="53">
        <f t="shared" si="10"/>
        <v>0</v>
      </c>
      <c r="K98" s="53">
        <f t="shared" si="10"/>
        <v>14.99</v>
      </c>
      <c r="L98" s="53">
        <f t="shared" si="10"/>
        <v>60.64</v>
      </c>
    </row>
    <row r="99" spans="1:17" s="87" customFormat="1" ht="17.25" customHeight="1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</row>
    <row r="100" spans="1:17" s="87" customFormat="1" ht="17.25" customHeight="1" x14ac:dyDescent="0.25">
      <c r="A100" s="229" t="s">
        <v>129</v>
      </c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1"/>
    </row>
    <row r="101" spans="1:17" s="66" customFormat="1" ht="15.75" customHeight="1" x14ac:dyDescent="0.25">
      <c r="A101" s="6">
        <v>136</v>
      </c>
      <c r="B101" s="11" t="s">
        <v>75</v>
      </c>
      <c r="C101" s="3">
        <v>120</v>
      </c>
      <c r="D101" s="3">
        <v>2.5</v>
      </c>
      <c r="E101" s="3">
        <v>5.62</v>
      </c>
      <c r="F101" s="3">
        <v>21.76</v>
      </c>
      <c r="G101" s="3">
        <v>145.96</v>
      </c>
      <c r="H101" s="3">
        <v>130</v>
      </c>
      <c r="I101" s="3">
        <v>2.71</v>
      </c>
      <c r="J101" s="3">
        <v>6.09</v>
      </c>
      <c r="K101" s="3">
        <v>23.57</v>
      </c>
      <c r="L101" s="3">
        <v>158.12</v>
      </c>
    </row>
    <row r="102" spans="1:17" s="66" customFormat="1" ht="15.75" customHeight="1" x14ac:dyDescent="0.25">
      <c r="A102" s="6" t="s">
        <v>113</v>
      </c>
      <c r="B102" s="11" t="s">
        <v>76</v>
      </c>
      <c r="C102" s="3">
        <v>40</v>
      </c>
      <c r="D102" s="3">
        <v>0</v>
      </c>
      <c r="E102" s="3">
        <v>2.8</v>
      </c>
      <c r="F102" s="3">
        <v>2.8</v>
      </c>
      <c r="G102" s="3">
        <v>36</v>
      </c>
      <c r="H102" s="3">
        <v>50</v>
      </c>
      <c r="I102" s="3">
        <v>0</v>
      </c>
      <c r="J102" s="3">
        <v>3.5</v>
      </c>
      <c r="K102" s="3">
        <v>3.5</v>
      </c>
      <c r="L102" s="3">
        <v>45</v>
      </c>
    </row>
    <row r="103" spans="1:17" s="66" customFormat="1" ht="15.75" customHeight="1" x14ac:dyDescent="0.25">
      <c r="A103" s="6">
        <v>492</v>
      </c>
      <c r="B103" s="12" t="s">
        <v>18</v>
      </c>
      <c r="C103" s="6">
        <v>40</v>
      </c>
      <c r="D103" s="6">
        <v>2.72</v>
      </c>
      <c r="E103" s="6">
        <v>4.68</v>
      </c>
      <c r="F103" s="6">
        <v>27.06</v>
      </c>
      <c r="G103" s="6">
        <v>161.4</v>
      </c>
      <c r="H103" s="6">
        <v>60</v>
      </c>
      <c r="I103" s="6">
        <v>4.09</v>
      </c>
      <c r="J103" s="6">
        <v>7.02</v>
      </c>
      <c r="K103" s="6">
        <v>40.590000000000003</v>
      </c>
      <c r="L103" s="6">
        <v>242.1</v>
      </c>
    </row>
    <row r="104" spans="1:17" s="87" customFormat="1" ht="17.25" customHeight="1" x14ac:dyDescent="0.25">
      <c r="A104" s="53">
        <v>410</v>
      </c>
      <c r="B104" s="10" t="s">
        <v>130</v>
      </c>
      <c r="C104" s="32">
        <v>150</v>
      </c>
      <c r="D104" s="32">
        <v>4.4999999999999998E-2</v>
      </c>
      <c r="E104" s="32">
        <v>0</v>
      </c>
      <c r="F104" s="32">
        <v>4.51</v>
      </c>
      <c r="G104" s="32">
        <v>18.239999999999998</v>
      </c>
      <c r="H104" s="32">
        <v>200</v>
      </c>
      <c r="I104" s="32">
        <v>0.06</v>
      </c>
      <c r="J104" s="32">
        <v>0</v>
      </c>
      <c r="K104" s="32">
        <v>6.02</v>
      </c>
      <c r="L104" s="32">
        <v>18.239999999999998</v>
      </c>
    </row>
    <row r="105" spans="1:17" s="66" customFormat="1" ht="17.25" customHeight="1" x14ac:dyDescent="0.25">
      <c r="A105" s="6" t="s">
        <v>113</v>
      </c>
      <c r="B105" s="10" t="s">
        <v>16</v>
      </c>
      <c r="C105" s="3">
        <v>20</v>
      </c>
      <c r="D105" s="3">
        <v>1.7</v>
      </c>
      <c r="E105" s="3">
        <v>0.66</v>
      </c>
      <c r="F105" s="3">
        <v>8.5</v>
      </c>
      <c r="G105" s="3">
        <v>51.8</v>
      </c>
      <c r="H105" s="3">
        <v>25</v>
      </c>
      <c r="I105" s="3">
        <v>2.13</v>
      </c>
      <c r="J105" s="3">
        <v>0.83</v>
      </c>
      <c r="K105" s="3">
        <v>10.63</v>
      </c>
      <c r="L105" s="3">
        <v>64.7</v>
      </c>
    </row>
    <row r="106" spans="1:17" s="87" customFormat="1" ht="17.25" customHeight="1" x14ac:dyDescent="0.25">
      <c r="A106" s="12" t="s">
        <v>111</v>
      </c>
      <c r="B106" s="12"/>
      <c r="C106" s="53">
        <f t="shared" ref="C106:K106" si="11">SUM(C101:C103)</f>
        <v>200</v>
      </c>
      <c r="D106" s="53">
        <f t="shared" si="11"/>
        <v>5.2200000000000006</v>
      </c>
      <c r="E106" s="53">
        <f t="shared" si="11"/>
        <v>13.1</v>
      </c>
      <c r="F106" s="53">
        <f t="shared" si="11"/>
        <v>51.620000000000005</v>
      </c>
      <c r="G106" s="53">
        <f t="shared" si="11"/>
        <v>343.36</v>
      </c>
      <c r="H106" s="53">
        <f t="shared" si="11"/>
        <v>240</v>
      </c>
      <c r="I106" s="53">
        <f t="shared" si="11"/>
        <v>6.8</v>
      </c>
      <c r="J106" s="53">
        <f t="shared" si="11"/>
        <v>16.61</v>
      </c>
      <c r="K106" s="53">
        <f t="shared" si="11"/>
        <v>67.66</v>
      </c>
      <c r="L106" s="53">
        <f>SUM(L101:L103)</f>
        <v>445.22</v>
      </c>
    </row>
    <row r="107" spans="1:17" s="87" customFormat="1" ht="17.25" customHeight="1" x14ac:dyDescent="0.25">
      <c r="A107" s="157" t="s">
        <v>131</v>
      </c>
      <c r="B107" s="122"/>
      <c r="C107" s="157">
        <f>C106+C98+C94+C81+C84</f>
        <v>1266</v>
      </c>
      <c r="D107" s="122"/>
      <c r="E107" s="122"/>
      <c r="F107" s="122"/>
      <c r="G107" s="157">
        <f>G78+G79+G80+G84+G87+G88+G89+G90+G91+G92+G93+G97+G101+G102+G103+G104+G105</f>
        <v>1415.04</v>
      </c>
      <c r="H107" s="157">
        <f>H106+H98+H94+H81+H84</f>
        <v>1512</v>
      </c>
      <c r="I107" s="122"/>
      <c r="J107" s="122"/>
      <c r="K107" s="122"/>
      <c r="L107" s="157">
        <f>L78+L79+L80+L84+L87+L88+L89+L90+L91+L92+L93+L97+L101+L102+L103+L104+L105</f>
        <v>1703.4300000000003</v>
      </c>
    </row>
    <row r="108" spans="1:17" s="87" customFormat="1" ht="15" customHeight="1" x14ac:dyDescent="0.25">
      <c r="A108" s="232">
        <v>45573</v>
      </c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1"/>
    </row>
    <row r="109" spans="1:17" s="87" customFormat="1" ht="15" customHeight="1" x14ac:dyDescent="0.25">
      <c r="A109" s="229" t="s">
        <v>116</v>
      </c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1"/>
    </row>
    <row r="110" spans="1:17" s="66" customFormat="1" ht="15.75" customHeight="1" x14ac:dyDescent="0.25">
      <c r="A110" s="6">
        <v>168</v>
      </c>
      <c r="B110" s="11" t="s">
        <v>66</v>
      </c>
      <c r="C110" s="3">
        <v>150</v>
      </c>
      <c r="D110" s="3">
        <v>4.78</v>
      </c>
      <c r="E110" s="3">
        <v>5.14</v>
      </c>
      <c r="F110" s="3">
        <v>28.38</v>
      </c>
      <c r="G110" s="3">
        <v>176.21</v>
      </c>
      <c r="H110" s="3">
        <v>180</v>
      </c>
      <c r="I110" s="3">
        <v>5.73</v>
      </c>
      <c r="J110" s="3">
        <v>6.17</v>
      </c>
      <c r="K110" s="3">
        <v>34.06</v>
      </c>
      <c r="L110" s="3">
        <v>211.5</v>
      </c>
    </row>
    <row r="111" spans="1:17" s="66" customFormat="1" ht="15.75" customHeight="1" x14ac:dyDescent="0.25">
      <c r="A111" s="6">
        <v>2</v>
      </c>
      <c r="B111" s="64" t="s">
        <v>135</v>
      </c>
      <c r="C111" s="6">
        <v>42</v>
      </c>
      <c r="D111" s="6">
        <v>2.17</v>
      </c>
      <c r="E111" s="6">
        <v>6.79</v>
      </c>
      <c r="F111" s="6">
        <v>13.15</v>
      </c>
      <c r="G111" s="6">
        <v>136.91999999999999</v>
      </c>
      <c r="H111" s="6">
        <v>44</v>
      </c>
      <c r="I111" s="6">
        <v>2.2599999999999998</v>
      </c>
      <c r="J111" s="6">
        <v>6.98</v>
      </c>
      <c r="K111" s="6">
        <v>13.52</v>
      </c>
      <c r="L111" s="6">
        <v>142.74</v>
      </c>
    </row>
    <row r="112" spans="1:17" s="66" customFormat="1" x14ac:dyDescent="0.25">
      <c r="A112" s="6">
        <v>410</v>
      </c>
      <c r="B112" s="10" t="s">
        <v>130</v>
      </c>
      <c r="C112" s="3">
        <v>150</v>
      </c>
      <c r="D112" s="3">
        <v>4.4999999999999998E-2</v>
      </c>
      <c r="E112" s="3">
        <v>0</v>
      </c>
      <c r="F112" s="3">
        <v>4.51</v>
      </c>
      <c r="G112" s="3">
        <v>18.239999999999998</v>
      </c>
      <c r="H112" s="3">
        <v>200</v>
      </c>
      <c r="I112" s="3">
        <v>0.06</v>
      </c>
      <c r="J112" s="3">
        <v>0</v>
      </c>
      <c r="K112" s="3">
        <v>6.02</v>
      </c>
      <c r="L112" s="3">
        <v>24.32</v>
      </c>
      <c r="Q112" s="66" t="s">
        <v>223</v>
      </c>
    </row>
    <row r="113" spans="1:12" s="87" customFormat="1" ht="15" customHeight="1" x14ac:dyDescent="0.25">
      <c r="A113" s="48" t="s">
        <v>111</v>
      </c>
      <c r="B113" s="154"/>
      <c r="C113" s="53">
        <f t="shared" ref="C113:H113" si="12">SUM(C110:C112)</f>
        <v>342</v>
      </c>
      <c r="D113" s="53">
        <f t="shared" si="12"/>
        <v>6.9950000000000001</v>
      </c>
      <c r="E113" s="53">
        <f t="shared" si="12"/>
        <v>11.93</v>
      </c>
      <c r="F113" s="53">
        <f t="shared" si="12"/>
        <v>46.04</v>
      </c>
      <c r="G113" s="53">
        <f t="shared" si="12"/>
        <v>331.37</v>
      </c>
      <c r="H113" s="53">
        <f t="shared" si="12"/>
        <v>424</v>
      </c>
      <c r="I113" s="53">
        <f>SUM(I110:I112)</f>
        <v>8.0500000000000007</v>
      </c>
      <c r="J113" s="53">
        <f>SUM(J110:J112)</f>
        <v>13.15</v>
      </c>
      <c r="K113" s="53">
        <f>SUM(K110:K112)</f>
        <v>53.599999999999994</v>
      </c>
      <c r="L113" s="53">
        <f>SUM(L110:L112)</f>
        <v>378.56</v>
      </c>
    </row>
    <row r="114" spans="1:12" s="87" customFormat="1" ht="15" customHeight="1" x14ac:dyDescent="0.25">
      <c r="A114" s="122"/>
      <c r="B114" s="122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</row>
    <row r="115" spans="1:12" s="66" customFormat="1" x14ac:dyDescent="0.25">
      <c r="A115" s="207"/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9"/>
    </row>
    <row r="116" spans="1:12" s="66" customFormat="1" x14ac:dyDescent="0.25">
      <c r="A116" s="6"/>
      <c r="B116" s="14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87" customFormat="1" ht="15" customHeight="1" x14ac:dyDescent="0.25">
      <c r="A117" s="155"/>
      <c r="B117" s="155"/>
      <c r="C117" s="155"/>
      <c r="D117" s="156"/>
      <c r="E117" s="156"/>
      <c r="F117" s="156"/>
      <c r="G117" s="156"/>
      <c r="H117" s="156"/>
      <c r="I117" s="156"/>
      <c r="J117" s="156"/>
      <c r="K117" s="156"/>
      <c r="L117" s="156"/>
    </row>
    <row r="118" spans="1:12" s="87" customFormat="1" ht="15" customHeight="1" x14ac:dyDescent="0.25">
      <c r="A118" s="229" t="s">
        <v>117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1"/>
    </row>
    <row r="119" spans="1:12" s="66" customFormat="1" x14ac:dyDescent="0.25">
      <c r="A119" s="6">
        <v>88</v>
      </c>
      <c r="B119" s="48" t="s">
        <v>89</v>
      </c>
      <c r="C119" s="6">
        <v>150</v>
      </c>
      <c r="D119" s="6">
        <v>1.61</v>
      </c>
      <c r="E119" s="6">
        <v>1.7</v>
      </c>
      <c r="F119" s="6">
        <v>10.199999999999999</v>
      </c>
      <c r="G119" s="6">
        <v>62.8</v>
      </c>
      <c r="H119" s="6">
        <v>200</v>
      </c>
      <c r="I119" s="6">
        <v>2.68</v>
      </c>
      <c r="J119" s="6">
        <v>2.83</v>
      </c>
      <c r="K119" s="6">
        <v>17.14</v>
      </c>
      <c r="L119" s="6">
        <v>104.7</v>
      </c>
    </row>
    <row r="120" spans="1:12" s="66" customFormat="1" x14ac:dyDescent="0.25">
      <c r="A120" s="6">
        <v>321</v>
      </c>
      <c r="B120" s="12" t="s">
        <v>162</v>
      </c>
      <c r="C120" s="6">
        <v>180</v>
      </c>
      <c r="D120" s="6">
        <v>16.940000000000001</v>
      </c>
      <c r="E120" s="6">
        <v>14.65</v>
      </c>
      <c r="F120" s="6">
        <v>30.09</v>
      </c>
      <c r="G120" s="6">
        <v>316.8</v>
      </c>
      <c r="H120" s="6">
        <v>200</v>
      </c>
      <c r="I120" s="6">
        <v>18.89</v>
      </c>
      <c r="J120" s="6">
        <v>15.94</v>
      </c>
      <c r="K120" s="6">
        <v>33.44</v>
      </c>
      <c r="L120" s="6">
        <v>352</v>
      </c>
    </row>
    <row r="121" spans="1:12" s="66" customFormat="1" ht="15.75" customHeight="1" x14ac:dyDescent="0.25">
      <c r="A121" s="6" t="s">
        <v>113</v>
      </c>
      <c r="B121" s="11" t="s">
        <v>76</v>
      </c>
      <c r="C121" s="3">
        <v>40</v>
      </c>
      <c r="D121" s="3">
        <v>0</v>
      </c>
      <c r="E121" s="3">
        <v>2.8</v>
      </c>
      <c r="F121" s="3">
        <v>2.8</v>
      </c>
      <c r="G121" s="3">
        <v>36</v>
      </c>
      <c r="H121" s="3">
        <v>50</v>
      </c>
      <c r="I121" s="3">
        <v>0</v>
      </c>
      <c r="J121" s="3">
        <v>3.5</v>
      </c>
      <c r="K121" s="3">
        <v>3.5</v>
      </c>
      <c r="L121" s="3">
        <v>45</v>
      </c>
    </row>
    <row r="122" spans="1:12" s="66" customFormat="1" ht="15.75" customHeight="1" x14ac:dyDescent="0.25">
      <c r="A122" s="6">
        <v>396</v>
      </c>
      <c r="B122" s="11" t="s">
        <v>28</v>
      </c>
      <c r="C122" s="3">
        <v>150</v>
      </c>
      <c r="D122" s="3">
        <v>0.1</v>
      </c>
      <c r="E122" s="3">
        <v>0</v>
      </c>
      <c r="F122" s="3">
        <v>15.86</v>
      </c>
      <c r="G122" s="3">
        <v>63.8</v>
      </c>
      <c r="H122" s="3">
        <v>200</v>
      </c>
      <c r="I122" s="3">
        <v>0.13</v>
      </c>
      <c r="J122" s="3">
        <v>0</v>
      </c>
      <c r="K122" s="3">
        <v>21.15</v>
      </c>
      <c r="L122" s="3">
        <v>85.1</v>
      </c>
    </row>
    <row r="123" spans="1:12" s="87" customFormat="1" ht="15" customHeight="1" x14ac:dyDescent="0.25">
      <c r="A123" s="125" t="s">
        <v>113</v>
      </c>
      <c r="B123" s="10" t="s">
        <v>124</v>
      </c>
      <c r="C123" s="32">
        <v>40</v>
      </c>
      <c r="D123" s="32">
        <v>2.8</v>
      </c>
      <c r="E123" s="32">
        <v>0.28000000000000003</v>
      </c>
      <c r="F123" s="32">
        <v>19.96</v>
      </c>
      <c r="G123" s="32">
        <v>96</v>
      </c>
      <c r="H123" s="32">
        <v>50</v>
      </c>
      <c r="I123" s="32">
        <v>2.8</v>
      </c>
      <c r="J123" s="32">
        <v>0.28000000000000003</v>
      </c>
      <c r="K123" s="32">
        <v>19.96</v>
      </c>
      <c r="L123" s="32">
        <v>120</v>
      </c>
    </row>
    <row r="124" spans="1:12" s="87" customFormat="1" ht="15" customHeight="1" x14ac:dyDescent="0.25">
      <c r="A124" s="125"/>
      <c r="B124" s="10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s="87" customFormat="1" ht="15" customHeight="1" x14ac:dyDescent="0.25">
      <c r="A125" s="125"/>
      <c r="B125" s="10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s="87" customFormat="1" ht="15" customHeight="1" x14ac:dyDescent="0.25">
      <c r="A126" s="48" t="s">
        <v>111</v>
      </c>
      <c r="B126" s="154"/>
      <c r="C126" s="53">
        <f t="shared" ref="C126:K126" si="13">SUM(C119:C125)</f>
        <v>560</v>
      </c>
      <c r="D126" s="53">
        <f t="shared" si="13"/>
        <v>21.450000000000003</v>
      </c>
      <c r="E126" s="53">
        <f t="shared" si="13"/>
        <v>19.430000000000003</v>
      </c>
      <c r="F126" s="53">
        <f t="shared" si="13"/>
        <v>78.91</v>
      </c>
      <c r="G126" s="53">
        <f t="shared" si="13"/>
        <v>575.40000000000009</v>
      </c>
      <c r="H126" s="53">
        <f t="shared" si="13"/>
        <v>700</v>
      </c>
      <c r="I126" s="53">
        <f t="shared" si="13"/>
        <v>24.5</v>
      </c>
      <c r="J126" s="53">
        <f t="shared" si="13"/>
        <v>22.55</v>
      </c>
      <c r="K126" s="53">
        <f t="shared" si="13"/>
        <v>95.19</v>
      </c>
      <c r="L126" s="53">
        <f>SUM(L119:L125)</f>
        <v>706.8</v>
      </c>
    </row>
    <row r="127" spans="1:12" s="87" customFormat="1" ht="15" customHeight="1" x14ac:dyDescent="0.25">
      <c r="A127" s="155"/>
      <c r="B127" s="155"/>
      <c r="C127" s="155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1:12" s="87" customFormat="1" ht="15" customHeight="1" x14ac:dyDescent="0.25">
      <c r="A128" s="229" t="s">
        <v>125</v>
      </c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1"/>
    </row>
    <row r="129" spans="1:17" s="66" customFormat="1" ht="15.75" customHeight="1" x14ac:dyDescent="0.25">
      <c r="A129" s="6">
        <v>394</v>
      </c>
      <c r="B129" s="10" t="s">
        <v>15</v>
      </c>
      <c r="C129" s="3">
        <v>200</v>
      </c>
      <c r="D129" s="3">
        <v>0.56000000000000005</v>
      </c>
      <c r="E129" s="3">
        <v>0</v>
      </c>
      <c r="F129" s="3">
        <v>27.89</v>
      </c>
      <c r="G129" s="3">
        <v>113.79</v>
      </c>
      <c r="H129" s="3">
        <v>200</v>
      </c>
      <c r="I129" s="3">
        <v>0.56000000000000005</v>
      </c>
      <c r="J129" s="3">
        <v>0</v>
      </c>
      <c r="K129" s="3">
        <v>27.89</v>
      </c>
      <c r="L129" s="3">
        <v>113.79</v>
      </c>
    </row>
    <row r="130" spans="1:17" s="66" customFormat="1" x14ac:dyDescent="0.25">
      <c r="A130" s="39"/>
      <c r="B130" s="11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7" s="87" customFormat="1" ht="15" customHeight="1" x14ac:dyDescent="0.25">
      <c r="A131" s="233" t="s">
        <v>111</v>
      </c>
      <c r="B131" s="235"/>
      <c r="C131" s="53">
        <f>SUM(C129:C129)</f>
        <v>200</v>
      </c>
      <c r="D131" s="53">
        <f>SUM(D129:D129)</f>
        <v>0.56000000000000005</v>
      </c>
      <c r="E131" s="53">
        <f>SUM(E129:E129)</f>
        <v>0</v>
      </c>
      <c r="F131" s="53">
        <f>SUM(F129:F129)</f>
        <v>27.89</v>
      </c>
      <c r="G131" s="53">
        <f>SUM(G129:G129)</f>
        <v>113.79</v>
      </c>
      <c r="H131" s="53">
        <f>SUM(H129:H130)</f>
        <v>200</v>
      </c>
      <c r="I131" s="53">
        <f>SUM(I129:I130)</f>
        <v>0.56000000000000005</v>
      </c>
      <c r="J131" s="53">
        <f>SUM(J129:J130)</f>
        <v>0</v>
      </c>
      <c r="K131" s="53">
        <f>SUM(K129:K130)</f>
        <v>27.89</v>
      </c>
      <c r="L131" s="53">
        <f>SUM(L129:L130)</f>
        <v>113.79</v>
      </c>
    </row>
    <row r="132" spans="1:17" s="87" customFormat="1" ht="15" customHeight="1" x14ac:dyDescent="0.25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</row>
    <row r="133" spans="1:17" s="87" customFormat="1" ht="15" customHeight="1" x14ac:dyDescent="0.25">
      <c r="A133" s="229" t="s">
        <v>129</v>
      </c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1"/>
    </row>
    <row r="134" spans="1:17" s="66" customFormat="1" ht="15.75" customHeight="1" x14ac:dyDescent="0.25">
      <c r="A134" s="6">
        <v>217</v>
      </c>
      <c r="B134" s="11" t="s">
        <v>51</v>
      </c>
      <c r="C134" s="3">
        <v>150</v>
      </c>
      <c r="D134" s="3">
        <v>19.07</v>
      </c>
      <c r="E134" s="3">
        <v>7.62</v>
      </c>
      <c r="F134" s="3">
        <v>19.34</v>
      </c>
      <c r="G134" s="3">
        <v>222.15</v>
      </c>
      <c r="H134" s="3">
        <v>200</v>
      </c>
      <c r="I134" s="3">
        <v>25.43</v>
      </c>
      <c r="J134" s="3">
        <v>10.16</v>
      </c>
      <c r="K134" s="3">
        <v>25.79</v>
      </c>
      <c r="L134" s="3">
        <v>296.2</v>
      </c>
    </row>
    <row r="135" spans="1:17" s="66" customFormat="1" x14ac:dyDescent="0.25">
      <c r="A135" s="6" t="s">
        <v>113</v>
      </c>
      <c r="B135" s="12" t="s">
        <v>112</v>
      </c>
      <c r="C135" s="6">
        <v>30</v>
      </c>
      <c r="D135" s="6">
        <v>2.25</v>
      </c>
      <c r="E135" s="6">
        <v>4.5</v>
      </c>
      <c r="F135" s="6">
        <v>20.399999999999999</v>
      </c>
      <c r="G135" s="6">
        <v>132</v>
      </c>
      <c r="H135" s="6">
        <v>30</v>
      </c>
      <c r="I135" s="6">
        <v>2.25</v>
      </c>
      <c r="J135" s="6">
        <v>4.5</v>
      </c>
      <c r="K135" s="6">
        <v>20.399999999999999</v>
      </c>
      <c r="L135" s="6">
        <v>132</v>
      </c>
    </row>
    <row r="136" spans="1:17" s="66" customFormat="1" x14ac:dyDescent="0.25">
      <c r="A136" s="6">
        <v>410</v>
      </c>
      <c r="B136" s="10" t="s">
        <v>130</v>
      </c>
      <c r="C136" s="3">
        <v>150</v>
      </c>
      <c r="D136" s="3">
        <v>4.4999999999999998E-2</v>
      </c>
      <c r="E136" s="3">
        <v>0</v>
      </c>
      <c r="F136" s="3">
        <v>4.51</v>
      </c>
      <c r="G136" s="3">
        <v>18.239999999999998</v>
      </c>
      <c r="H136" s="3">
        <v>200</v>
      </c>
      <c r="I136" s="3">
        <v>0.06</v>
      </c>
      <c r="J136" s="3">
        <v>0</v>
      </c>
      <c r="K136" s="3">
        <v>6.02</v>
      </c>
      <c r="L136" s="3">
        <v>24.32</v>
      </c>
      <c r="Q136" s="66" t="s">
        <v>223</v>
      </c>
    </row>
    <row r="137" spans="1:17" s="66" customFormat="1" ht="15.75" customHeight="1" x14ac:dyDescent="0.25">
      <c r="A137" s="6"/>
      <c r="B137" s="11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7" s="87" customFormat="1" ht="15" customHeight="1" x14ac:dyDescent="0.25">
      <c r="A138" s="12" t="s">
        <v>111</v>
      </c>
      <c r="B138" s="12"/>
      <c r="C138" s="53">
        <f t="shared" ref="C138:L138" si="14">SUM(C134:C136)</f>
        <v>330</v>
      </c>
      <c r="D138" s="53">
        <f t="shared" si="14"/>
        <v>21.365000000000002</v>
      </c>
      <c r="E138" s="53">
        <f t="shared" si="14"/>
        <v>12.120000000000001</v>
      </c>
      <c r="F138" s="53">
        <f t="shared" si="14"/>
        <v>44.249999999999993</v>
      </c>
      <c r="G138" s="53">
        <f t="shared" si="14"/>
        <v>372.39</v>
      </c>
      <c r="H138" s="53">
        <f t="shared" si="14"/>
        <v>430</v>
      </c>
      <c r="I138" s="53">
        <f t="shared" si="14"/>
        <v>27.74</v>
      </c>
      <c r="J138" s="53">
        <f t="shared" si="14"/>
        <v>14.66</v>
      </c>
      <c r="K138" s="53">
        <f t="shared" si="14"/>
        <v>52.209999999999994</v>
      </c>
      <c r="L138" s="53">
        <f t="shared" si="14"/>
        <v>452.52</v>
      </c>
    </row>
    <row r="139" spans="1:17" s="87" customFormat="1" x14ac:dyDescent="0.25">
      <c r="A139" s="157" t="s">
        <v>131</v>
      </c>
      <c r="B139" s="122"/>
      <c r="C139" s="157">
        <f>C138+C131+C126+C113+C116</f>
        <v>1432</v>
      </c>
      <c r="D139" s="122"/>
      <c r="E139" s="122"/>
      <c r="F139" s="122"/>
      <c r="G139" s="157">
        <f>G110+G111+G112+G116+G119+G120+G121+G122+G123+G129+G134+G135+G136</f>
        <v>1392.95</v>
      </c>
      <c r="H139" s="157">
        <f>H138+H131+H126+H113+H116</f>
        <v>1754</v>
      </c>
      <c r="I139" s="122"/>
      <c r="J139" s="122"/>
      <c r="K139" s="122"/>
      <c r="L139" s="157">
        <f>L110+L111+L112+L116+L119+L120+L121+L122+L123+L129+L134+L135+L136</f>
        <v>1651.67</v>
      </c>
    </row>
    <row r="140" spans="1:17" s="87" customFormat="1" x14ac:dyDescent="0.25"/>
    <row r="141" spans="1:17" s="87" customFormat="1" ht="15" customHeight="1" x14ac:dyDescent="0.25">
      <c r="A141" s="232">
        <v>45574</v>
      </c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1"/>
    </row>
    <row r="142" spans="1:17" s="87" customFormat="1" ht="15" customHeight="1" x14ac:dyDescent="0.25">
      <c r="A142" s="229" t="s">
        <v>116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1"/>
    </row>
    <row r="143" spans="1:17" s="66" customFormat="1" ht="15.75" customHeight="1" x14ac:dyDescent="0.25">
      <c r="A143" s="6">
        <v>168</v>
      </c>
      <c r="B143" s="11" t="s">
        <v>77</v>
      </c>
      <c r="C143" s="3">
        <v>150</v>
      </c>
      <c r="D143" s="3">
        <v>3.84</v>
      </c>
      <c r="E143" s="3">
        <v>4.97</v>
      </c>
      <c r="F143" s="3">
        <v>24.46</v>
      </c>
      <c r="G143" s="3">
        <v>157.6</v>
      </c>
      <c r="H143" s="3">
        <v>180</v>
      </c>
      <c r="I143" s="3">
        <v>4.6100000000000003</v>
      </c>
      <c r="J143" s="3">
        <v>5.97</v>
      </c>
      <c r="K143" s="3">
        <v>29.35</v>
      </c>
      <c r="L143" s="3">
        <v>189.12</v>
      </c>
    </row>
    <row r="144" spans="1:17" s="66" customFormat="1" ht="15.75" customHeight="1" x14ac:dyDescent="0.25">
      <c r="A144" s="6">
        <v>1</v>
      </c>
      <c r="B144" s="12" t="s">
        <v>110</v>
      </c>
      <c r="C144" s="6">
        <v>36</v>
      </c>
      <c r="D144" s="6">
        <v>2.17</v>
      </c>
      <c r="E144" s="6">
        <v>6.79</v>
      </c>
      <c r="F144" s="6">
        <v>13.15</v>
      </c>
      <c r="G144" s="6">
        <v>122.4</v>
      </c>
      <c r="H144" s="6">
        <v>37</v>
      </c>
      <c r="I144" s="6">
        <v>2.2599999999999998</v>
      </c>
      <c r="J144" s="6">
        <v>6.98</v>
      </c>
      <c r="K144" s="6">
        <v>13.52</v>
      </c>
      <c r="L144" s="6">
        <v>125.8</v>
      </c>
    </row>
    <row r="145" spans="1:12" s="66" customFormat="1" ht="15.75" customHeight="1" x14ac:dyDescent="0.25">
      <c r="A145" s="6">
        <v>413</v>
      </c>
      <c r="B145" s="11" t="s">
        <v>32</v>
      </c>
      <c r="C145" s="3">
        <v>150</v>
      </c>
      <c r="D145" s="3">
        <v>1.05</v>
      </c>
      <c r="E145" s="3">
        <v>1.2</v>
      </c>
      <c r="F145" s="3">
        <v>13.01</v>
      </c>
      <c r="G145" s="3">
        <v>66.989999999999995</v>
      </c>
      <c r="H145" s="3">
        <v>200</v>
      </c>
      <c r="I145" s="3">
        <v>1.4</v>
      </c>
      <c r="J145" s="3">
        <v>1.6</v>
      </c>
      <c r="K145" s="3">
        <v>17.350000000000001</v>
      </c>
      <c r="L145" s="3">
        <v>89.32</v>
      </c>
    </row>
    <row r="146" spans="1:12" s="87" customFormat="1" ht="15" customHeight="1" x14ac:dyDescent="0.25">
      <c r="A146" s="48" t="s">
        <v>111</v>
      </c>
      <c r="B146" s="154"/>
      <c r="C146" s="53">
        <f t="shared" ref="C146:H146" si="15">SUM(C143:C145)</f>
        <v>336</v>
      </c>
      <c r="D146" s="53">
        <f t="shared" si="15"/>
        <v>7.06</v>
      </c>
      <c r="E146" s="53">
        <f t="shared" si="15"/>
        <v>12.959999999999999</v>
      </c>
      <c r="F146" s="53">
        <f t="shared" si="15"/>
        <v>50.62</v>
      </c>
      <c r="G146" s="53">
        <f t="shared" si="15"/>
        <v>346.99</v>
      </c>
      <c r="H146" s="53">
        <f t="shared" si="15"/>
        <v>417</v>
      </c>
      <c r="I146" s="53">
        <f>SUM(I143:I145)</f>
        <v>8.27</v>
      </c>
      <c r="J146" s="53">
        <f>SUM(J143:J145)</f>
        <v>14.549999999999999</v>
      </c>
      <c r="K146" s="53">
        <f>SUM(K143:K145)</f>
        <v>60.220000000000006</v>
      </c>
      <c r="L146" s="53">
        <f>SUM(L143:L145)</f>
        <v>404.24</v>
      </c>
    </row>
    <row r="147" spans="1:12" s="66" customFormat="1" x14ac:dyDescent="0.25">
      <c r="A147" s="58"/>
      <c r="B147" s="58"/>
      <c r="C147" s="58"/>
      <c r="D147" s="37"/>
      <c r="E147" s="37"/>
      <c r="F147" s="37"/>
      <c r="G147" s="37"/>
      <c r="H147" s="37"/>
      <c r="I147" s="37"/>
      <c r="J147" s="37"/>
      <c r="K147" s="37"/>
      <c r="L147" s="37"/>
    </row>
    <row r="148" spans="1:12" s="66" customFormat="1" x14ac:dyDescent="0.25">
      <c r="A148" s="207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9"/>
    </row>
    <row r="149" spans="1:12" s="66" customFormat="1" ht="15.75" customHeight="1" x14ac:dyDescent="0.25">
      <c r="A149" s="6"/>
      <c r="B149" s="10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66" customFormat="1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</row>
    <row r="151" spans="1:12" s="87" customFormat="1" ht="15" customHeight="1" x14ac:dyDescent="0.25">
      <c r="A151" s="229" t="s">
        <v>117</v>
      </c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1"/>
    </row>
    <row r="152" spans="1:12" s="66" customFormat="1" x14ac:dyDescent="0.25">
      <c r="A152" s="6">
        <v>87</v>
      </c>
      <c r="B152" s="11" t="s">
        <v>78</v>
      </c>
      <c r="C152" s="3">
        <v>150</v>
      </c>
      <c r="D152" s="3">
        <v>1.8</v>
      </c>
      <c r="E152" s="3">
        <v>2.85</v>
      </c>
      <c r="F152" s="3">
        <v>2.95</v>
      </c>
      <c r="G152" s="3">
        <v>59.27</v>
      </c>
      <c r="H152" s="3">
        <v>200</v>
      </c>
      <c r="I152" s="3">
        <v>2.4</v>
      </c>
      <c r="J152" s="3">
        <v>3.8</v>
      </c>
      <c r="K152" s="3">
        <v>3.93</v>
      </c>
      <c r="L152" s="3">
        <v>79</v>
      </c>
    </row>
    <row r="153" spans="1:12" s="66" customFormat="1" ht="15" customHeight="1" x14ac:dyDescent="0.25">
      <c r="A153" s="6">
        <v>292</v>
      </c>
      <c r="B153" s="11" t="s">
        <v>54</v>
      </c>
      <c r="C153" s="6">
        <v>200</v>
      </c>
      <c r="D153" s="3">
        <v>22.51</v>
      </c>
      <c r="E153" s="3">
        <v>18.600000000000001</v>
      </c>
      <c r="F153" s="3">
        <v>25.72</v>
      </c>
      <c r="G153" s="3">
        <v>299.10000000000002</v>
      </c>
      <c r="H153" s="6">
        <v>220</v>
      </c>
      <c r="I153" s="3">
        <v>24.76</v>
      </c>
      <c r="J153" s="3">
        <v>20.46</v>
      </c>
      <c r="K153" s="3">
        <v>28.29</v>
      </c>
      <c r="L153" s="3">
        <v>329.01</v>
      </c>
    </row>
    <row r="154" spans="1:12" s="66" customFormat="1" ht="15.75" customHeight="1" x14ac:dyDescent="0.25">
      <c r="A154" s="6">
        <v>417</v>
      </c>
      <c r="B154" s="83" t="s">
        <v>79</v>
      </c>
      <c r="C154" s="3">
        <v>150</v>
      </c>
      <c r="D154" s="3">
        <v>0.51</v>
      </c>
      <c r="E154" s="3">
        <v>0</v>
      </c>
      <c r="F154" s="3">
        <v>15.76</v>
      </c>
      <c r="G154" s="3">
        <v>35.15</v>
      </c>
      <c r="H154" s="3">
        <v>200</v>
      </c>
      <c r="I154" s="3">
        <v>0.68</v>
      </c>
      <c r="J154" s="3">
        <v>0</v>
      </c>
      <c r="K154" s="3">
        <v>21</v>
      </c>
      <c r="L154" s="3">
        <v>46.87</v>
      </c>
    </row>
    <row r="155" spans="1:12" s="66" customFormat="1" x14ac:dyDescent="0.25">
      <c r="A155" s="6" t="s">
        <v>113</v>
      </c>
      <c r="B155" s="10" t="s">
        <v>124</v>
      </c>
      <c r="C155" s="3">
        <v>40</v>
      </c>
      <c r="D155" s="3">
        <v>2.8</v>
      </c>
      <c r="E155" s="3">
        <v>0.28000000000000003</v>
      </c>
      <c r="F155" s="3">
        <v>19.96</v>
      </c>
      <c r="G155" s="3">
        <v>96</v>
      </c>
      <c r="H155" s="3">
        <v>50</v>
      </c>
      <c r="I155" s="3">
        <v>3.5</v>
      </c>
      <c r="J155" s="3">
        <v>0.35</v>
      </c>
      <c r="K155" s="3">
        <v>24.95</v>
      </c>
      <c r="L155" s="3">
        <v>120</v>
      </c>
    </row>
    <row r="156" spans="1:12" s="66" customFormat="1" x14ac:dyDescent="0.25">
      <c r="A156" s="6"/>
      <c r="B156" s="47"/>
      <c r="C156" s="3" t="s">
        <v>223</v>
      </c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66" customFormat="1" ht="15.75" customHeight="1" x14ac:dyDescent="0.25">
      <c r="A157" s="6"/>
      <c r="B157" s="8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66" customFormat="1" x14ac:dyDescent="0.25">
      <c r="A158" s="6"/>
      <c r="B158" s="10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87" customFormat="1" ht="15" customHeight="1" x14ac:dyDescent="0.25">
      <c r="A159" s="48" t="s">
        <v>111</v>
      </c>
      <c r="B159" s="154"/>
      <c r="C159" s="53">
        <f t="shared" ref="C159:L159" si="16">SUM(C152:C158)</f>
        <v>540</v>
      </c>
      <c r="D159" s="53">
        <f t="shared" si="16"/>
        <v>27.620000000000005</v>
      </c>
      <c r="E159" s="53">
        <f t="shared" si="16"/>
        <v>21.730000000000004</v>
      </c>
      <c r="F159" s="53">
        <f t="shared" si="16"/>
        <v>64.39</v>
      </c>
      <c r="G159" s="53">
        <f t="shared" si="16"/>
        <v>489.52</v>
      </c>
      <c r="H159" s="53">
        <f t="shared" si="16"/>
        <v>670</v>
      </c>
      <c r="I159" s="53">
        <f t="shared" si="16"/>
        <v>31.34</v>
      </c>
      <c r="J159" s="53">
        <f t="shared" si="16"/>
        <v>24.610000000000003</v>
      </c>
      <c r="K159" s="53">
        <f t="shared" si="16"/>
        <v>78.17</v>
      </c>
      <c r="L159" s="53">
        <f t="shared" si="16"/>
        <v>574.88</v>
      </c>
    </row>
    <row r="160" spans="1:12" s="87" customFormat="1" ht="15" customHeight="1" x14ac:dyDescent="0.25">
      <c r="A160" s="155"/>
      <c r="B160" s="155"/>
      <c r="C160" s="155"/>
      <c r="D160" s="156"/>
      <c r="E160" s="156"/>
      <c r="F160" s="156"/>
      <c r="G160" s="156"/>
      <c r="H160" s="156"/>
      <c r="I160" s="156"/>
      <c r="J160" s="156"/>
      <c r="K160" s="156"/>
      <c r="L160" s="156"/>
    </row>
    <row r="161" spans="1:12" s="87" customFormat="1" ht="15" customHeight="1" x14ac:dyDescent="0.25">
      <c r="A161" s="229" t="s">
        <v>125</v>
      </c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1"/>
    </row>
    <row r="162" spans="1:12" s="66" customFormat="1" x14ac:dyDescent="0.25">
      <c r="A162" s="6" t="s">
        <v>113</v>
      </c>
      <c r="B162" s="120" t="s">
        <v>182</v>
      </c>
      <c r="C162" s="3">
        <v>200</v>
      </c>
      <c r="D162" s="3">
        <v>0</v>
      </c>
      <c r="E162" s="3">
        <v>0</v>
      </c>
      <c r="F162" s="3">
        <v>22</v>
      </c>
      <c r="G162" s="3">
        <v>90</v>
      </c>
      <c r="H162" s="3">
        <v>200</v>
      </c>
      <c r="I162" s="3">
        <v>0</v>
      </c>
      <c r="J162" s="3">
        <v>0</v>
      </c>
      <c r="K162" s="3">
        <v>22</v>
      </c>
      <c r="L162" s="3">
        <v>90</v>
      </c>
    </row>
    <row r="163" spans="1:12" s="66" customFormat="1" x14ac:dyDescent="0.25">
      <c r="A163" s="39"/>
      <c r="B163" s="11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87" customFormat="1" ht="15" customHeight="1" x14ac:dyDescent="0.25">
      <c r="A164" s="48" t="s">
        <v>111</v>
      </c>
      <c r="B164" s="154"/>
      <c r="C164" s="53">
        <f t="shared" ref="C164:L164" si="17">SUM(C162:C162)</f>
        <v>200</v>
      </c>
      <c r="D164" s="53">
        <f t="shared" si="17"/>
        <v>0</v>
      </c>
      <c r="E164" s="53">
        <f t="shared" si="17"/>
        <v>0</v>
      </c>
      <c r="F164" s="53">
        <f t="shared" si="17"/>
        <v>22</v>
      </c>
      <c r="G164" s="53">
        <f t="shared" si="17"/>
        <v>90</v>
      </c>
      <c r="H164" s="53">
        <f t="shared" si="17"/>
        <v>200</v>
      </c>
      <c r="I164" s="53">
        <f t="shared" si="17"/>
        <v>0</v>
      </c>
      <c r="J164" s="53">
        <f t="shared" si="17"/>
        <v>0</v>
      </c>
      <c r="K164" s="53">
        <f t="shared" si="17"/>
        <v>22</v>
      </c>
      <c r="L164" s="53">
        <f t="shared" si="17"/>
        <v>90</v>
      </c>
    </row>
    <row r="165" spans="1:12" s="87" customFormat="1" ht="15" customHeight="1" x14ac:dyDescent="0.25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</row>
    <row r="166" spans="1:12" s="87" customFormat="1" ht="15" customHeight="1" x14ac:dyDescent="0.25">
      <c r="A166" s="229" t="s">
        <v>129</v>
      </c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1"/>
    </row>
    <row r="167" spans="1:12" s="66" customFormat="1" ht="15.75" customHeight="1" x14ac:dyDescent="0.25">
      <c r="A167" s="6">
        <v>217</v>
      </c>
      <c r="B167" s="11" t="s">
        <v>96</v>
      </c>
      <c r="C167" s="3">
        <v>150</v>
      </c>
      <c r="D167" s="3">
        <v>19.07</v>
      </c>
      <c r="E167" s="3">
        <v>7.62</v>
      </c>
      <c r="F167" s="3">
        <v>19.34</v>
      </c>
      <c r="G167" s="3">
        <v>222.15</v>
      </c>
      <c r="H167" s="3">
        <v>200</v>
      </c>
      <c r="I167" s="3">
        <v>25.43</v>
      </c>
      <c r="J167" s="3">
        <v>10.16</v>
      </c>
      <c r="K167" s="3">
        <v>25.79</v>
      </c>
      <c r="L167" s="3">
        <v>296.2</v>
      </c>
    </row>
    <row r="168" spans="1:12" s="87" customFormat="1" ht="15" customHeight="1" x14ac:dyDescent="0.25">
      <c r="A168" s="53">
        <v>410</v>
      </c>
      <c r="B168" s="10" t="s">
        <v>130</v>
      </c>
      <c r="C168" s="32">
        <v>150</v>
      </c>
      <c r="D168" s="32">
        <v>4.4999999999999998E-2</v>
      </c>
      <c r="E168" s="32">
        <v>0</v>
      </c>
      <c r="F168" s="32">
        <v>4.51</v>
      </c>
      <c r="G168" s="32">
        <v>18.239999999999998</v>
      </c>
      <c r="H168" s="32">
        <v>200</v>
      </c>
      <c r="I168" s="32">
        <v>0.06</v>
      </c>
      <c r="J168" s="32">
        <v>0</v>
      </c>
      <c r="K168" s="32">
        <v>6.02</v>
      </c>
      <c r="L168" s="32">
        <v>18.239999999999998</v>
      </c>
    </row>
    <row r="169" spans="1:12" s="66" customFormat="1" ht="17.25" customHeight="1" x14ac:dyDescent="0.25">
      <c r="A169" s="6" t="s">
        <v>113</v>
      </c>
      <c r="B169" s="10" t="s">
        <v>16</v>
      </c>
      <c r="C169" s="3">
        <v>20</v>
      </c>
      <c r="D169" s="3">
        <v>1.7</v>
      </c>
      <c r="E169" s="3">
        <v>0.66</v>
      </c>
      <c r="F169" s="3">
        <v>8.5</v>
      </c>
      <c r="G169" s="3">
        <v>51.8</v>
      </c>
      <c r="H169" s="3">
        <v>25</v>
      </c>
      <c r="I169" s="3">
        <v>2.13</v>
      </c>
      <c r="J169" s="3">
        <v>0.83</v>
      </c>
      <c r="K169" s="3">
        <v>10.63</v>
      </c>
      <c r="L169" s="3">
        <v>64.7</v>
      </c>
    </row>
    <row r="170" spans="1:12" s="66" customFormat="1" ht="17.25" customHeight="1" x14ac:dyDescent="0.25">
      <c r="A170" s="6"/>
      <c r="B170" s="10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87" customFormat="1" ht="15" customHeight="1" x14ac:dyDescent="0.25">
      <c r="A171" s="12" t="s">
        <v>111</v>
      </c>
      <c r="B171" s="12"/>
      <c r="C171" s="53">
        <f t="shared" ref="C171:L171" si="18">SUM(C167:C169)</f>
        <v>320</v>
      </c>
      <c r="D171" s="53">
        <f t="shared" si="18"/>
        <v>20.815000000000001</v>
      </c>
      <c r="E171" s="53">
        <f t="shared" si="18"/>
        <v>8.2799999999999994</v>
      </c>
      <c r="F171" s="53">
        <f t="shared" si="18"/>
        <v>32.35</v>
      </c>
      <c r="G171" s="53">
        <f t="shared" si="18"/>
        <v>292.19</v>
      </c>
      <c r="H171" s="53">
        <f t="shared" si="18"/>
        <v>425</v>
      </c>
      <c r="I171" s="53">
        <f t="shared" si="18"/>
        <v>27.619999999999997</v>
      </c>
      <c r="J171" s="53">
        <f t="shared" si="18"/>
        <v>10.99</v>
      </c>
      <c r="K171" s="53">
        <f t="shared" si="18"/>
        <v>42.44</v>
      </c>
      <c r="L171" s="53">
        <f t="shared" si="18"/>
        <v>379.14</v>
      </c>
    </row>
    <row r="172" spans="1:12" s="87" customFormat="1" ht="15" customHeight="1" x14ac:dyDescent="0.25">
      <c r="A172" s="157" t="s">
        <v>131</v>
      </c>
      <c r="B172" s="122"/>
      <c r="C172" s="157">
        <f>C171+C164+C159+C146+C149</f>
        <v>1396</v>
      </c>
      <c r="D172" s="122"/>
      <c r="E172" s="122"/>
      <c r="F172" s="122"/>
      <c r="G172" s="157">
        <f>G143++G144+G145+G149+G152+G153+G154+G155+G162+G167+G168+G169+G170</f>
        <v>1218.7</v>
      </c>
      <c r="H172" s="157">
        <f>H171+H164+H159+H146+H149</f>
        <v>1712</v>
      </c>
      <c r="I172" s="122"/>
      <c r="J172" s="122"/>
      <c r="K172" s="122"/>
      <c r="L172" s="157">
        <f>L143+L144+L145+L149+L152+L153+L154+L155+L162+L167+L168+L169+L170</f>
        <v>1448.26</v>
      </c>
    </row>
    <row r="173" spans="1:12" s="87" customFormat="1" x14ac:dyDescent="0.25"/>
    <row r="174" spans="1:12" s="87" customFormat="1" ht="15" customHeight="1" x14ac:dyDescent="0.25">
      <c r="A174" s="232">
        <v>45575</v>
      </c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1"/>
    </row>
    <row r="175" spans="1:12" s="87" customFormat="1" ht="15" customHeight="1" x14ac:dyDescent="0.25">
      <c r="A175" s="229" t="s">
        <v>116</v>
      </c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1"/>
    </row>
    <row r="176" spans="1:12" s="66" customFormat="1" ht="15.75" customHeight="1" x14ac:dyDescent="0.25">
      <c r="A176" s="6">
        <v>168</v>
      </c>
      <c r="B176" s="11" t="s">
        <v>42</v>
      </c>
      <c r="C176" s="3">
        <v>150</v>
      </c>
      <c r="D176" s="3">
        <v>5.58</v>
      </c>
      <c r="E176" s="3">
        <v>6.05</v>
      </c>
      <c r="F176" s="3">
        <v>26.46</v>
      </c>
      <c r="G176" s="3">
        <v>182.94</v>
      </c>
      <c r="H176" s="3">
        <v>180</v>
      </c>
      <c r="I176" s="3">
        <v>6.7</v>
      </c>
      <c r="J176" s="3">
        <v>7.3</v>
      </c>
      <c r="K176" s="3">
        <v>31.75</v>
      </c>
      <c r="L176" s="3">
        <v>219.53</v>
      </c>
    </row>
    <row r="177" spans="1:12" s="66" customFormat="1" ht="15.75" customHeight="1" x14ac:dyDescent="0.25">
      <c r="A177" s="6">
        <v>2</v>
      </c>
      <c r="B177" s="64" t="s">
        <v>135</v>
      </c>
      <c r="C177" s="6">
        <v>42</v>
      </c>
      <c r="D177" s="6">
        <v>2.17</v>
      </c>
      <c r="E177" s="6">
        <v>6.79</v>
      </c>
      <c r="F177" s="6">
        <v>13.15</v>
      </c>
      <c r="G177" s="6">
        <v>136.91999999999999</v>
      </c>
      <c r="H177" s="6">
        <v>44</v>
      </c>
      <c r="I177" s="6">
        <v>2.2599999999999998</v>
      </c>
      <c r="J177" s="6">
        <v>6.98</v>
      </c>
      <c r="K177" s="6">
        <v>13.52</v>
      </c>
      <c r="L177" s="6">
        <v>142.74</v>
      </c>
    </row>
    <row r="178" spans="1:12" s="87" customFormat="1" ht="15" customHeight="1" x14ac:dyDescent="0.25">
      <c r="A178" s="53">
        <v>410</v>
      </c>
      <c r="B178" s="10" t="s">
        <v>130</v>
      </c>
      <c r="C178" s="32">
        <v>150</v>
      </c>
      <c r="D178" s="32">
        <v>4.4999999999999998E-2</v>
      </c>
      <c r="E178" s="32">
        <v>0</v>
      </c>
      <c r="F178" s="32">
        <v>4.51</v>
      </c>
      <c r="G178" s="32">
        <v>18.239999999999998</v>
      </c>
      <c r="H178" s="32">
        <v>200</v>
      </c>
      <c r="I178" s="32">
        <v>0.06</v>
      </c>
      <c r="J178" s="32">
        <v>0</v>
      </c>
      <c r="K178" s="32">
        <v>6.02</v>
      </c>
      <c r="L178" s="32">
        <v>18.239999999999998</v>
      </c>
    </row>
    <row r="179" spans="1:12" s="87" customFormat="1" ht="15" customHeight="1" x14ac:dyDescent="0.25">
      <c r="A179" s="48" t="s">
        <v>111</v>
      </c>
      <c r="B179" s="154"/>
      <c r="C179" s="53">
        <f t="shared" ref="C179:L179" si="19">SUM(C176:C178)</f>
        <v>342</v>
      </c>
      <c r="D179" s="53">
        <f t="shared" si="19"/>
        <v>7.7949999999999999</v>
      </c>
      <c r="E179" s="53">
        <f t="shared" si="19"/>
        <v>12.84</v>
      </c>
      <c r="F179" s="53">
        <f t="shared" si="19"/>
        <v>44.12</v>
      </c>
      <c r="G179" s="53">
        <f t="shared" si="19"/>
        <v>338.1</v>
      </c>
      <c r="H179" s="53">
        <f t="shared" si="19"/>
        <v>424</v>
      </c>
      <c r="I179" s="53">
        <f t="shared" si="19"/>
        <v>9.0200000000000014</v>
      </c>
      <c r="J179" s="53">
        <f t="shared" si="19"/>
        <v>14.280000000000001</v>
      </c>
      <c r="K179" s="53">
        <f t="shared" si="19"/>
        <v>51.289999999999992</v>
      </c>
      <c r="L179" s="53">
        <f t="shared" si="19"/>
        <v>380.51</v>
      </c>
    </row>
    <row r="180" spans="1:12" s="87" customFormat="1" ht="15" customHeight="1" x14ac:dyDescent="0.25">
      <c r="A180" s="122"/>
      <c r="B180" s="122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</row>
    <row r="181" spans="1:12" s="66" customFormat="1" x14ac:dyDescent="0.25">
      <c r="A181" s="207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9"/>
    </row>
    <row r="182" spans="1:12" s="87" customFormat="1" ht="15.75" customHeight="1" x14ac:dyDescent="0.25">
      <c r="A182" s="53"/>
      <c r="B182" s="11"/>
      <c r="C182" s="32"/>
      <c r="D182" s="32"/>
      <c r="E182" s="32"/>
      <c r="F182" s="32"/>
      <c r="G182" s="32"/>
      <c r="H182" s="32"/>
      <c r="I182" s="32"/>
      <c r="J182" s="32"/>
      <c r="K182" s="32"/>
      <c r="L182" s="32"/>
    </row>
    <row r="183" spans="1:12" s="87" customFormat="1" ht="15" customHeight="1" x14ac:dyDescent="0.25">
      <c r="A183" s="155"/>
      <c r="B183" s="155"/>
      <c r="C183" s="155"/>
      <c r="D183" s="156"/>
      <c r="E183" s="156"/>
      <c r="F183" s="156"/>
      <c r="G183" s="156"/>
      <c r="H183" s="156"/>
      <c r="I183" s="156"/>
      <c r="J183" s="156"/>
      <c r="K183" s="156"/>
      <c r="L183" s="156"/>
    </row>
    <row r="184" spans="1:12" s="87" customFormat="1" ht="15" customHeight="1" x14ac:dyDescent="0.25">
      <c r="A184" s="229" t="s">
        <v>117</v>
      </c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1"/>
    </row>
    <row r="185" spans="1:12" s="66" customFormat="1" x14ac:dyDescent="0.25">
      <c r="A185" s="6" t="s">
        <v>141</v>
      </c>
      <c r="B185" s="47" t="s">
        <v>144</v>
      </c>
      <c r="C185" s="3">
        <v>150</v>
      </c>
      <c r="D185" s="3">
        <v>1.4</v>
      </c>
      <c r="E185" s="3">
        <v>2.33</v>
      </c>
      <c r="F185" s="3">
        <v>8.17</v>
      </c>
      <c r="G185" s="3">
        <v>59.27</v>
      </c>
      <c r="H185" s="3">
        <v>200</v>
      </c>
      <c r="I185" s="3">
        <v>1.87</v>
      </c>
      <c r="J185" s="3">
        <v>3.11</v>
      </c>
      <c r="K185" s="3">
        <v>10.9</v>
      </c>
      <c r="L185" s="3">
        <v>79</v>
      </c>
    </row>
    <row r="186" spans="1:12" s="66" customFormat="1" ht="15.75" customHeight="1" x14ac:dyDescent="0.25">
      <c r="A186" s="6">
        <v>219</v>
      </c>
      <c r="B186" s="11" t="s">
        <v>34</v>
      </c>
      <c r="C186" s="3">
        <v>120</v>
      </c>
      <c r="D186" s="3">
        <v>4.41</v>
      </c>
      <c r="E186" s="3">
        <v>4.25</v>
      </c>
      <c r="F186" s="3">
        <v>28.27</v>
      </c>
      <c r="G186" s="3">
        <v>168.87</v>
      </c>
      <c r="H186" s="3">
        <v>130</v>
      </c>
      <c r="I186" s="3">
        <v>4.78</v>
      </c>
      <c r="J186" s="3">
        <v>4.5999999999999996</v>
      </c>
      <c r="K186" s="3">
        <v>30.63</v>
      </c>
      <c r="L186" s="3">
        <v>182.94</v>
      </c>
    </row>
    <row r="187" spans="1:12" s="66" customFormat="1" ht="15.75" customHeight="1" x14ac:dyDescent="0.25">
      <c r="A187" s="6">
        <v>293</v>
      </c>
      <c r="B187" s="11" t="s">
        <v>27</v>
      </c>
      <c r="C187" s="3">
        <v>80</v>
      </c>
      <c r="D187" s="3">
        <v>14.85</v>
      </c>
      <c r="E187" s="3">
        <v>16.579999999999998</v>
      </c>
      <c r="F187" s="3">
        <v>4.62</v>
      </c>
      <c r="G187" s="3">
        <v>227.03</v>
      </c>
      <c r="H187" s="3">
        <v>90</v>
      </c>
      <c r="I187" s="3">
        <v>16.7</v>
      </c>
      <c r="J187" s="3">
        <v>18.649999999999999</v>
      </c>
      <c r="K187" s="3">
        <v>5.19</v>
      </c>
      <c r="L187" s="3">
        <v>255.4</v>
      </c>
    </row>
    <row r="188" spans="1:12" s="66" customFormat="1" ht="15.75" customHeight="1" x14ac:dyDescent="0.25">
      <c r="A188" s="6">
        <v>396</v>
      </c>
      <c r="B188" s="11" t="s">
        <v>28</v>
      </c>
      <c r="C188" s="3">
        <v>150</v>
      </c>
      <c r="D188" s="3">
        <v>0.1</v>
      </c>
      <c r="E188" s="3">
        <v>0</v>
      </c>
      <c r="F188" s="3">
        <v>15.86</v>
      </c>
      <c r="G188" s="3">
        <v>63.8</v>
      </c>
      <c r="H188" s="3">
        <v>200</v>
      </c>
      <c r="I188" s="3">
        <v>0.13</v>
      </c>
      <c r="J188" s="3">
        <v>0</v>
      </c>
      <c r="K188" s="3">
        <v>21.15</v>
      </c>
      <c r="L188" s="3">
        <v>85.1</v>
      </c>
    </row>
    <row r="189" spans="1:12" s="87" customFormat="1" ht="15" customHeight="1" x14ac:dyDescent="0.25">
      <c r="A189" s="125" t="s">
        <v>113</v>
      </c>
      <c r="B189" s="10" t="s">
        <v>124</v>
      </c>
      <c r="C189" s="32">
        <v>40</v>
      </c>
      <c r="D189" s="32">
        <v>2.8</v>
      </c>
      <c r="E189" s="32">
        <v>0.28000000000000003</v>
      </c>
      <c r="F189" s="32">
        <v>19.96</v>
      </c>
      <c r="G189" s="32">
        <v>96</v>
      </c>
      <c r="H189" s="32">
        <v>50</v>
      </c>
      <c r="I189" s="32">
        <v>2.8</v>
      </c>
      <c r="J189" s="32">
        <v>0.28000000000000003</v>
      </c>
      <c r="K189" s="32">
        <v>19.96</v>
      </c>
      <c r="L189" s="32">
        <v>120</v>
      </c>
    </row>
    <row r="190" spans="1:12" s="87" customFormat="1" ht="15" customHeight="1" x14ac:dyDescent="0.25">
      <c r="A190" s="125"/>
      <c r="B190" s="10"/>
      <c r="C190" s="32"/>
      <c r="D190" s="32"/>
      <c r="E190" s="32"/>
      <c r="F190" s="32"/>
      <c r="G190" s="32"/>
      <c r="H190" s="32"/>
      <c r="I190" s="32"/>
      <c r="J190" s="32"/>
      <c r="K190" s="32"/>
      <c r="L190" s="32"/>
    </row>
    <row r="191" spans="1:12" s="87" customFormat="1" ht="15" customHeight="1" x14ac:dyDescent="0.25">
      <c r="A191" s="125"/>
      <c r="B191" s="10"/>
      <c r="C191" s="32"/>
      <c r="D191" s="32"/>
      <c r="E191" s="32"/>
      <c r="F191" s="32"/>
      <c r="G191" s="32"/>
      <c r="H191" s="32"/>
      <c r="I191" s="32"/>
      <c r="J191" s="32"/>
      <c r="K191" s="32"/>
      <c r="L191" s="32"/>
    </row>
    <row r="192" spans="1:12" s="87" customFormat="1" ht="15" customHeight="1" x14ac:dyDescent="0.25">
      <c r="A192" s="48" t="s">
        <v>111</v>
      </c>
      <c r="B192" s="154"/>
      <c r="C192" s="53">
        <f t="shared" ref="C192:K192" si="20">SUM(C185:C191)</f>
        <v>540</v>
      </c>
      <c r="D192" s="53">
        <f t="shared" si="20"/>
        <v>23.560000000000002</v>
      </c>
      <c r="E192" s="53">
        <f t="shared" si="20"/>
        <v>23.439999999999998</v>
      </c>
      <c r="F192" s="53">
        <f t="shared" si="20"/>
        <v>76.88</v>
      </c>
      <c r="G192" s="53">
        <f t="shared" si="20"/>
        <v>614.97</v>
      </c>
      <c r="H192" s="53">
        <f t="shared" si="20"/>
        <v>670</v>
      </c>
      <c r="I192" s="53">
        <f t="shared" si="20"/>
        <v>26.28</v>
      </c>
      <c r="J192" s="53">
        <f t="shared" si="20"/>
        <v>26.64</v>
      </c>
      <c r="K192" s="53">
        <f t="shared" si="20"/>
        <v>87.830000000000013</v>
      </c>
      <c r="L192" s="53">
        <f>SUM(L185:L191)</f>
        <v>722.44</v>
      </c>
    </row>
    <row r="193" spans="1:14" s="87" customFormat="1" ht="15" customHeight="1" x14ac:dyDescent="0.25">
      <c r="A193" s="155"/>
      <c r="B193" s="155"/>
      <c r="C193" s="155"/>
      <c r="D193" s="156"/>
      <c r="E193" s="156"/>
      <c r="F193" s="156"/>
      <c r="G193" s="156"/>
      <c r="H193" s="156"/>
      <c r="I193" s="156"/>
      <c r="J193" s="156"/>
      <c r="K193" s="156"/>
      <c r="L193" s="156"/>
    </row>
    <row r="194" spans="1:14" s="87" customFormat="1" ht="15" customHeight="1" x14ac:dyDescent="0.25">
      <c r="A194" s="229" t="s">
        <v>125</v>
      </c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1"/>
    </row>
    <row r="195" spans="1:14" s="66" customFormat="1" ht="15.75" customHeight="1" x14ac:dyDescent="0.25">
      <c r="A195" s="6" t="s">
        <v>113</v>
      </c>
      <c r="B195" s="59" t="s">
        <v>216</v>
      </c>
      <c r="C195" s="6">
        <v>200</v>
      </c>
      <c r="D195" s="6">
        <v>6</v>
      </c>
      <c r="E195" s="6">
        <v>6.4</v>
      </c>
      <c r="F195" s="6">
        <v>9.4</v>
      </c>
      <c r="G195" s="6">
        <v>116</v>
      </c>
      <c r="H195" s="6">
        <v>200</v>
      </c>
      <c r="I195" s="6">
        <v>6</v>
      </c>
      <c r="J195" s="6">
        <v>6.4</v>
      </c>
      <c r="K195" s="6">
        <v>9.4</v>
      </c>
      <c r="L195" s="6">
        <v>116</v>
      </c>
    </row>
    <row r="196" spans="1:14" s="66" customFormat="1" x14ac:dyDescent="0.25">
      <c r="A196" s="6"/>
      <c r="B196" s="12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4" s="87" customFormat="1" ht="15" customHeight="1" x14ac:dyDescent="0.25">
      <c r="A197" s="48" t="s">
        <v>111</v>
      </c>
      <c r="B197" s="154"/>
      <c r="C197" s="53">
        <f t="shared" ref="C197:L197" si="21">SUM(C195:C195)</f>
        <v>200</v>
      </c>
      <c r="D197" s="53">
        <f t="shared" si="21"/>
        <v>6</v>
      </c>
      <c r="E197" s="53">
        <f t="shared" si="21"/>
        <v>6.4</v>
      </c>
      <c r="F197" s="53">
        <f t="shared" si="21"/>
        <v>9.4</v>
      </c>
      <c r="G197" s="53">
        <f t="shared" si="21"/>
        <v>116</v>
      </c>
      <c r="H197" s="53">
        <f t="shared" si="21"/>
        <v>200</v>
      </c>
      <c r="I197" s="53">
        <f t="shared" si="21"/>
        <v>6</v>
      </c>
      <c r="J197" s="53">
        <f t="shared" si="21"/>
        <v>6.4</v>
      </c>
      <c r="K197" s="53">
        <f t="shared" si="21"/>
        <v>9.4</v>
      </c>
      <c r="L197" s="53">
        <f t="shared" si="21"/>
        <v>116</v>
      </c>
    </row>
    <row r="198" spans="1:14" s="87" customFormat="1" ht="15" customHeight="1" x14ac:dyDescent="0.25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</row>
    <row r="199" spans="1:14" s="87" customFormat="1" ht="15" customHeight="1" x14ac:dyDescent="0.25">
      <c r="A199" s="229" t="s">
        <v>129</v>
      </c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1"/>
    </row>
    <row r="200" spans="1:14" s="66" customFormat="1" ht="15.75" customHeight="1" x14ac:dyDescent="0.25">
      <c r="A200" s="6">
        <v>338</v>
      </c>
      <c r="B200" s="11" t="s">
        <v>57</v>
      </c>
      <c r="C200" s="3">
        <v>180</v>
      </c>
      <c r="D200" s="3">
        <v>3.78</v>
      </c>
      <c r="E200" s="3">
        <v>8.2799999999999994</v>
      </c>
      <c r="F200" s="3">
        <v>19.03</v>
      </c>
      <c r="G200" s="3">
        <v>185.4</v>
      </c>
      <c r="H200" s="3">
        <v>200</v>
      </c>
      <c r="I200" s="3">
        <v>4.2</v>
      </c>
      <c r="J200" s="3">
        <v>9.1999999999999993</v>
      </c>
      <c r="K200" s="3">
        <v>21.4</v>
      </c>
      <c r="L200" s="3">
        <v>206</v>
      </c>
    </row>
    <row r="201" spans="1:14" s="66" customFormat="1" ht="15.75" customHeight="1" x14ac:dyDescent="0.25">
      <c r="A201" s="6" t="s">
        <v>113</v>
      </c>
      <c r="B201" s="59" t="s">
        <v>169</v>
      </c>
      <c r="C201" s="6">
        <v>30</v>
      </c>
      <c r="D201" s="6">
        <v>0.3</v>
      </c>
      <c r="E201" s="6">
        <v>2.13</v>
      </c>
      <c r="F201" s="6">
        <v>20.010000000000002</v>
      </c>
      <c r="G201" s="6">
        <v>100.5</v>
      </c>
      <c r="H201" s="6">
        <v>30</v>
      </c>
      <c r="I201" s="6">
        <v>0.3</v>
      </c>
      <c r="J201" s="6">
        <v>2.13</v>
      </c>
      <c r="K201" s="6">
        <v>20.010000000000002</v>
      </c>
      <c r="L201" s="6">
        <v>100.5</v>
      </c>
    </row>
    <row r="202" spans="1:14" s="87" customFormat="1" ht="15" customHeight="1" x14ac:dyDescent="0.25">
      <c r="A202" s="53">
        <v>410</v>
      </c>
      <c r="B202" s="10" t="s">
        <v>130</v>
      </c>
      <c r="C202" s="32">
        <v>150</v>
      </c>
      <c r="D202" s="32">
        <v>4.4999999999999998E-2</v>
      </c>
      <c r="E202" s="32">
        <v>0</v>
      </c>
      <c r="F202" s="32">
        <v>4.51</v>
      </c>
      <c r="G202" s="32">
        <v>18.239999999999998</v>
      </c>
      <c r="H202" s="32">
        <v>200</v>
      </c>
      <c r="I202" s="32">
        <v>0.06</v>
      </c>
      <c r="J202" s="32">
        <v>0</v>
      </c>
      <c r="K202" s="32">
        <v>6.02</v>
      </c>
      <c r="L202" s="32">
        <v>24.32</v>
      </c>
    </row>
    <row r="203" spans="1:14" s="66" customFormat="1" x14ac:dyDescent="0.25">
      <c r="A203" s="6" t="s">
        <v>113</v>
      </c>
      <c r="B203" s="10" t="s">
        <v>16</v>
      </c>
      <c r="C203" s="3">
        <v>20</v>
      </c>
      <c r="D203" s="3">
        <v>1.7</v>
      </c>
      <c r="E203" s="3">
        <v>0.66</v>
      </c>
      <c r="F203" s="3">
        <v>8.5</v>
      </c>
      <c r="G203" s="3">
        <v>51.8</v>
      </c>
      <c r="H203" s="3">
        <v>25</v>
      </c>
      <c r="I203" s="3">
        <v>2.13</v>
      </c>
      <c r="J203" s="3">
        <v>0.83</v>
      </c>
      <c r="K203" s="3">
        <v>10.63</v>
      </c>
      <c r="L203" s="3">
        <v>64.7</v>
      </c>
    </row>
    <row r="204" spans="1:14" s="87" customFormat="1" ht="15" customHeight="1" x14ac:dyDescent="0.25">
      <c r="A204" s="48" t="s">
        <v>111</v>
      </c>
      <c r="B204" s="154"/>
      <c r="C204" s="53">
        <f t="shared" ref="C204:L204" si="22">SUM(C200:C202)</f>
        <v>360</v>
      </c>
      <c r="D204" s="53">
        <f t="shared" si="22"/>
        <v>4.125</v>
      </c>
      <c r="E204" s="53">
        <f t="shared" si="22"/>
        <v>10.41</v>
      </c>
      <c r="F204" s="53">
        <f t="shared" si="22"/>
        <v>43.550000000000004</v>
      </c>
      <c r="G204" s="53">
        <f t="shared" si="22"/>
        <v>304.14</v>
      </c>
      <c r="H204" s="53">
        <f t="shared" si="22"/>
        <v>430</v>
      </c>
      <c r="I204" s="53">
        <f t="shared" si="22"/>
        <v>4.5599999999999996</v>
      </c>
      <c r="J204" s="53">
        <f t="shared" si="22"/>
        <v>11.329999999999998</v>
      </c>
      <c r="K204" s="53">
        <f t="shared" si="22"/>
        <v>47.429999999999993</v>
      </c>
      <c r="L204" s="53">
        <f t="shared" si="22"/>
        <v>330.82</v>
      </c>
      <c r="N204" s="156"/>
    </row>
    <row r="205" spans="1:14" s="87" customFormat="1" ht="15" customHeight="1" x14ac:dyDescent="0.25">
      <c r="A205" s="157" t="s">
        <v>131</v>
      </c>
      <c r="B205" s="122"/>
      <c r="C205" s="157">
        <f>C204+C197+C192+C179+C182</f>
        <v>1442</v>
      </c>
      <c r="D205" s="122"/>
      <c r="E205" s="122"/>
      <c r="F205" s="122"/>
      <c r="G205" s="157">
        <f>G176+G177+G178+G182+G185+G186+G187+G188+G189+G195+G196+G200+G201+G202+G203</f>
        <v>1425.01</v>
      </c>
      <c r="H205" s="157">
        <f>H204+H197+H192+H179+H182</f>
        <v>1724</v>
      </c>
      <c r="I205" s="122"/>
      <c r="J205" s="122"/>
      <c r="K205" s="122"/>
      <c r="L205" s="157">
        <f>L176+L177+L178+L182+L185+L186+L187+L188+L189+L195+L196+L200+L201+L202+L203</f>
        <v>1614.47</v>
      </c>
      <c r="N205" s="157"/>
    </row>
    <row r="206" spans="1:14" s="87" customFormat="1" x14ac:dyDescent="0.25"/>
    <row r="207" spans="1:14" s="87" customFormat="1" x14ac:dyDescent="0.25">
      <c r="A207" s="236" t="s">
        <v>174</v>
      </c>
      <c r="B207" s="236"/>
      <c r="C207" s="236"/>
      <c r="D207" s="236"/>
      <c r="E207" s="157"/>
      <c r="F207" s="157"/>
      <c r="G207" s="159">
        <f>(G40+G73+G107+G139+G172+G205)/6</f>
        <v>1382.7533333333333</v>
      </c>
      <c r="H207" s="122"/>
      <c r="I207" s="157"/>
      <c r="J207" s="157"/>
      <c r="K207" s="157"/>
      <c r="L207" s="157">
        <f>(L40+L73+L107+L139+L172+L205)/6</f>
        <v>1625.7150000000001</v>
      </c>
    </row>
    <row r="208" spans="1:14" s="87" customFormat="1" ht="15" customHeight="1" x14ac:dyDescent="0.25">
      <c r="A208" s="157"/>
      <c r="B208" s="122"/>
      <c r="C208" s="157"/>
      <c r="D208" s="122"/>
      <c r="E208" s="122"/>
      <c r="F208" s="122"/>
      <c r="G208" s="157"/>
      <c r="H208" s="157"/>
      <c r="I208" s="122"/>
      <c r="J208" s="122"/>
      <c r="K208" s="122"/>
      <c r="L208" s="157"/>
    </row>
    <row r="209" spans="1:12" s="87" customFormat="1" ht="4.5" customHeight="1" x14ac:dyDescent="0.25">
      <c r="A209" s="158"/>
      <c r="B209" s="158"/>
      <c r="C209" s="158"/>
      <c r="D209" s="158"/>
      <c r="E209" s="122"/>
      <c r="F209" s="122"/>
      <c r="G209" s="157"/>
      <c r="H209" s="122"/>
      <c r="I209" s="122"/>
      <c r="J209" s="122"/>
      <c r="K209" s="122"/>
      <c r="L209" s="157"/>
    </row>
    <row r="210" spans="1:12" s="87" customFormat="1" ht="15" customHeight="1" x14ac:dyDescent="0.25">
      <c r="A210" s="237" t="s">
        <v>203</v>
      </c>
      <c r="B210" s="237"/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</row>
    <row r="211" spans="1:12" s="87" customFormat="1" ht="28.5" customHeight="1" x14ac:dyDescent="0.25">
      <c r="A211" s="237" t="s">
        <v>204</v>
      </c>
      <c r="B211" s="237"/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</row>
    <row r="212" spans="1:12" s="87" customFormat="1" ht="4.5" customHeight="1" x14ac:dyDescent="0.25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</row>
    <row r="213" spans="1:12" s="87" customFormat="1" x14ac:dyDescent="0.25">
      <c r="A213" s="238" t="s">
        <v>287</v>
      </c>
      <c r="B213" s="238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</row>
  </sheetData>
  <mergeCells count="48">
    <mergeCell ref="A100:L100"/>
    <mergeCell ref="A108:L108"/>
    <mergeCell ref="A109:L109"/>
    <mergeCell ref="A115:L115"/>
    <mergeCell ref="A96:L96"/>
    <mergeCell ref="A77:L77"/>
    <mergeCell ref="A83:L83"/>
    <mergeCell ref="A30:L30"/>
    <mergeCell ref="A35:L35"/>
    <mergeCell ref="A42:L42"/>
    <mergeCell ref="A43:L43"/>
    <mergeCell ref="A49:L49"/>
    <mergeCell ref="A86:L86"/>
    <mergeCell ref="A20:L20"/>
    <mergeCell ref="H1:K1"/>
    <mergeCell ref="H2:J2"/>
    <mergeCell ref="H3:K3"/>
    <mergeCell ref="H4:K4"/>
    <mergeCell ref="B6:K6"/>
    <mergeCell ref="B7:K7"/>
    <mergeCell ref="C8:G8"/>
    <mergeCell ref="H8:L8"/>
    <mergeCell ref="A10:L10"/>
    <mergeCell ref="A11:L11"/>
    <mergeCell ref="A17:L17"/>
    <mergeCell ref="A52:L52"/>
    <mergeCell ref="A66:L66"/>
    <mergeCell ref="A76:L76"/>
    <mergeCell ref="A118:L118"/>
    <mergeCell ref="A128:L128"/>
    <mergeCell ref="A131:B131"/>
    <mergeCell ref="A133:L133"/>
    <mergeCell ref="A181:L181"/>
    <mergeCell ref="A207:D207"/>
    <mergeCell ref="A210:L210"/>
    <mergeCell ref="A211:L211"/>
    <mergeCell ref="A213:B213"/>
    <mergeCell ref="A141:L141"/>
    <mergeCell ref="A142:L142"/>
    <mergeCell ref="A151:L151"/>
    <mergeCell ref="A161:L161"/>
    <mergeCell ref="A166:L166"/>
    <mergeCell ref="A194:L194"/>
    <mergeCell ref="A199:L199"/>
    <mergeCell ref="A174:L174"/>
    <mergeCell ref="A175:L175"/>
    <mergeCell ref="A184:L184"/>
    <mergeCell ref="A148:L148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химический состав</vt:lpstr>
      <vt:lpstr>с 15.04-28.04.21</vt:lpstr>
      <vt:lpstr>с 29.04-20.05.21</vt:lpstr>
      <vt:lpstr>21.05-03.06.21</vt:lpstr>
      <vt:lpstr>04.06-18.06.21</vt:lpstr>
      <vt:lpstr>05.07-16.07.21</vt:lpstr>
      <vt:lpstr>19.07-02.08.21</vt:lpstr>
      <vt:lpstr>04.08.-17.08.21</vt:lpstr>
      <vt:lpstr>18.08.-03.09.21 </vt:lpstr>
      <vt:lpstr>06.09.-17.09.21</vt:lpstr>
      <vt:lpstr>химический состав ( с 01.09.21)</vt:lpstr>
      <vt:lpstr>с 08.04.-21.04.22</vt:lpstr>
      <vt:lpstr>с 22.04.-11.05.22</vt:lpstr>
      <vt:lpstr>с 20.02.23 по 28.02.23</vt:lpstr>
      <vt:lpstr>20.09-01.10.21</vt:lpstr>
      <vt:lpstr>04.10.-15.10.21</vt:lpstr>
      <vt:lpstr>18.10.-29.10.21</vt:lpstr>
      <vt:lpstr>08.11.-19.11.21</vt:lpstr>
      <vt:lpstr>06.12-17.12.21</vt:lpstr>
      <vt:lpstr>20.12-10.01.22</vt:lpstr>
      <vt:lpstr>11.01.22-24.01.22</vt:lpstr>
      <vt:lpstr>25.01-08.02.22</vt:lpstr>
      <vt:lpstr>09.02-22.02.22</vt:lpstr>
      <vt:lpstr>17,10-30.10</vt:lpstr>
      <vt:lpstr>19,09-02,10</vt:lpstr>
      <vt:lpstr>03.10-16.10</vt:lpstr>
      <vt:lpstr>16.06-29.06</vt:lpstr>
      <vt:lpstr>30.06-13.07</vt:lpstr>
      <vt:lpstr>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Любовь</cp:lastModifiedBy>
  <cp:lastPrinted>2024-10-24T08:33:47Z</cp:lastPrinted>
  <dcterms:created xsi:type="dcterms:W3CDTF">2015-06-05T18:17:20Z</dcterms:created>
  <dcterms:modified xsi:type="dcterms:W3CDTF">2024-10-24T08:34:38Z</dcterms:modified>
</cp:coreProperties>
</file>